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795" windowHeight="8865" tabRatio="780" activeTab="13"/>
  </bookViews>
  <sheets>
    <sheet name="ZipListing" sheetId="1" r:id="rId1"/>
    <sheet name="Oct1993" sheetId="2" r:id="rId2"/>
    <sheet name="Nov1993" sheetId="3" r:id="rId3"/>
    <sheet name="Dec1993" sheetId="4" r:id="rId4"/>
    <sheet name="Jan1994" sheetId="5" r:id="rId5"/>
    <sheet name="Feb1994" sheetId="6" r:id="rId6"/>
    <sheet name="Mar1994" sheetId="7" r:id="rId7"/>
    <sheet name="Apr1994" sheetId="8" r:id="rId8"/>
    <sheet name="May1994" sheetId="9" r:id="rId9"/>
    <sheet name="June1994" sheetId="10" r:id="rId10"/>
    <sheet name="July1994" sheetId="11" r:id="rId11"/>
    <sheet name="Aug1994" sheetId="12" r:id="rId12"/>
    <sheet name="Sept1994" sheetId="13" r:id="rId13"/>
    <sheet name="FY19931994" sheetId="14" r:id="rId14"/>
  </sheets>
  <definedNames>
    <definedName name="_xlnm.Print_Area" localSheetId="1">'Oct1993'!$C$89:$J$102</definedName>
  </definedNames>
  <calcPr fullCalcOnLoad="1"/>
</workbook>
</file>

<file path=xl/sharedStrings.xml><?xml version="1.0" encoding="utf-8"?>
<sst xmlns="http://schemas.openxmlformats.org/spreadsheetml/2006/main" count="1769" uniqueCount="165">
  <si>
    <t>ZIPCode</t>
  </si>
  <si>
    <t>City</t>
  </si>
  <si>
    <t>33010</t>
  </si>
  <si>
    <t>Hialeah Gardens</t>
  </si>
  <si>
    <t>Miami</t>
  </si>
  <si>
    <t>Hialeah</t>
  </si>
  <si>
    <t>33012</t>
  </si>
  <si>
    <t>33013</t>
  </si>
  <si>
    <t>33014</t>
  </si>
  <si>
    <t>Hialeah Lakes</t>
  </si>
  <si>
    <t>Miami Lakes</t>
  </si>
  <si>
    <t>Opa Locka</t>
  </si>
  <si>
    <t>33015</t>
  </si>
  <si>
    <t>Palm Springs North</t>
  </si>
  <si>
    <t>Miami Gardens</t>
  </si>
  <si>
    <t>33016</t>
  </si>
  <si>
    <t>33018</t>
  </si>
  <si>
    <t>33030</t>
  </si>
  <si>
    <t>Homestead</t>
  </si>
  <si>
    <t>Modello</t>
  </si>
  <si>
    <t>Leisure City</t>
  </si>
  <si>
    <t>Everglades National Park</t>
  </si>
  <si>
    <t>33031</t>
  </si>
  <si>
    <t>Redland</t>
  </si>
  <si>
    <t>33032</t>
  </si>
  <si>
    <t>Naranja</t>
  </si>
  <si>
    <t>Princeton</t>
  </si>
  <si>
    <t>33033</t>
  </si>
  <si>
    <t>33034</t>
  </si>
  <si>
    <t>Flamingo Lodge</t>
  </si>
  <si>
    <t>Florida City</t>
  </si>
  <si>
    <t>33035</t>
  </si>
  <si>
    <t>33054</t>
  </si>
  <si>
    <t>33056</t>
  </si>
  <si>
    <t>Carol City</t>
  </si>
  <si>
    <t>33109</t>
  </si>
  <si>
    <t>Miami Beach</t>
  </si>
  <si>
    <t>Fisher Island</t>
  </si>
  <si>
    <t>33122</t>
  </si>
  <si>
    <t>33125</t>
  </si>
  <si>
    <t>33126</t>
  </si>
  <si>
    <t>Blue Lagoon</t>
  </si>
  <si>
    <t>33128</t>
  </si>
  <si>
    <t>33129</t>
  </si>
  <si>
    <t>33130</t>
  </si>
  <si>
    <t>33131</t>
  </si>
  <si>
    <t>33132</t>
  </si>
  <si>
    <t>Seybold</t>
  </si>
  <si>
    <t>33133</t>
  </si>
  <si>
    <t>Coconut Grove</t>
  </si>
  <si>
    <t>Coral Gables</t>
  </si>
  <si>
    <t>33134</t>
  </si>
  <si>
    <t>33135</t>
  </si>
  <si>
    <t>33136</t>
  </si>
  <si>
    <t>33137</t>
  </si>
  <si>
    <t>33138</t>
  </si>
  <si>
    <t>El Portal</t>
  </si>
  <si>
    <t>Miami Shores</t>
  </si>
  <si>
    <t>33139</t>
  </si>
  <si>
    <t>Venetian Islands</t>
  </si>
  <si>
    <t>Carl Fisher</t>
  </si>
  <si>
    <t>33140</t>
  </si>
  <si>
    <t>Sunset Island</t>
  </si>
  <si>
    <t>33141</t>
  </si>
  <si>
    <t>North Bay Village</t>
  </si>
  <si>
    <t>Normandy Isle</t>
  </si>
  <si>
    <t>Normandy</t>
  </si>
  <si>
    <t>33142</t>
  </si>
  <si>
    <t>33143</t>
  </si>
  <si>
    <t>South Miami</t>
  </si>
  <si>
    <t>33144</t>
  </si>
  <si>
    <t>Sweetwater</t>
  </si>
  <si>
    <t>West Miami</t>
  </si>
  <si>
    <t>33145</t>
  </si>
  <si>
    <t>Coral</t>
  </si>
  <si>
    <t>33146</t>
  </si>
  <si>
    <t>University of Miami</t>
  </si>
  <si>
    <t>Hibiscus</t>
  </si>
  <si>
    <t>33147</t>
  </si>
  <si>
    <t>33149</t>
  </si>
  <si>
    <t>Key Biscayne</t>
  </si>
  <si>
    <t>33150</t>
  </si>
  <si>
    <t>33154</t>
  </si>
  <si>
    <t>Bay Harbor Islands</t>
  </si>
  <si>
    <t>Surfside</t>
  </si>
  <si>
    <t>Indian Creek Village</t>
  </si>
  <si>
    <t>Bal Harbour</t>
  </si>
  <si>
    <t>Indian Creek</t>
  </si>
  <si>
    <t>33155</t>
  </si>
  <si>
    <t>33156</t>
  </si>
  <si>
    <t>Kendall</t>
  </si>
  <si>
    <t>Gables by the Sea</t>
  </si>
  <si>
    <t>Richmond Heights</t>
  </si>
  <si>
    <t>33157</t>
  </si>
  <si>
    <t>South Miami Heights</t>
  </si>
  <si>
    <t>Perrine</t>
  </si>
  <si>
    <t>Cutler Ridge</t>
  </si>
  <si>
    <t>33158</t>
  </si>
  <si>
    <t>Gables</t>
  </si>
  <si>
    <t>33160</t>
  </si>
  <si>
    <t>North Miami Beach</t>
  </si>
  <si>
    <t>Aventura</t>
  </si>
  <si>
    <t>Sunny Isles</t>
  </si>
  <si>
    <t>Ventura</t>
  </si>
  <si>
    <t>Golden Beach</t>
  </si>
  <si>
    <t>Sunny Isles Beach</t>
  </si>
  <si>
    <t>33161</t>
  </si>
  <si>
    <t>Biscayne Park</t>
  </si>
  <si>
    <t>Barry University</t>
  </si>
  <si>
    <t>North Miami</t>
  </si>
  <si>
    <t>33162</t>
  </si>
  <si>
    <t>Uleta</t>
  </si>
  <si>
    <t>33165</t>
  </si>
  <si>
    <t>Olympia Heights</t>
  </si>
  <si>
    <t>Westchester</t>
  </si>
  <si>
    <t>33166</t>
  </si>
  <si>
    <t>Medley</t>
  </si>
  <si>
    <t>Miami Springs</t>
  </si>
  <si>
    <t>Milam Dairy</t>
  </si>
  <si>
    <t>Virginia Gardens</t>
  </si>
  <si>
    <t>33167</t>
  </si>
  <si>
    <t>33168</t>
  </si>
  <si>
    <t>33169</t>
  </si>
  <si>
    <t>33170</t>
  </si>
  <si>
    <t>Country Lakes</t>
  </si>
  <si>
    <t>Goulds</t>
  </si>
  <si>
    <t>Quail Heights</t>
  </si>
  <si>
    <t>33172</t>
  </si>
  <si>
    <t>33173</t>
  </si>
  <si>
    <t>Sunset</t>
  </si>
  <si>
    <t>33174</t>
  </si>
  <si>
    <t>33175</t>
  </si>
  <si>
    <t>33176</t>
  </si>
  <si>
    <t>Snapper Creek</t>
  </si>
  <si>
    <t>33177</t>
  </si>
  <si>
    <t>33178</t>
  </si>
  <si>
    <t>33179</t>
  </si>
  <si>
    <t>33180</t>
  </si>
  <si>
    <t>Ojus</t>
  </si>
  <si>
    <t>33181</t>
  </si>
  <si>
    <t>33183</t>
  </si>
  <si>
    <t>33184</t>
  </si>
  <si>
    <t>33185</t>
  </si>
  <si>
    <t>33186</t>
  </si>
  <si>
    <t>Crossings</t>
  </si>
  <si>
    <t>33187</t>
  </si>
  <si>
    <t>33189</t>
  </si>
  <si>
    <t>33193</t>
  </si>
  <si>
    <t>33196</t>
  </si>
  <si>
    <t>33299</t>
  </si>
  <si>
    <t>Zip_Code</t>
  </si>
  <si>
    <t>Convention_Tax</t>
  </si>
  <si>
    <t>Tourist_Tax</t>
  </si>
  <si>
    <t>Food_Beverage_Tax</t>
  </si>
  <si>
    <t>Homeless_Tax</t>
  </si>
  <si>
    <t>Total_tax</t>
  </si>
  <si>
    <t>Pct</t>
  </si>
  <si>
    <t>Zip Code Break Down</t>
  </si>
  <si>
    <t>Show Map</t>
  </si>
  <si>
    <t>Pct.</t>
  </si>
  <si>
    <t>Other Zips</t>
  </si>
  <si>
    <t>Homeless_Tx</t>
  </si>
  <si>
    <t>Total_Tx</t>
  </si>
  <si>
    <t>Total_Tax</t>
  </si>
  <si>
    <t>33055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</si>
</sst>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mmmm\-yy"/>
    <numFmt numFmtId="167" formatCode="&quot;$&quot;#,##0.0"/>
  </numFmts>
  <fonts count="8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 wrapText="1"/>
    </xf>
    <xf numFmtId="164" fontId="1" fillId="0" borderId="2" xfId="0" applyNumberFormat="1" applyFont="1" applyFill="1" applyBorder="1" applyAlignment="1">
      <alignment horizontal="right" wrapText="1"/>
    </xf>
    <xf numFmtId="164" fontId="0" fillId="0" borderId="0" xfId="0" applyNumberFormat="1" applyAlignment="1">
      <alignment/>
    </xf>
    <xf numFmtId="17" fontId="0" fillId="0" borderId="0" xfId="0" applyNumberFormat="1" applyAlignment="1">
      <alignment/>
    </xf>
    <xf numFmtId="10" fontId="1" fillId="0" borderId="2" xfId="0" applyNumberFormat="1" applyFont="1" applyFill="1" applyBorder="1" applyAlignment="1">
      <alignment horizontal="right" wrapText="1"/>
    </xf>
    <xf numFmtId="9" fontId="0" fillId="0" borderId="0" xfId="0" applyNumberFormat="1" applyAlignment="1">
      <alignment/>
    </xf>
    <xf numFmtId="0" fontId="2" fillId="0" borderId="0" xfId="20" applyAlignment="1">
      <alignment/>
    </xf>
    <xf numFmtId="164" fontId="1" fillId="0" borderId="0" xfId="0" applyNumberFormat="1" applyFont="1" applyFill="1" applyBorder="1" applyAlignment="1">
      <alignment horizontal="right" wrapText="1"/>
    </xf>
    <xf numFmtId="9" fontId="1" fillId="0" borderId="2" xfId="0" applyNumberFormat="1" applyFont="1" applyFill="1" applyBorder="1" applyAlignment="1">
      <alignment horizontal="right" wrapText="1"/>
    </xf>
    <xf numFmtId="10" fontId="0" fillId="0" borderId="0" xfId="0" applyNumberFormat="1" applyAlignment="1">
      <alignment/>
    </xf>
    <xf numFmtId="0" fontId="1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0" borderId="2" xfId="67" applyFont="1" applyFill="1" applyBorder="1" applyAlignment="1">
      <alignment horizontal="left" wrapText="1"/>
      <protection/>
    </xf>
    <xf numFmtId="164" fontId="1" fillId="0" borderId="2" xfId="67" applyNumberFormat="1" applyFont="1" applyFill="1" applyBorder="1" applyAlignment="1">
      <alignment horizontal="right" wrapText="1"/>
      <protection/>
    </xf>
    <xf numFmtId="0" fontId="1" fillId="0" borderId="2" xfId="61" applyFont="1" applyFill="1" applyBorder="1" applyAlignment="1">
      <alignment horizontal="left" wrapText="1"/>
      <protection/>
    </xf>
    <xf numFmtId="164" fontId="1" fillId="0" borderId="2" xfId="61" applyNumberFormat="1" applyFont="1" applyFill="1" applyBorder="1" applyAlignment="1">
      <alignment horizontal="right" wrapText="1"/>
      <protection/>
    </xf>
    <xf numFmtId="0" fontId="1" fillId="0" borderId="2" xfId="31" applyFont="1" applyFill="1" applyBorder="1" applyAlignment="1">
      <alignment horizontal="left" wrapText="1"/>
      <protection/>
    </xf>
    <xf numFmtId="164" fontId="1" fillId="0" borderId="2" xfId="31" applyNumberFormat="1" applyFont="1" applyFill="1" applyBorder="1" applyAlignment="1">
      <alignment horizontal="right" wrapText="1"/>
      <protection/>
    </xf>
    <xf numFmtId="0" fontId="1" fillId="0" borderId="2" xfId="44" applyFont="1" applyFill="1" applyBorder="1" applyAlignment="1">
      <alignment horizontal="left" wrapText="1"/>
      <protection/>
    </xf>
    <xf numFmtId="164" fontId="1" fillId="0" borderId="2" xfId="44" applyNumberFormat="1" applyFont="1" applyFill="1" applyBorder="1" applyAlignment="1">
      <alignment horizontal="right" wrapText="1"/>
      <protection/>
    </xf>
    <xf numFmtId="0" fontId="1" fillId="0" borderId="2" xfId="35" applyFont="1" applyFill="1" applyBorder="1" applyAlignment="1">
      <alignment horizontal="left" wrapText="1"/>
      <protection/>
    </xf>
    <xf numFmtId="164" fontId="1" fillId="0" borderId="2" xfId="35" applyNumberFormat="1" applyFont="1" applyFill="1" applyBorder="1" applyAlignment="1">
      <alignment horizontal="right" wrapText="1"/>
      <protection/>
    </xf>
    <xf numFmtId="0" fontId="1" fillId="0" borderId="2" xfId="40" applyFont="1" applyFill="1" applyBorder="1" applyAlignment="1">
      <alignment horizontal="left" wrapText="1"/>
      <protection/>
    </xf>
    <xf numFmtId="164" fontId="1" fillId="0" borderId="2" xfId="40" applyNumberFormat="1" applyFont="1" applyFill="1" applyBorder="1" applyAlignment="1">
      <alignment horizontal="right" wrapText="1"/>
      <protection/>
    </xf>
    <xf numFmtId="0" fontId="1" fillId="0" borderId="2" xfId="71" applyFont="1" applyFill="1" applyBorder="1" applyAlignment="1">
      <alignment horizontal="left" wrapText="1"/>
      <protection/>
    </xf>
    <xf numFmtId="164" fontId="1" fillId="0" borderId="2" xfId="71" applyNumberFormat="1" applyFont="1" applyFill="1" applyBorder="1" applyAlignment="1">
      <alignment horizontal="right" wrapText="1"/>
      <protection/>
    </xf>
    <xf numFmtId="164" fontId="1" fillId="0" borderId="2" xfId="39" applyNumberFormat="1" applyFont="1" applyFill="1" applyBorder="1" applyAlignment="1">
      <alignment horizontal="right" wrapText="1"/>
      <protection/>
    </xf>
    <xf numFmtId="0" fontId="1" fillId="0" borderId="2" xfId="40" applyFont="1" applyFill="1" applyBorder="1" applyAlignment="1">
      <alignment horizontal="right" wrapText="1"/>
      <protection/>
    </xf>
    <xf numFmtId="164" fontId="0" fillId="0" borderId="0" xfId="0" applyNumberFormat="1" applyAlignment="1">
      <alignment horizontal="right"/>
    </xf>
    <xf numFmtId="164" fontId="1" fillId="2" borderId="1" xfId="66" applyNumberFormat="1" applyFont="1" applyFill="1" applyBorder="1" applyAlignment="1">
      <alignment horizontal="center"/>
      <protection/>
    </xf>
    <xf numFmtId="164" fontId="1" fillId="0" borderId="2" xfId="66" applyNumberFormat="1" applyFont="1" applyFill="1" applyBorder="1" applyAlignment="1">
      <alignment horizontal="right" wrapText="1"/>
      <protection/>
    </xf>
    <xf numFmtId="164" fontId="1" fillId="2" borderId="1" xfId="60" applyNumberFormat="1" applyFont="1" applyFill="1" applyBorder="1" applyAlignment="1">
      <alignment horizontal="center"/>
      <protection/>
    </xf>
    <xf numFmtId="164" fontId="1" fillId="2" borderId="1" xfId="30" applyNumberFormat="1" applyFont="1" applyFill="1" applyBorder="1" applyAlignment="1">
      <alignment horizontal="center"/>
      <protection/>
    </xf>
    <xf numFmtId="164" fontId="1" fillId="0" borderId="2" xfId="43" applyNumberFormat="1" applyFont="1" applyFill="1" applyBorder="1" applyAlignment="1">
      <alignment horizontal="right" wrapText="1"/>
      <protection/>
    </xf>
    <xf numFmtId="164" fontId="1" fillId="2" borderId="1" xfId="34" applyNumberFormat="1" applyFont="1" applyFill="1" applyBorder="1" applyAlignment="1">
      <alignment horizontal="center"/>
      <protection/>
    </xf>
    <xf numFmtId="164" fontId="1" fillId="0" borderId="2" xfId="34" applyNumberFormat="1" applyFont="1" applyFill="1" applyBorder="1" applyAlignment="1">
      <alignment horizontal="right" wrapText="1"/>
      <protection/>
    </xf>
    <xf numFmtId="164" fontId="1" fillId="2" borderId="1" xfId="53" applyNumberFormat="1" applyFont="1" applyFill="1" applyBorder="1" applyAlignment="1">
      <alignment horizontal="center"/>
      <protection/>
    </xf>
    <xf numFmtId="164" fontId="1" fillId="2" borderId="1" xfId="23" applyNumberFormat="1" applyFont="1" applyFill="1" applyBorder="1" applyAlignment="1">
      <alignment horizontal="center"/>
      <protection/>
    </xf>
    <xf numFmtId="164" fontId="1" fillId="0" borderId="2" xfId="23" applyNumberFormat="1" applyFont="1" applyFill="1" applyBorder="1" applyAlignment="1">
      <alignment horizontal="right" wrapText="1"/>
      <protection/>
    </xf>
    <xf numFmtId="164" fontId="1" fillId="2" borderId="1" xfId="57" applyNumberFormat="1" applyFont="1" applyFill="1" applyBorder="1" applyAlignment="1">
      <alignment horizontal="center"/>
      <protection/>
    </xf>
    <xf numFmtId="164" fontId="1" fillId="0" borderId="2" xfId="57" applyNumberFormat="1" applyFont="1" applyFill="1" applyBorder="1" applyAlignment="1">
      <alignment horizontal="right" wrapText="1"/>
      <protection/>
    </xf>
    <xf numFmtId="164" fontId="1" fillId="2" borderId="1" xfId="49" applyNumberFormat="1" applyFont="1" applyFill="1" applyBorder="1" applyAlignment="1">
      <alignment horizontal="center"/>
      <protection/>
    </xf>
    <xf numFmtId="164" fontId="1" fillId="0" borderId="2" xfId="49" applyNumberFormat="1" applyFont="1" applyFill="1" applyBorder="1" applyAlignment="1">
      <alignment horizontal="right" wrapText="1"/>
      <protection/>
    </xf>
    <xf numFmtId="164" fontId="1" fillId="2" borderId="1" xfId="46" applyNumberFormat="1" applyFont="1" applyFill="1" applyBorder="1" applyAlignment="1">
      <alignment horizontal="center"/>
      <protection/>
    </xf>
    <xf numFmtId="164" fontId="1" fillId="0" borderId="2" xfId="46" applyNumberFormat="1" applyFont="1" applyFill="1" applyBorder="1" applyAlignment="1">
      <alignment horizontal="right" wrapText="1"/>
      <protection/>
    </xf>
    <xf numFmtId="164" fontId="1" fillId="2" borderId="1" xfId="27" applyNumberFormat="1" applyFont="1" applyFill="1" applyBorder="1" applyAlignment="1">
      <alignment horizontal="center"/>
      <protection/>
    </xf>
    <xf numFmtId="164" fontId="1" fillId="0" borderId="2" xfId="27" applyNumberFormat="1" applyFont="1" applyFill="1" applyBorder="1" applyAlignment="1">
      <alignment horizontal="right" wrapText="1"/>
      <protection/>
    </xf>
    <xf numFmtId="164" fontId="1" fillId="2" borderId="1" xfId="70" applyNumberFormat="1" applyFont="1" applyFill="1" applyBorder="1" applyAlignment="1">
      <alignment horizontal="center"/>
      <protection/>
    </xf>
    <xf numFmtId="164" fontId="1" fillId="0" borderId="2" xfId="70" applyNumberFormat="1" applyFont="1" applyFill="1" applyBorder="1" applyAlignment="1">
      <alignment horizontal="right" wrapText="1"/>
      <protection/>
    </xf>
    <xf numFmtId="164" fontId="1" fillId="0" borderId="2" xfId="38" applyNumberFormat="1" applyFont="1" applyFill="1" applyBorder="1" applyAlignment="1">
      <alignment horizontal="right" wrapText="1"/>
      <protection/>
    </xf>
    <xf numFmtId="0" fontId="1" fillId="0" borderId="2" xfId="52" applyFont="1" applyFill="1" applyBorder="1" applyAlignment="1">
      <alignment horizontal="left" wrapText="1"/>
      <protection/>
    </xf>
    <xf numFmtId="164" fontId="1" fillId="0" borderId="2" xfId="52" applyNumberFormat="1" applyFont="1" applyFill="1" applyBorder="1" applyAlignment="1">
      <alignment horizontal="right" wrapText="1"/>
      <protection/>
    </xf>
    <xf numFmtId="0" fontId="1" fillId="0" borderId="2" xfId="56" applyFont="1" applyFill="1" applyBorder="1" applyAlignment="1">
      <alignment horizontal="left" wrapText="1"/>
      <protection/>
    </xf>
    <xf numFmtId="164" fontId="1" fillId="0" borderId="2" xfId="56" applyNumberFormat="1" applyFont="1" applyFill="1" applyBorder="1" applyAlignment="1">
      <alignment horizontal="right" wrapText="1"/>
      <protection/>
    </xf>
    <xf numFmtId="0" fontId="1" fillId="0" borderId="2" xfId="26" applyFont="1" applyFill="1" applyBorder="1" applyAlignment="1">
      <alignment horizontal="left" wrapText="1"/>
      <protection/>
    </xf>
    <xf numFmtId="164" fontId="1" fillId="0" borderId="2" xfId="26" applyNumberFormat="1" applyFont="1" applyFill="1" applyBorder="1" applyAlignment="1">
      <alignment horizontal="right" wrapText="1"/>
      <protection/>
    </xf>
    <xf numFmtId="164" fontId="1" fillId="0" borderId="2" xfId="40" applyNumberFormat="1" applyFont="1" applyFill="1" applyBorder="1" applyAlignment="1">
      <alignment horizontal="left" wrapText="1"/>
      <protection/>
    </xf>
    <xf numFmtId="0" fontId="1" fillId="0" borderId="2" xfId="65" applyFont="1" applyFill="1" applyBorder="1" applyAlignment="1">
      <alignment horizontal="left" wrapText="1"/>
      <protection/>
    </xf>
    <xf numFmtId="0" fontId="1" fillId="0" borderId="2" xfId="37" applyFont="1" applyFill="1" applyBorder="1" applyAlignment="1">
      <alignment horizontal="left" wrapText="1"/>
      <protection/>
    </xf>
    <xf numFmtId="164" fontId="1" fillId="0" borderId="2" xfId="64" applyNumberFormat="1" applyFont="1" applyFill="1" applyBorder="1" applyAlignment="1">
      <alignment horizontal="right" wrapText="1"/>
      <protection/>
    </xf>
    <xf numFmtId="164" fontId="1" fillId="0" borderId="2" xfId="37" applyNumberFormat="1" applyFont="1" applyFill="1" applyBorder="1" applyAlignment="1">
      <alignment horizontal="right" wrapText="1"/>
      <protection/>
    </xf>
    <xf numFmtId="166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2" borderId="1" xfId="63" applyFont="1" applyFill="1" applyBorder="1" applyAlignment="1">
      <alignment horizontal="center"/>
      <protection/>
    </xf>
    <xf numFmtId="0" fontId="1" fillId="0" borderId="2" xfId="63" applyFont="1" applyFill="1" applyBorder="1" applyAlignment="1">
      <alignment horizontal="left" wrapText="1"/>
      <protection/>
    </xf>
    <xf numFmtId="164" fontId="1" fillId="2" borderId="1" xfId="63" applyNumberFormat="1" applyFont="1" applyFill="1" applyBorder="1" applyAlignment="1">
      <alignment horizontal="center"/>
      <protection/>
    </xf>
    <xf numFmtId="164" fontId="1" fillId="0" borderId="2" xfId="63" applyNumberFormat="1" applyFont="1" applyFill="1" applyBorder="1" applyAlignment="1">
      <alignment horizontal="right" wrapText="1"/>
      <protection/>
    </xf>
    <xf numFmtId="0" fontId="1" fillId="2" borderId="1" xfId="59" applyFont="1" applyFill="1" applyBorder="1" applyAlignment="1">
      <alignment horizontal="center"/>
      <protection/>
    </xf>
    <xf numFmtId="0" fontId="1" fillId="0" borderId="2" xfId="59" applyFont="1" applyFill="1" applyBorder="1" applyAlignment="1">
      <alignment horizontal="left" wrapText="1"/>
      <protection/>
    </xf>
    <xf numFmtId="164" fontId="1" fillId="0" borderId="2" xfId="59" applyNumberFormat="1" applyFont="1" applyFill="1" applyBorder="1" applyAlignment="1">
      <alignment horizontal="right" wrapText="1"/>
      <protection/>
    </xf>
    <xf numFmtId="0" fontId="1" fillId="0" borderId="2" xfId="29" applyFont="1" applyFill="1" applyBorder="1" applyAlignment="1">
      <alignment horizontal="left" wrapText="1"/>
      <protection/>
    </xf>
    <xf numFmtId="164" fontId="1" fillId="0" borderId="2" xfId="29" applyNumberFormat="1" applyFont="1" applyFill="1" applyBorder="1" applyAlignment="1">
      <alignment horizontal="right" wrapText="1"/>
      <protection/>
    </xf>
    <xf numFmtId="0" fontId="1" fillId="0" borderId="2" xfId="42" applyFont="1" applyFill="1" applyBorder="1" applyAlignment="1">
      <alignment horizontal="left" wrapText="1"/>
      <protection/>
    </xf>
    <xf numFmtId="164" fontId="1" fillId="0" borderId="2" xfId="42" applyNumberFormat="1" applyFont="1" applyFill="1" applyBorder="1" applyAlignment="1">
      <alignment horizontal="right" wrapText="1"/>
      <protection/>
    </xf>
    <xf numFmtId="0" fontId="1" fillId="0" borderId="2" xfId="33" applyFont="1" applyFill="1" applyBorder="1" applyAlignment="1">
      <alignment horizontal="left" wrapText="1"/>
      <protection/>
    </xf>
    <xf numFmtId="164" fontId="1" fillId="0" borderId="2" xfId="33" applyNumberFormat="1" applyFont="1" applyFill="1" applyBorder="1" applyAlignment="1">
      <alignment horizontal="right" wrapText="1"/>
      <protection/>
    </xf>
    <xf numFmtId="0" fontId="1" fillId="0" borderId="2" xfId="51" applyFont="1" applyFill="1" applyBorder="1" applyAlignment="1">
      <alignment horizontal="left" wrapText="1"/>
      <protection/>
    </xf>
    <xf numFmtId="164" fontId="1" fillId="0" borderId="2" xfId="51" applyNumberFormat="1" applyFont="1" applyFill="1" applyBorder="1" applyAlignment="1">
      <alignment horizontal="right" wrapText="1"/>
      <protection/>
    </xf>
    <xf numFmtId="0" fontId="1" fillId="0" borderId="2" xfId="22" applyFont="1" applyFill="1" applyBorder="1" applyAlignment="1">
      <alignment horizontal="left" wrapText="1"/>
      <protection/>
    </xf>
    <xf numFmtId="164" fontId="1" fillId="0" borderId="2" xfId="22" applyNumberFormat="1" applyFont="1" applyFill="1" applyBorder="1" applyAlignment="1">
      <alignment horizontal="right" wrapText="1"/>
      <protection/>
    </xf>
    <xf numFmtId="0" fontId="1" fillId="0" borderId="2" xfId="55" applyFont="1" applyFill="1" applyBorder="1" applyAlignment="1">
      <alignment horizontal="left" wrapText="1"/>
      <protection/>
    </xf>
    <xf numFmtId="164" fontId="1" fillId="0" borderId="2" xfId="55" applyNumberFormat="1" applyFont="1" applyFill="1" applyBorder="1" applyAlignment="1">
      <alignment horizontal="right" wrapText="1"/>
      <protection/>
    </xf>
    <xf numFmtId="0" fontId="1" fillId="0" borderId="2" xfId="48" applyFont="1" applyFill="1" applyBorder="1" applyAlignment="1">
      <alignment horizontal="left" wrapText="1"/>
      <protection/>
    </xf>
    <xf numFmtId="164" fontId="1" fillId="0" borderId="2" xfId="48" applyNumberFormat="1" applyFont="1" applyFill="1" applyBorder="1" applyAlignment="1">
      <alignment horizontal="right" wrapText="1"/>
      <protection/>
    </xf>
    <xf numFmtId="0" fontId="1" fillId="0" borderId="2" xfId="25" applyFont="1" applyFill="1" applyBorder="1" applyAlignment="1">
      <alignment horizontal="left" wrapText="1"/>
      <protection/>
    </xf>
    <xf numFmtId="164" fontId="1" fillId="0" borderId="2" xfId="25" applyNumberFormat="1" applyFont="1" applyFill="1" applyBorder="1" applyAlignment="1">
      <alignment horizontal="right" wrapText="1"/>
      <protection/>
    </xf>
    <xf numFmtId="0" fontId="1" fillId="0" borderId="2" xfId="69" applyFont="1" applyFill="1" applyBorder="1" applyAlignment="1">
      <alignment horizontal="left" wrapText="1"/>
      <protection/>
    </xf>
    <xf numFmtId="164" fontId="1" fillId="0" borderId="2" xfId="69" applyNumberFormat="1" applyFont="1" applyFill="1" applyBorder="1" applyAlignment="1">
      <alignment horizontal="right" wrapText="1"/>
      <protection/>
    </xf>
    <xf numFmtId="0" fontId="1" fillId="2" borderId="1" xfId="62" applyFont="1" applyFill="1" applyBorder="1" applyAlignment="1">
      <alignment horizontal="center"/>
      <protection/>
    </xf>
    <xf numFmtId="0" fontId="1" fillId="0" borderId="2" xfId="62" applyFont="1" applyFill="1" applyBorder="1" applyAlignment="1">
      <alignment horizontal="left" wrapText="1"/>
      <protection/>
    </xf>
    <xf numFmtId="164" fontId="1" fillId="2" borderId="1" xfId="62" applyNumberFormat="1" applyFont="1" applyFill="1" applyBorder="1" applyAlignment="1">
      <alignment horizontal="center"/>
      <protection/>
    </xf>
    <xf numFmtId="164" fontId="1" fillId="0" borderId="2" xfId="62" applyNumberFormat="1" applyFont="1" applyFill="1" applyBorder="1" applyAlignment="1">
      <alignment horizontal="right" wrapText="1"/>
      <protection/>
    </xf>
    <xf numFmtId="0" fontId="1" fillId="2" borderId="1" xfId="58" applyFont="1" applyFill="1" applyBorder="1" applyAlignment="1">
      <alignment horizontal="center"/>
      <protection/>
    </xf>
    <xf numFmtId="0" fontId="1" fillId="0" borderId="2" xfId="58" applyFont="1" applyFill="1" applyBorder="1" applyAlignment="1">
      <alignment horizontal="left" wrapText="1"/>
      <protection/>
    </xf>
    <xf numFmtId="164" fontId="1" fillId="2" borderId="1" xfId="58" applyNumberFormat="1" applyFont="1" applyFill="1" applyBorder="1" applyAlignment="1">
      <alignment horizontal="center"/>
      <protection/>
    </xf>
    <xf numFmtId="164" fontId="1" fillId="0" borderId="2" xfId="58" applyNumberFormat="1" applyFont="1" applyFill="1" applyBorder="1" applyAlignment="1">
      <alignment horizontal="right" wrapText="1"/>
      <protection/>
    </xf>
    <xf numFmtId="0" fontId="1" fillId="2" borderId="1" xfId="28" applyFont="1" applyFill="1" applyBorder="1" applyAlignment="1">
      <alignment horizontal="center"/>
      <protection/>
    </xf>
    <xf numFmtId="0" fontId="1" fillId="0" borderId="2" xfId="28" applyFont="1" applyFill="1" applyBorder="1" applyAlignment="1">
      <alignment horizontal="left" wrapText="1"/>
      <protection/>
    </xf>
    <xf numFmtId="164" fontId="1" fillId="2" borderId="1" xfId="28" applyNumberFormat="1" applyFont="1" applyFill="1" applyBorder="1" applyAlignment="1">
      <alignment horizontal="center"/>
      <protection/>
    </xf>
    <xf numFmtId="164" fontId="1" fillId="0" borderId="2" xfId="28" applyNumberFormat="1" applyFont="1" applyFill="1" applyBorder="1" applyAlignment="1">
      <alignment horizontal="right" wrapText="1"/>
      <protection/>
    </xf>
    <xf numFmtId="0" fontId="1" fillId="2" borderId="1" xfId="41" applyFont="1" applyFill="1" applyBorder="1" applyAlignment="1">
      <alignment horizontal="center"/>
      <protection/>
    </xf>
    <xf numFmtId="0" fontId="1" fillId="0" borderId="2" xfId="41" applyFont="1" applyFill="1" applyBorder="1" applyAlignment="1">
      <alignment horizontal="left" wrapText="1"/>
      <protection/>
    </xf>
    <xf numFmtId="164" fontId="1" fillId="2" borderId="1" xfId="41" applyNumberFormat="1" applyFont="1" applyFill="1" applyBorder="1" applyAlignment="1">
      <alignment horizontal="center"/>
      <protection/>
    </xf>
    <xf numFmtId="164" fontId="1" fillId="0" borderId="2" xfId="41" applyNumberFormat="1" applyFont="1" applyFill="1" applyBorder="1" applyAlignment="1">
      <alignment horizontal="right" wrapText="1"/>
      <protection/>
    </xf>
    <xf numFmtId="0" fontId="1" fillId="2" borderId="1" xfId="32" applyFont="1" applyFill="1" applyBorder="1" applyAlignment="1">
      <alignment horizontal="center"/>
      <protection/>
    </xf>
    <xf numFmtId="0" fontId="1" fillId="0" borderId="2" xfId="32" applyFont="1" applyFill="1" applyBorder="1" applyAlignment="1">
      <alignment horizontal="left" wrapText="1"/>
      <protection/>
    </xf>
    <xf numFmtId="164" fontId="1" fillId="2" borderId="1" xfId="32" applyNumberFormat="1" applyFont="1" applyFill="1" applyBorder="1" applyAlignment="1">
      <alignment horizontal="center"/>
      <protection/>
    </xf>
    <xf numFmtId="164" fontId="1" fillId="0" borderId="2" xfId="32" applyNumberFormat="1" applyFont="1" applyFill="1" applyBorder="1" applyAlignment="1">
      <alignment horizontal="right" wrapText="1"/>
      <protection/>
    </xf>
    <xf numFmtId="0" fontId="1" fillId="2" borderId="1" xfId="50" applyFont="1" applyFill="1" applyBorder="1" applyAlignment="1">
      <alignment horizontal="center"/>
      <protection/>
    </xf>
    <xf numFmtId="0" fontId="1" fillId="0" borderId="2" xfId="50" applyFont="1" applyFill="1" applyBorder="1" applyAlignment="1">
      <alignment horizontal="left" wrapText="1"/>
      <protection/>
    </xf>
    <xf numFmtId="164" fontId="1" fillId="2" borderId="1" xfId="50" applyNumberFormat="1" applyFont="1" applyFill="1" applyBorder="1" applyAlignment="1">
      <alignment horizontal="center"/>
      <protection/>
    </xf>
    <xf numFmtId="164" fontId="1" fillId="0" borderId="2" xfId="50" applyNumberFormat="1" applyFont="1" applyFill="1" applyBorder="1" applyAlignment="1">
      <alignment horizontal="right" wrapText="1"/>
      <protection/>
    </xf>
    <xf numFmtId="0" fontId="1" fillId="2" borderId="1" xfId="21" applyFont="1" applyFill="1" applyBorder="1" applyAlignment="1">
      <alignment horizontal="center"/>
      <protection/>
    </xf>
    <xf numFmtId="0" fontId="1" fillId="0" borderId="2" xfId="21" applyFont="1" applyFill="1" applyBorder="1" applyAlignment="1">
      <alignment horizontal="left" wrapText="1"/>
      <protection/>
    </xf>
    <xf numFmtId="164" fontId="1" fillId="2" borderId="1" xfId="21" applyNumberFormat="1" applyFont="1" applyFill="1" applyBorder="1" applyAlignment="1">
      <alignment horizontal="center"/>
      <protection/>
    </xf>
    <xf numFmtId="164" fontId="1" fillId="0" borderId="2" xfId="21" applyNumberFormat="1" applyFont="1" applyFill="1" applyBorder="1" applyAlignment="1">
      <alignment horizontal="right" wrapText="1"/>
      <protection/>
    </xf>
    <xf numFmtId="0" fontId="1" fillId="2" borderId="1" xfId="54" applyFont="1" applyFill="1" applyBorder="1" applyAlignment="1">
      <alignment horizontal="center"/>
      <protection/>
    </xf>
    <xf numFmtId="0" fontId="1" fillId="0" borderId="2" xfId="54" applyFont="1" applyFill="1" applyBorder="1" applyAlignment="1">
      <alignment horizontal="left" wrapText="1"/>
      <protection/>
    </xf>
    <xf numFmtId="164" fontId="1" fillId="2" borderId="1" xfId="54" applyNumberFormat="1" applyFont="1" applyFill="1" applyBorder="1" applyAlignment="1">
      <alignment horizontal="center"/>
      <protection/>
    </xf>
    <xf numFmtId="164" fontId="1" fillId="0" borderId="2" xfId="54" applyNumberFormat="1" applyFont="1" applyFill="1" applyBorder="1" applyAlignment="1">
      <alignment horizontal="right" wrapText="1"/>
      <protection/>
    </xf>
    <xf numFmtId="0" fontId="1" fillId="2" borderId="1" xfId="47" applyFont="1" applyFill="1" applyBorder="1" applyAlignment="1">
      <alignment horizontal="center"/>
      <protection/>
    </xf>
    <xf numFmtId="0" fontId="1" fillId="0" borderId="2" xfId="47" applyFont="1" applyFill="1" applyBorder="1" applyAlignment="1">
      <alignment horizontal="left" wrapText="1"/>
      <protection/>
    </xf>
    <xf numFmtId="164" fontId="1" fillId="2" borderId="1" xfId="47" applyNumberFormat="1" applyFont="1" applyFill="1" applyBorder="1" applyAlignment="1">
      <alignment horizontal="center"/>
      <protection/>
    </xf>
    <xf numFmtId="164" fontId="1" fillId="0" borderId="2" xfId="47" applyNumberFormat="1" applyFont="1" applyFill="1" applyBorder="1" applyAlignment="1">
      <alignment horizontal="right" wrapText="1"/>
      <protection/>
    </xf>
    <xf numFmtId="0" fontId="1" fillId="2" borderId="1" xfId="45" applyFont="1" applyFill="1" applyBorder="1" applyAlignment="1">
      <alignment horizontal="center"/>
      <protection/>
    </xf>
    <xf numFmtId="0" fontId="1" fillId="0" borderId="2" xfId="45" applyFont="1" applyFill="1" applyBorder="1" applyAlignment="1">
      <alignment horizontal="left" wrapText="1"/>
      <protection/>
    </xf>
    <xf numFmtId="164" fontId="1" fillId="2" borderId="1" xfId="45" applyNumberFormat="1" applyFont="1" applyFill="1" applyBorder="1" applyAlignment="1">
      <alignment horizontal="center"/>
      <protection/>
    </xf>
    <xf numFmtId="164" fontId="1" fillId="0" borderId="2" xfId="45" applyNumberFormat="1" applyFont="1" applyFill="1" applyBorder="1" applyAlignment="1">
      <alignment horizontal="right" wrapText="1"/>
      <protection/>
    </xf>
    <xf numFmtId="0" fontId="1" fillId="2" borderId="1" xfId="24" applyFont="1" applyFill="1" applyBorder="1" applyAlignment="1">
      <alignment horizontal="center"/>
      <protection/>
    </xf>
    <xf numFmtId="0" fontId="1" fillId="0" borderId="2" xfId="24" applyFont="1" applyFill="1" applyBorder="1" applyAlignment="1">
      <alignment horizontal="left" wrapText="1"/>
      <protection/>
    </xf>
    <xf numFmtId="164" fontId="1" fillId="2" borderId="1" xfId="24" applyNumberFormat="1" applyFont="1" applyFill="1" applyBorder="1" applyAlignment="1">
      <alignment horizontal="center"/>
      <protection/>
    </xf>
    <xf numFmtId="164" fontId="1" fillId="0" borderId="2" xfId="24" applyNumberFormat="1" applyFont="1" applyFill="1" applyBorder="1" applyAlignment="1">
      <alignment horizontal="right" wrapText="1"/>
      <protection/>
    </xf>
    <xf numFmtId="0" fontId="1" fillId="2" borderId="1" xfId="68" applyFont="1" applyFill="1" applyBorder="1" applyAlignment="1">
      <alignment horizontal="center"/>
      <protection/>
    </xf>
    <xf numFmtId="0" fontId="1" fillId="0" borderId="2" xfId="68" applyFont="1" applyFill="1" applyBorder="1" applyAlignment="1">
      <alignment horizontal="left" wrapText="1"/>
      <protection/>
    </xf>
    <xf numFmtId="164" fontId="1" fillId="2" borderId="1" xfId="68" applyNumberFormat="1" applyFont="1" applyFill="1" applyBorder="1" applyAlignment="1">
      <alignment horizontal="center"/>
      <protection/>
    </xf>
    <xf numFmtId="164" fontId="1" fillId="0" borderId="2" xfId="68" applyNumberFormat="1" applyFont="1" applyFill="1" applyBorder="1" applyAlignment="1">
      <alignment horizontal="right" wrapText="1"/>
      <protection/>
    </xf>
    <xf numFmtId="0" fontId="1" fillId="2" borderId="1" xfId="36" applyFont="1" applyFill="1" applyBorder="1" applyAlignment="1">
      <alignment horizontal="center"/>
      <protection/>
    </xf>
    <xf numFmtId="0" fontId="1" fillId="0" borderId="2" xfId="36" applyFont="1" applyFill="1" applyBorder="1" applyAlignment="1">
      <alignment horizontal="left" wrapText="1"/>
      <protection/>
    </xf>
    <xf numFmtId="164" fontId="1" fillId="2" borderId="1" xfId="36" applyNumberFormat="1" applyFont="1" applyFill="1" applyBorder="1" applyAlignment="1">
      <alignment horizontal="center"/>
      <protection/>
    </xf>
    <xf numFmtId="164" fontId="1" fillId="0" borderId="2" xfId="36" applyNumberFormat="1" applyFont="1" applyFill="1" applyBorder="1" applyAlignment="1">
      <alignment horizontal="right" wrapText="1"/>
      <protection/>
    </xf>
  </cellXfs>
  <cellStyles count="5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pr1994" xfId="21"/>
    <cellStyle name="Normal_Apr1995" xfId="22"/>
    <cellStyle name="Normal_Apr2001" xfId="23"/>
    <cellStyle name="Normal_Aug1994" xfId="24"/>
    <cellStyle name="Normal_Aug1995" xfId="25"/>
    <cellStyle name="Normal_Aug1998" xfId="26"/>
    <cellStyle name="Normal_Aug2001" xfId="27"/>
    <cellStyle name="Normal_Dec1993" xfId="28"/>
    <cellStyle name="Normal_Dec1994" xfId="29"/>
    <cellStyle name="Normal_Dec2000" xfId="30"/>
    <cellStyle name="Normal_Dec2003" xfId="31"/>
    <cellStyle name="Normal_Feb1994" xfId="32"/>
    <cellStyle name="Normal_Feb1995" xfId="33"/>
    <cellStyle name="Normal_Feb2001" xfId="34"/>
    <cellStyle name="Normal_Feb2004" xfId="35"/>
    <cellStyle name="Normal_FY19931994" xfId="36"/>
    <cellStyle name="Normal_FY19951996" xfId="37"/>
    <cellStyle name="Normal_FY20002001" xfId="38"/>
    <cellStyle name="Normal_FY20022003" xfId="39"/>
    <cellStyle name="Normal_FY20032004" xfId="40"/>
    <cellStyle name="Normal_Jan1994" xfId="41"/>
    <cellStyle name="Normal_Jan1995" xfId="42"/>
    <cellStyle name="Normal_Jan2001" xfId="43"/>
    <cellStyle name="Normal_Jan2004" xfId="44"/>
    <cellStyle name="Normal_July1994" xfId="45"/>
    <cellStyle name="Normal_July2001" xfId="46"/>
    <cellStyle name="Normal_June1994" xfId="47"/>
    <cellStyle name="Normal_June1995" xfId="48"/>
    <cellStyle name="Normal_June2001" xfId="49"/>
    <cellStyle name="Normal_Mar1994" xfId="50"/>
    <cellStyle name="Normal_Mar1995" xfId="51"/>
    <cellStyle name="Normal_Mar1999" xfId="52"/>
    <cellStyle name="Normal_Mar2001" xfId="53"/>
    <cellStyle name="Normal_May1994" xfId="54"/>
    <cellStyle name="Normal_May1995" xfId="55"/>
    <cellStyle name="Normal_May1999" xfId="56"/>
    <cellStyle name="Normal_May2001" xfId="57"/>
    <cellStyle name="Normal_Nov1993" xfId="58"/>
    <cellStyle name="Normal_Nov1994" xfId="59"/>
    <cellStyle name="Normal_Nov2000" xfId="60"/>
    <cellStyle name="Normal_Nov2003" xfId="61"/>
    <cellStyle name="Normal_Oct1993" xfId="62"/>
    <cellStyle name="Normal_Oct1994" xfId="63"/>
    <cellStyle name="Normal_Oct1995" xfId="64"/>
    <cellStyle name="Normal_Oct1996" xfId="65"/>
    <cellStyle name="Normal_Oct2000" xfId="66"/>
    <cellStyle name="Normal_Oct2003" xfId="67"/>
    <cellStyle name="Normal_Sept1994" xfId="68"/>
    <cellStyle name="Normal_Sept1995" xfId="69"/>
    <cellStyle name="Normal_Sept2001" xfId="70"/>
    <cellStyle name="Normal_Sept2003" xfId="71"/>
    <cellStyle name="Percent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Convention Tax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8775"/>
          <c:w val="0.7915"/>
          <c:h val="0.73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'FY19931994'!$X$2:$X$14</c:f>
              <c:strCache/>
            </c:strRef>
          </c:cat>
          <c:val>
            <c:numRef>
              <c:f>'FY19931994'!$Y$2:$Y$14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"/>
          <c:y val="0.205"/>
          <c:w val="0.13275"/>
          <c:h val="0.73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Tourist Tax</a:t>
            </a:r>
          </a:p>
        </c:rich>
      </c:tx>
      <c:layout>
        <c:manualLayout>
          <c:xMode val="factor"/>
          <c:yMode val="factor"/>
          <c:x val="-0.046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7975"/>
          <c:w val="0.725"/>
          <c:h val="0.746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</c:dP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'FY19931994'!$AI$2:$AI$12</c:f>
              <c:strCache/>
            </c:strRef>
          </c:cat>
          <c:val>
            <c:numRef>
              <c:f>'FY19931994'!$AJ$2:$AJ$12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225"/>
          <c:y val="0.28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'FY19931994'!$AR$1</c:f>
              <c:strCache>
                <c:ptCount val="1"/>
                <c:pt idx="0">
                  <c:v>Food_Beverage_Tax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'FY19931994'!$AW$2:$AW$12</c:f>
              <c:strCache/>
            </c:strRef>
          </c:cat>
          <c:val>
            <c:numRef>
              <c:f>'FY19931994'!$AX$2:$AX$12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Homeless Tax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8775"/>
          <c:w val="0.795"/>
          <c:h val="0.73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'FY19931994'!$BI$2:$BI$22</c:f>
              <c:strCache/>
            </c:strRef>
          </c:cat>
          <c:val>
            <c:numRef>
              <c:f>'FY19931994'!$BJ$2:$BJ$22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"/>
          <c:y val="0"/>
          <c:w val="0.1235"/>
          <c:h val="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Collections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'FY19931994'!$BW$2:$BW$19</c:f>
              <c:strCache/>
            </c:strRef>
          </c:cat>
          <c:val>
            <c:numRef>
              <c:f>'FY19931994'!$BX$2:$BX$19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180975</xdr:colOff>
      <xdr:row>15</xdr:row>
      <xdr:rowOff>19050</xdr:rowOff>
    </xdr:from>
    <xdr:to>
      <xdr:col>25</xdr:col>
      <xdr:colOff>447675</xdr:colOff>
      <xdr:row>39</xdr:row>
      <xdr:rowOff>76200</xdr:rowOff>
    </xdr:to>
    <xdr:graphicFrame>
      <xdr:nvGraphicFramePr>
        <xdr:cNvPr id="1" name="Chart 3"/>
        <xdr:cNvGraphicFramePr/>
      </xdr:nvGraphicFramePr>
      <xdr:xfrm>
        <a:off x="14392275" y="2466975"/>
        <a:ext cx="58959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123825</xdr:colOff>
      <xdr:row>14</xdr:row>
      <xdr:rowOff>114300</xdr:rowOff>
    </xdr:from>
    <xdr:to>
      <xdr:col>40</xdr:col>
      <xdr:colOff>542925</xdr:colOff>
      <xdr:row>40</xdr:row>
      <xdr:rowOff>152400</xdr:rowOff>
    </xdr:to>
    <xdr:graphicFrame>
      <xdr:nvGraphicFramePr>
        <xdr:cNvPr id="2" name="Chart 4"/>
        <xdr:cNvGraphicFramePr/>
      </xdr:nvGraphicFramePr>
      <xdr:xfrm>
        <a:off x="24784050" y="2400300"/>
        <a:ext cx="5895975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45</xdr:col>
      <xdr:colOff>161925</xdr:colOff>
      <xdr:row>14</xdr:row>
      <xdr:rowOff>142875</xdr:rowOff>
    </xdr:from>
    <xdr:to>
      <xdr:col>53</xdr:col>
      <xdr:colOff>542925</xdr:colOff>
      <xdr:row>39</xdr:row>
      <xdr:rowOff>38100</xdr:rowOff>
    </xdr:to>
    <xdr:graphicFrame>
      <xdr:nvGraphicFramePr>
        <xdr:cNvPr id="3" name="Chart 5"/>
        <xdr:cNvGraphicFramePr/>
      </xdr:nvGraphicFramePr>
      <xdr:xfrm>
        <a:off x="33909000" y="2428875"/>
        <a:ext cx="5895975" cy="3943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59</xdr:col>
      <xdr:colOff>161925</xdr:colOff>
      <xdr:row>24</xdr:row>
      <xdr:rowOff>114300</xdr:rowOff>
    </xdr:from>
    <xdr:to>
      <xdr:col>68</xdr:col>
      <xdr:colOff>200025</xdr:colOff>
      <xdr:row>49</xdr:row>
      <xdr:rowOff>9525</xdr:rowOff>
    </xdr:to>
    <xdr:graphicFrame>
      <xdr:nvGraphicFramePr>
        <xdr:cNvPr id="4" name="Chart 6"/>
        <xdr:cNvGraphicFramePr/>
      </xdr:nvGraphicFramePr>
      <xdr:xfrm>
        <a:off x="43481625" y="4019550"/>
        <a:ext cx="6181725" cy="394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72</xdr:col>
      <xdr:colOff>457200</xdr:colOff>
      <xdr:row>19</xdr:row>
      <xdr:rowOff>28575</xdr:rowOff>
    </xdr:from>
    <xdr:to>
      <xdr:col>81</xdr:col>
      <xdr:colOff>600075</xdr:colOff>
      <xdr:row>43</xdr:row>
      <xdr:rowOff>85725</xdr:rowOff>
    </xdr:to>
    <xdr:graphicFrame>
      <xdr:nvGraphicFramePr>
        <xdr:cNvPr id="5" name="Chart 7"/>
        <xdr:cNvGraphicFramePr/>
      </xdr:nvGraphicFramePr>
      <xdr:xfrm>
        <a:off x="52835175" y="3124200"/>
        <a:ext cx="5895975" cy="394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amidade.gov/planzone/Library/Census/Maps/zip_code_map.pdf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3:H241"/>
  <sheetViews>
    <sheetView workbookViewId="0" topLeftCell="A1">
      <selection activeCell="H3" sqref="H3"/>
    </sheetView>
  </sheetViews>
  <sheetFormatPr defaultColWidth="9.140625" defaultRowHeight="12.75"/>
  <cols>
    <col min="5" max="5" width="13.140625" style="0" customWidth="1"/>
    <col min="6" max="6" width="33.00390625" style="0" customWidth="1"/>
    <col min="8" max="8" width="16.421875" style="0" customWidth="1"/>
  </cols>
  <sheetData>
    <row r="3" spans="5:8" ht="12.75">
      <c r="E3" s="1" t="s">
        <v>0</v>
      </c>
      <c r="F3" s="1" t="s">
        <v>1</v>
      </c>
      <c r="H3" s="8" t="s">
        <v>158</v>
      </c>
    </row>
    <row r="4" spans="5:6" ht="12.75" customHeight="1">
      <c r="E4" s="2" t="s">
        <v>2</v>
      </c>
      <c r="F4" s="2" t="s">
        <v>3</v>
      </c>
    </row>
    <row r="5" spans="5:6" ht="12.75" customHeight="1">
      <c r="E5" s="2" t="s">
        <v>2</v>
      </c>
      <c r="F5" s="2" t="s">
        <v>4</v>
      </c>
    </row>
    <row r="6" spans="5:6" ht="12.75" customHeight="1">
      <c r="E6" s="2" t="s">
        <v>2</v>
      </c>
      <c r="F6" s="2" t="s">
        <v>5</v>
      </c>
    </row>
    <row r="7" spans="5:6" ht="12.75" customHeight="1">
      <c r="E7" s="2" t="s">
        <v>6</v>
      </c>
      <c r="F7" s="2" t="s">
        <v>4</v>
      </c>
    </row>
    <row r="8" spans="5:6" ht="12.75" customHeight="1">
      <c r="E8" s="2" t="s">
        <v>6</v>
      </c>
      <c r="F8" s="2" t="s">
        <v>5</v>
      </c>
    </row>
    <row r="9" spans="5:6" ht="12.75" customHeight="1">
      <c r="E9" s="2" t="s">
        <v>7</v>
      </c>
      <c r="F9" s="2" t="s">
        <v>5</v>
      </c>
    </row>
    <row r="10" spans="5:6" ht="12.75" customHeight="1">
      <c r="E10" s="2" t="s">
        <v>7</v>
      </c>
      <c r="F10" s="2" t="s">
        <v>4</v>
      </c>
    </row>
    <row r="11" spans="5:6" ht="12.75" customHeight="1">
      <c r="E11" s="2" t="s">
        <v>8</v>
      </c>
      <c r="F11" s="2" t="s">
        <v>9</v>
      </c>
    </row>
    <row r="12" spans="5:6" ht="12.75" customHeight="1">
      <c r="E12" s="2" t="s">
        <v>8</v>
      </c>
      <c r="F12" s="2" t="s">
        <v>5</v>
      </c>
    </row>
    <row r="13" spans="5:6" ht="12.75" customHeight="1">
      <c r="E13" s="2" t="s">
        <v>8</v>
      </c>
      <c r="F13" s="2" t="s">
        <v>10</v>
      </c>
    </row>
    <row r="14" spans="5:6" ht="12.75" customHeight="1">
      <c r="E14" s="2" t="s">
        <v>8</v>
      </c>
      <c r="F14" s="2" t="s">
        <v>4</v>
      </c>
    </row>
    <row r="15" spans="5:6" ht="12.75" customHeight="1">
      <c r="E15" s="2" t="s">
        <v>8</v>
      </c>
      <c r="F15" s="2" t="s">
        <v>11</v>
      </c>
    </row>
    <row r="16" spans="5:6" ht="12.75" customHeight="1">
      <c r="E16" s="2" t="s">
        <v>12</v>
      </c>
      <c r="F16" s="2" t="s">
        <v>13</v>
      </c>
    </row>
    <row r="17" spans="5:6" ht="12.75" customHeight="1">
      <c r="E17" s="2" t="s">
        <v>12</v>
      </c>
      <c r="F17" s="2" t="s">
        <v>5</v>
      </c>
    </row>
    <row r="18" spans="5:6" ht="12.75" customHeight="1">
      <c r="E18" s="2" t="s">
        <v>12</v>
      </c>
      <c r="F18" s="2" t="s">
        <v>9</v>
      </c>
    </row>
    <row r="19" spans="5:6" ht="12.75" customHeight="1">
      <c r="E19" s="2" t="s">
        <v>12</v>
      </c>
      <c r="F19" s="2" t="s">
        <v>10</v>
      </c>
    </row>
    <row r="20" spans="5:6" ht="12.75" customHeight="1">
      <c r="E20" s="2" t="s">
        <v>12</v>
      </c>
      <c r="F20" s="2" t="s">
        <v>4</v>
      </c>
    </row>
    <row r="21" spans="5:6" ht="12.75" customHeight="1">
      <c r="E21" s="2" t="s">
        <v>12</v>
      </c>
      <c r="F21" s="2" t="s">
        <v>14</v>
      </c>
    </row>
    <row r="22" spans="5:6" ht="12.75" customHeight="1">
      <c r="E22" s="2" t="s">
        <v>15</v>
      </c>
      <c r="F22" s="2" t="s">
        <v>4</v>
      </c>
    </row>
    <row r="23" spans="5:6" ht="12.75" customHeight="1">
      <c r="E23" s="2" t="s">
        <v>15</v>
      </c>
      <c r="F23" s="2" t="s">
        <v>3</v>
      </c>
    </row>
    <row r="24" spans="5:6" ht="12.75" customHeight="1">
      <c r="E24" s="2" t="s">
        <v>15</v>
      </c>
      <c r="F24" s="2" t="s">
        <v>10</v>
      </c>
    </row>
    <row r="25" spans="5:6" ht="12.75" customHeight="1">
      <c r="E25" s="2" t="s">
        <v>15</v>
      </c>
      <c r="F25" s="2" t="s">
        <v>5</v>
      </c>
    </row>
    <row r="26" spans="5:6" ht="12.75" customHeight="1">
      <c r="E26" s="2" t="s">
        <v>16</v>
      </c>
      <c r="F26" s="2" t="s">
        <v>10</v>
      </c>
    </row>
    <row r="27" spans="5:6" ht="12.75" customHeight="1">
      <c r="E27" s="2" t="s">
        <v>16</v>
      </c>
      <c r="F27" s="2" t="s">
        <v>4</v>
      </c>
    </row>
    <row r="28" spans="5:6" ht="12.75" customHeight="1">
      <c r="E28" s="2" t="s">
        <v>16</v>
      </c>
      <c r="F28" s="2" t="s">
        <v>5</v>
      </c>
    </row>
    <row r="29" spans="5:6" ht="12.75" customHeight="1">
      <c r="E29" s="2" t="s">
        <v>16</v>
      </c>
      <c r="F29" s="2" t="s">
        <v>3</v>
      </c>
    </row>
    <row r="30" spans="5:6" ht="12.75" customHeight="1">
      <c r="E30" s="2" t="s">
        <v>17</v>
      </c>
      <c r="F30" s="2" t="s">
        <v>18</v>
      </c>
    </row>
    <row r="31" spans="5:6" ht="12.75" customHeight="1">
      <c r="E31" s="2" t="s">
        <v>17</v>
      </c>
      <c r="F31" s="2" t="s">
        <v>19</v>
      </c>
    </row>
    <row r="32" spans="5:6" ht="12.75" customHeight="1">
      <c r="E32" s="2" t="s">
        <v>17</v>
      </c>
      <c r="F32" s="2" t="s">
        <v>20</v>
      </c>
    </row>
    <row r="33" spans="5:6" ht="12.75" customHeight="1">
      <c r="E33" s="2" t="s">
        <v>17</v>
      </c>
      <c r="F33" s="2" t="s">
        <v>21</v>
      </c>
    </row>
    <row r="34" spans="5:6" ht="12.75" customHeight="1">
      <c r="E34" s="2" t="s">
        <v>22</v>
      </c>
      <c r="F34" s="2" t="s">
        <v>23</v>
      </c>
    </row>
    <row r="35" spans="5:6" ht="12.75" customHeight="1">
      <c r="E35" s="2" t="s">
        <v>22</v>
      </c>
      <c r="F35" s="2" t="s">
        <v>18</v>
      </c>
    </row>
    <row r="36" spans="5:6" ht="12.75" customHeight="1">
      <c r="E36" s="2" t="s">
        <v>24</v>
      </c>
      <c r="F36" s="2" t="s">
        <v>18</v>
      </c>
    </row>
    <row r="37" spans="5:6" ht="12.75" customHeight="1">
      <c r="E37" s="2" t="s">
        <v>24</v>
      </c>
      <c r="F37" s="2" t="s">
        <v>25</v>
      </c>
    </row>
    <row r="38" spans="5:6" ht="12.75" customHeight="1">
      <c r="E38" s="2" t="s">
        <v>24</v>
      </c>
      <c r="F38" s="2" t="s">
        <v>23</v>
      </c>
    </row>
    <row r="39" spans="5:6" ht="12.75" customHeight="1">
      <c r="E39" s="2" t="s">
        <v>24</v>
      </c>
      <c r="F39" s="2" t="s">
        <v>26</v>
      </c>
    </row>
    <row r="40" spans="5:6" ht="12.75" customHeight="1">
      <c r="E40" s="2" t="s">
        <v>27</v>
      </c>
      <c r="F40" s="2" t="s">
        <v>18</v>
      </c>
    </row>
    <row r="41" spans="5:6" ht="12.75" customHeight="1">
      <c r="E41" s="2" t="s">
        <v>27</v>
      </c>
      <c r="F41" s="2" t="s">
        <v>20</v>
      </c>
    </row>
    <row r="42" spans="5:6" ht="12.75" customHeight="1">
      <c r="E42" s="2" t="s">
        <v>27</v>
      </c>
      <c r="F42" s="2" t="s">
        <v>25</v>
      </c>
    </row>
    <row r="43" spans="5:6" ht="12.75" customHeight="1">
      <c r="E43" s="2" t="s">
        <v>28</v>
      </c>
      <c r="F43" s="2" t="s">
        <v>29</v>
      </c>
    </row>
    <row r="44" spans="5:6" ht="12.75" customHeight="1">
      <c r="E44" s="2" t="s">
        <v>28</v>
      </c>
      <c r="F44" s="2" t="s">
        <v>18</v>
      </c>
    </row>
    <row r="45" spans="5:6" ht="12.75" customHeight="1">
      <c r="E45" s="2" t="s">
        <v>28</v>
      </c>
      <c r="F45" s="2" t="s">
        <v>30</v>
      </c>
    </row>
    <row r="46" spans="5:6" ht="12.75" customHeight="1">
      <c r="E46" s="2" t="s">
        <v>31</v>
      </c>
      <c r="F46" s="2" t="s">
        <v>18</v>
      </c>
    </row>
    <row r="47" spans="5:6" ht="12.75" customHeight="1">
      <c r="E47" s="2" t="s">
        <v>32</v>
      </c>
      <c r="F47" s="2" t="s">
        <v>11</v>
      </c>
    </row>
    <row r="48" spans="5:6" ht="12.75" customHeight="1">
      <c r="E48" s="2" t="s">
        <v>32</v>
      </c>
      <c r="F48" s="2" t="s">
        <v>4</v>
      </c>
    </row>
    <row r="49" spans="5:6" ht="12.75" customHeight="1">
      <c r="E49" s="2" t="s">
        <v>32</v>
      </c>
      <c r="F49" s="2" t="s">
        <v>5</v>
      </c>
    </row>
    <row r="50" spans="5:6" ht="12.75" customHeight="1">
      <c r="E50" s="2" t="s">
        <v>33</v>
      </c>
      <c r="F50" s="2" t="s">
        <v>4</v>
      </c>
    </row>
    <row r="51" spans="5:6" ht="12.75" customHeight="1">
      <c r="E51" s="2" t="s">
        <v>33</v>
      </c>
      <c r="F51" s="2" t="s">
        <v>34</v>
      </c>
    </row>
    <row r="52" spans="5:6" ht="12.75" customHeight="1">
      <c r="E52" s="2" t="s">
        <v>33</v>
      </c>
      <c r="F52" s="2" t="s">
        <v>11</v>
      </c>
    </row>
    <row r="53" spans="5:6" ht="12.75" customHeight="1">
      <c r="E53" s="2" t="s">
        <v>35</v>
      </c>
      <c r="F53" s="2" t="s">
        <v>36</v>
      </c>
    </row>
    <row r="54" spans="5:6" ht="12.75" customHeight="1">
      <c r="E54" s="2" t="s">
        <v>35</v>
      </c>
      <c r="F54" s="2" t="s">
        <v>37</v>
      </c>
    </row>
    <row r="55" spans="5:6" ht="12.75" customHeight="1">
      <c r="E55" s="2" t="s">
        <v>35</v>
      </c>
      <c r="F55" s="2" t="s">
        <v>4</v>
      </c>
    </row>
    <row r="56" spans="5:6" ht="12.75" customHeight="1">
      <c r="E56" s="2" t="s">
        <v>38</v>
      </c>
      <c r="F56" s="2" t="s">
        <v>4</v>
      </c>
    </row>
    <row r="57" spans="5:6" ht="12.75" customHeight="1">
      <c r="E57" s="2" t="s">
        <v>39</v>
      </c>
      <c r="F57" s="2" t="s">
        <v>4</v>
      </c>
    </row>
    <row r="58" spans="5:6" ht="12.75" customHeight="1">
      <c r="E58" s="2" t="s">
        <v>40</v>
      </c>
      <c r="F58" s="2" t="s">
        <v>4</v>
      </c>
    </row>
    <row r="59" spans="5:6" ht="12.75" customHeight="1">
      <c r="E59" s="2" t="s">
        <v>40</v>
      </c>
      <c r="F59" s="2" t="s">
        <v>41</v>
      </c>
    </row>
    <row r="60" spans="5:6" ht="12.75" customHeight="1">
      <c r="E60" s="2" t="s">
        <v>42</v>
      </c>
      <c r="F60" s="2" t="s">
        <v>4</v>
      </c>
    </row>
    <row r="61" spans="5:6" ht="12.75" customHeight="1">
      <c r="E61" s="2" t="s">
        <v>43</v>
      </c>
      <c r="F61" s="2" t="s">
        <v>4</v>
      </c>
    </row>
    <row r="62" spans="5:6" ht="12.75" customHeight="1">
      <c r="E62" s="2" t="s">
        <v>44</v>
      </c>
      <c r="F62" s="2" t="s">
        <v>4</v>
      </c>
    </row>
    <row r="63" spans="5:6" ht="12.75" customHeight="1">
      <c r="E63" s="2" t="s">
        <v>45</v>
      </c>
      <c r="F63" s="2" t="s">
        <v>4</v>
      </c>
    </row>
    <row r="64" spans="5:6" ht="12.75" customHeight="1">
      <c r="E64" s="2" t="s">
        <v>46</v>
      </c>
      <c r="F64" s="2" t="s">
        <v>47</v>
      </c>
    </row>
    <row r="65" spans="5:6" ht="12.75" customHeight="1">
      <c r="E65" s="2" t="s">
        <v>46</v>
      </c>
      <c r="F65" s="2" t="s">
        <v>4</v>
      </c>
    </row>
    <row r="66" spans="5:6" ht="12.75" customHeight="1">
      <c r="E66" s="2" t="s">
        <v>48</v>
      </c>
      <c r="F66" s="2" t="s">
        <v>49</v>
      </c>
    </row>
    <row r="67" spans="5:6" ht="12.75" customHeight="1">
      <c r="E67" s="2" t="s">
        <v>48</v>
      </c>
      <c r="F67" s="2" t="s">
        <v>50</v>
      </c>
    </row>
    <row r="68" spans="5:6" ht="12.75" customHeight="1">
      <c r="E68" s="2" t="s">
        <v>48</v>
      </c>
      <c r="F68" s="2" t="s">
        <v>4</v>
      </c>
    </row>
    <row r="69" spans="5:6" ht="12.75" customHeight="1">
      <c r="E69" s="2" t="s">
        <v>51</v>
      </c>
      <c r="F69" s="2" t="s">
        <v>49</v>
      </c>
    </row>
    <row r="70" spans="5:6" ht="12.75" customHeight="1">
      <c r="E70" s="2" t="s">
        <v>51</v>
      </c>
      <c r="F70" s="2" t="s">
        <v>4</v>
      </c>
    </row>
    <row r="71" spans="5:6" ht="12.75" customHeight="1">
      <c r="E71" s="2" t="s">
        <v>51</v>
      </c>
      <c r="F71" s="2" t="s">
        <v>50</v>
      </c>
    </row>
    <row r="72" spans="5:6" ht="12.75" customHeight="1">
      <c r="E72" s="2" t="s">
        <v>52</v>
      </c>
      <c r="F72" s="2" t="s">
        <v>4</v>
      </c>
    </row>
    <row r="73" spans="5:6" ht="12.75" customHeight="1">
      <c r="E73" s="2" t="s">
        <v>53</v>
      </c>
      <c r="F73" s="2" t="s">
        <v>4</v>
      </c>
    </row>
    <row r="74" spans="5:6" ht="12.75" customHeight="1">
      <c r="E74" s="2" t="s">
        <v>54</v>
      </c>
      <c r="F74" s="2" t="s">
        <v>4</v>
      </c>
    </row>
    <row r="75" spans="5:6" ht="12.75" customHeight="1">
      <c r="E75" s="2" t="s">
        <v>55</v>
      </c>
      <c r="F75" s="2" t="s">
        <v>56</v>
      </c>
    </row>
    <row r="76" spans="5:6" ht="12.75" customHeight="1">
      <c r="E76" s="2" t="s">
        <v>55</v>
      </c>
      <c r="F76" s="2" t="s">
        <v>57</v>
      </c>
    </row>
    <row r="77" spans="5:6" ht="12.75" customHeight="1">
      <c r="E77" s="2" t="s">
        <v>55</v>
      </c>
      <c r="F77" s="2" t="s">
        <v>4</v>
      </c>
    </row>
    <row r="78" spans="5:6" ht="12.75" customHeight="1">
      <c r="E78" s="2" t="s">
        <v>58</v>
      </c>
      <c r="F78" s="2" t="s">
        <v>36</v>
      </c>
    </row>
    <row r="79" spans="5:6" ht="12.75" customHeight="1">
      <c r="E79" s="2" t="s">
        <v>58</v>
      </c>
      <c r="F79" s="2" t="s">
        <v>37</v>
      </c>
    </row>
    <row r="80" spans="5:6" ht="12.75" customHeight="1">
      <c r="E80" s="2" t="s">
        <v>58</v>
      </c>
      <c r="F80" s="2" t="s">
        <v>59</v>
      </c>
    </row>
    <row r="81" spans="5:6" ht="12.75" customHeight="1">
      <c r="E81" s="2" t="s">
        <v>58</v>
      </c>
      <c r="F81" s="2" t="s">
        <v>4</v>
      </c>
    </row>
    <row r="82" spans="5:6" ht="12.75" customHeight="1">
      <c r="E82" s="2" t="s">
        <v>58</v>
      </c>
      <c r="F82" s="2" t="s">
        <v>60</v>
      </c>
    </row>
    <row r="83" spans="5:6" ht="12.75" customHeight="1">
      <c r="E83" s="2" t="s">
        <v>61</v>
      </c>
      <c r="F83" s="2" t="s">
        <v>62</v>
      </c>
    </row>
    <row r="84" spans="5:6" ht="12.75" customHeight="1">
      <c r="E84" s="2" t="s">
        <v>61</v>
      </c>
      <c r="F84" s="2" t="s">
        <v>36</v>
      </c>
    </row>
    <row r="85" spans="5:6" ht="12.75" customHeight="1">
      <c r="E85" s="2" t="s">
        <v>61</v>
      </c>
      <c r="F85" s="2" t="s">
        <v>4</v>
      </c>
    </row>
    <row r="86" spans="5:6" ht="12.75" customHeight="1">
      <c r="E86" s="2" t="s">
        <v>63</v>
      </c>
      <c r="F86" s="2" t="s">
        <v>36</v>
      </c>
    </row>
    <row r="87" spans="5:6" ht="12.75" customHeight="1">
      <c r="E87" s="2" t="s">
        <v>63</v>
      </c>
      <c r="F87" s="2" t="s">
        <v>64</v>
      </c>
    </row>
    <row r="88" spans="5:6" ht="12.75" customHeight="1">
      <c r="E88" s="2" t="s">
        <v>63</v>
      </c>
      <c r="F88" s="2" t="s">
        <v>65</v>
      </c>
    </row>
    <row r="89" spans="5:6" ht="12.75" customHeight="1">
      <c r="E89" s="2" t="s">
        <v>63</v>
      </c>
      <c r="F89" s="2" t="s">
        <v>66</v>
      </c>
    </row>
    <row r="90" spans="5:6" ht="12.75" customHeight="1">
      <c r="E90" s="2" t="s">
        <v>63</v>
      </c>
      <c r="F90" s="2" t="s">
        <v>4</v>
      </c>
    </row>
    <row r="91" spans="5:6" ht="12.75" customHeight="1">
      <c r="E91" s="2" t="s">
        <v>67</v>
      </c>
      <c r="F91" s="2" t="s">
        <v>4</v>
      </c>
    </row>
    <row r="92" spans="5:6" ht="12.75" customHeight="1">
      <c r="E92" s="2" t="s">
        <v>68</v>
      </c>
      <c r="F92" s="2" t="s">
        <v>69</v>
      </c>
    </row>
    <row r="93" spans="5:6" ht="12.75" customHeight="1">
      <c r="E93" s="2" t="s">
        <v>68</v>
      </c>
      <c r="F93" s="2" t="s">
        <v>4</v>
      </c>
    </row>
    <row r="94" spans="5:6" ht="12.75" customHeight="1">
      <c r="E94" s="2" t="s">
        <v>68</v>
      </c>
      <c r="F94" s="2" t="s">
        <v>50</v>
      </c>
    </row>
    <row r="95" spans="5:6" ht="12.75" customHeight="1">
      <c r="E95" s="2" t="s">
        <v>70</v>
      </c>
      <c r="F95" s="2" t="s">
        <v>4</v>
      </c>
    </row>
    <row r="96" spans="5:6" ht="12.75" customHeight="1">
      <c r="E96" s="2" t="s">
        <v>70</v>
      </c>
      <c r="F96" s="2" t="s">
        <v>71</v>
      </c>
    </row>
    <row r="97" spans="5:6" ht="12.75" customHeight="1">
      <c r="E97" s="2" t="s">
        <v>70</v>
      </c>
      <c r="F97" s="2" t="s">
        <v>72</v>
      </c>
    </row>
    <row r="98" spans="5:6" ht="12.75" customHeight="1">
      <c r="E98" s="2" t="s">
        <v>70</v>
      </c>
      <c r="F98" s="2" t="s">
        <v>50</v>
      </c>
    </row>
    <row r="99" spans="5:6" ht="12.75" customHeight="1">
      <c r="E99" s="2" t="s">
        <v>73</v>
      </c>
      <c r="F99" s="2" t="s">
        <v>74</v>
      </c>
    </row>
    <row r="100" spans="5:6" ht="12.75" customHeight="1">
      <c r="E100" s="2" t="s">
        <v>73</v>
      </c>
      <c r="F100" s="2" t="s">
        <v>4</v>
      </c>
    </row>
    <row r="101" spans="5:6" ht="12.75" customHeight="1">
      <c r="E101" s="2" t="s">
        <v>73</v>
      </c>
      <c r="F101" s="2" t="s">
        <v>50</v>
      </c>
    </row>
    <row r="102" spans="5:6" ht="12.75" customHeight="1">
      <c r="E102" s="2" t="s">
        <v>75</v>
      </c>
      <c r="F102" s="2" t="s">
        <v>49</v>
      </c>
    </row>
    <row r="103" spans="5:6" ht="12.75" customHeight="1">
      <c r="E103" s="2" t="s">
        <v>75</v>
      </c>
      <c r="F103" s="2" t="s">
        <v>76</v>
      </c>
    </row>
    <row r="104" spans="5:6" ht="12.75" customHeight="1">
      <c r="E104" s="2" t="s">
        <v>75</v>
      </c>
      <c r="F104" s="2" t="s">
        <v>4</v>
      </c>
    </row>
    <row r="105" spans="5:6" ht="12.75" customHeight="1">
      <c r="E105" s="2" t="s">
        <v>75</v>
      </c>
      <c r="F105" s="2" t="s">
        <v>50</v>
      </c>
    </row>
    <row r="106" spans="5:6" ht="12.75" customHeight="1">
      <c r="E106" s="2" t="s">
        <v>75</v>
      </c>
      <c r="F106" s="2" t="s">
        <v>69</v>
      </c>
    </row>
    <row r="107" spans="5:6" ht="12.75" customHeight="1">
      <c r="E107" s="2" t="s">
        <v>75</v>
      </c>
      <c r="F107" s="2" t="s">
        <v>77</v>
      </c>
    </row>
    <row r="108" spans="5:6" ht="12.75" customHeight="1">
      <c r="E108" s="2" t="s">
        <v>78</v>
      </c>
      <c r="F108" s="2" t="s">
        <v>4</v>
      </c>
    </row>
    <row r="109" spans="5:6" ht="12.75" customHeight="1">
      <c r="E109" s="2" t="s">
        <v>79</v>
      </c>
      <c r="F109" s="2" t="s">
        <v>80</v>
      </c>
    </row>
    <row r="110" spans="5:6" ht="12.75" customHeight="1">
      <c r="E110" s="2" t="s">
        <v>79</v>
      </c>
      <c r="F110" s="2" t="s">
        <v>4</v>
      </c>
    </row>
    <row r="111" spans="5:6" ht="12.75" customHeight="1">
      <c r="E111" s="2" t="s">
        <v>81</v>
      </c>
      <c r="F111" s="2" t="s">
        <v>4</v>
      </c>
    </row>
    <row r="112" spans="5:6" ht="12.75" customHeight="1">
      <c r="E112" s="2" t="s">
        <v>81</v>
      </c>
      <c r="F112" s="2" t="s">
        <v>56</v>
      </c>
    </row>
    <row r="113" spans="5:6" ht="12.75" customHeight="1">
      <c r="E113" s="2" t="s">
        <v>81</v>
      </c>
      <c r="F113" s="2" t="s">
        <v>57</v>
      </c>
    </row>
    <row r="114" spans="5:6" ht="12.75" customHeight="1">
      <c r="E114" s="2" t="s">
        <v>82</v>
      </c>
      <c r="F114" s="2" t="s">
        <v>83</v>
      </c>
    </row>
    <row r="115" spans="5:6" ht="12.75" customHeight="1">
      <c r="E115" s="2" t="s">
        <v>82</v>
      </c>
      <c r="F115" s="2" t="s">
        <v>84</v>
      </c>
    </row>
    <row r="116" spans="5:6" ht="12.75" customHeight="1">
      <c r="E116" s="2" t="s">
        <v>82</v>
      </c>
      <c r="F116" s="2" t="s">
        <v>85</v>
      </c>
    </row>
    <row r="117" spans="5:6" ht="12.75" customHeight="1">
      <c r="E117" s="2" t="s">
        <v>82</v>
      </c>
      <c r="F117" s="2" t="s">
        <v>86</v>
      </c>
    </row>
    <row r="118" spans="5:6" ht="12.75" customHeight="1">
      <c r="E118" s="2" t="s">
        <v>82</v>
      </c>
      <c r="F118" s="2" t="s">
        <v>4</v>
      </c>
    </row>
    <row r="119" spans="5:6" ht="12.75" customHeight="1">
      <c r="E119" s="2" t="s">
        <v>82</v>
      </c>
      <c r="F119" s="2" t="s">
        <v>87</v>
      </c>
    </row>
    <row r="120" spans="5:6" ht="12.75" customHeight="1">
      <c r="E120" s="2" t="s">
        <v>82</v>
      </c>
      <c r="F120" s="2" t="s">
        <v>36</v>
      </c>
    </row>
    <row r="121" spans="5:6" ht="12.75" customHeight="1">
      <c r="E121" s="2" t="s">
        <v>88</v>
      </c>
      <c r="F121" s="2" t="s">
        <v>69</v>
      </c>
    </row>
    <row r="122" spans="5:6" ht="12.75" customHeight="1">
      <c r="E122" s="2" t="s">
        <v>88</v>
      </c>
      <c r="F122" s="2" t="s">
        <v>72</v>
      </c>
    </row>
    <row r="123" spans="5:6" ht="12.75" customHeight="1">
      <c r="E123" s="2" t="s">
        <v>88</v>
      </c>
      <c r="F123" s="2" t="s">
        <v>4</v>
      </c>
    </row>
    <row r="124" spans="5:6" ht="12.75" customHeight="1">
      <c r="E124" s="2" t="s">
        <v>89</v>
      </c>
      <c r="F124" s="2" t="s">
        <v>90</v>
      </c>
    </row>
    <row r="125" spans="5:6" ht="12.75" customHeight="1">
      <c r="E125" s="2" t="s">
        <v>89</v>
      </c>
      <c r="F125" s="2" t="s">
        <v>69</v>
      </c>
    </row>
    <row r="126" spans="5:6" ht="12.75" customHeight="1">
      <c r="E126" s="2" t="s">
        <v>89</v>
      </c>
      <c r="F126" s="2" t="s">
        <v>91</v>
      </c>
    </row>
    <row r="127" spans="5:6" ht="12.75" customHeight="1">
      <c r="E127" s="2" t="s">
        <v>89</v>
      </c>
      <c r="F127" s="2" t="s">
        <v>50</v>
      </c>
    </row>
    <row r="128" spans="5:6" ht="12.75" customHeight="1">
      <c r="E128" s="2" t="s">
        <v>89</v>
      </c>
      <c r="F128" s="2" t="s">
        <v>92</v>
      </c>
    </row>
    <row r="129" spans="5:6" ht="12.75" customHeight="1">
      <c r="E129" s="2" t="s">
        <v>89</v>
      </c>
      <c r="F129" s="2" t="s">
        <v>4</v>
      </c>
    </row>
    <row r="130" spans="5:6" ht="12.75" customHeight="1">
      <c r="E130" s="2" t="s">
        <v>93</v>
      </c>
      <c r="F130" s="2" t="s">
        <v>4</v>
      </c>
    </row>
    <row r="131" spans="5:6" ht="12.75" customHeight="1">
      <c r="E131" s="2" t="s">
        <v>93</v>
      </c>
      <c r="F131" s="2" t="s">
        <v>94</v>
      </c>
    </row>
    <row r="132" spans="5:6" ht="12.75" customHeight="1">
      <c r="E132" s="2" t="s">
        <v>93</v>
      </c>
      <c r="F132" s="2" t="s">
        <v>95</v>
      </c>
    </row>
    <row r="133" spans="5:6" ht="12.75" customHeight="1">
      <c r="E133" s="2" t="s">
        <v>93</v>
      </c>
      <c r="F133" s="2" t="s">
        <v>96</v>
      </c>
    </row>
    <row r="134" spans="5:6" ht="12.75" customHeight="1">
      <c r="E134" s="2" t="s">
        <v>97</v>
      </c>
      <c r="F134" s="2" t="s">
        <v>90</v>
      </c>
    </row>
    <row r="135" spans="5:6" ht="12.75" customHeight="1">
      <c r="E135" s="2" t="s">
        <v>97</v>
      </c>
      <c r="F135" s="2" t="s">
        <v>50</v>
      </c>
    </row>
    <row r="136" spans="5:6" ht="12.75" customHeight="1">
      <c r="E136" s="2" t="s">
        <v>97</v>
      </c>
      <c r="F136" s="2" t="s">
        <v>4</v>
      </c>
    </row>
    <row r="137" spans="5:6" ht="12.75" customHeight="1">
      <c r="E137" s="2" t="s">
        <v>97</v>
      </c>
      <c r="F137" s="2" t="s">
        <v>50</v>
      </c>
    </row>
    <row r="138" spans="5:6" ht="12.75" customHeight="1">
      <c r="E138" s="2" t="s">
        <v>97</v>
      </c>
      <c r="F138" s="2" t="s">
        <v>92</v>
      </c>
    </row>
    <row r="139" spans="5:6" ht="12.75" customHeight="1">
      <c r="E139" s="2" t="s">
        <v>97</v>
      </c>
      <c r="F139" s="2" t="s">
        <v>50</v>
      </c>
    </row>
    <row r="140" spans="5:6" ht="12.75" customHeight="1">
      <c r="E140" s="2" t="s">
        <v>97</v>
      </c>
      <c r="F140" s="2" t="s">
        <v>98</v>
      </c>
    </row>
    <row r="141" spans="5:6" ht="12.75" customHeight="1">
      <c r="E141" s="2" t="s">
        <v>99</v>
      </c>
      <c r="F141" s="2" t="s">
        <v>100</v>
      </c>
    </row>
    <row r="142" spans="5:6" ht="12.75" customHeight="1">
      <c r="E142" s="2" t="s">
        <v>99</v>
      </c>
      <c r="F142" s="2" t="s">
        <v>101</v>
      </c>
    </row>
    <row r="143" spans="5:6" ht="12.75" customHeight="1">
      <c r="E143" s="2" t="s">
        <v>99</v>
      </c>
      <c r="F143" s="2" t="s">
        <v>102</v>
      </c>
    </row>
    <row r="144" spans="5:6" ht="12.75" customHeight="1">
      <c r="E144" s="2" t="s">
        <v>99</v>
      </c>
      <c r="F144" s="2" t="s">
        <v>103</v>
      </c>
    </row>
    <row r="145" spans="5:6" ht="12.75" customHeight="1">
      <c r="E145" s="2" t="s">
        <v>99</v>
      </c>
      <c r="F145" s="2" t="s">
        <v>104</v>
      </c>
    </row>
    <row r="146" spans="5:6" ht="12.75" customHeight="1">
      <c r="E146" s="2" t="s">
        <v>99</v>
      </c>
      <c r="F146" s="2" t="s">
        <v>105</v>
      </c>
    </row>
    <row r="147" spans="5:6" ht="12.75" customHeight="1">
      <c r="E147" s="2" t="s">
        <v>99</v>
      </c>
      <c r="F147" s="2" t="s">
        <v>4</v>
      </c>
    </row>
    <row r="148" spans="5:6" ht="12.75" customHeight="1">
      <c r="E148" s="2" t="s">
        <v>106</v>
      </c>
      <c r="F148" s="2" t="s">
        <v>107</v>
      </c>
    </row>
    <row r="149" spans="5:6" ht="12.75" customHeight="1">
      <c r="E149" s="2" t="s">
        <v>106</v>
      </c>
      <c r="F149" s="2" t="s">
        <v>108</v>
      </c>
    </row>
    <row r="150" spans="5:6" ht="12.75" customHeight="1">
      <c r="E150" s="2" t="s">
        <v>106</v>
      </c>
      <c r="F150" s="2" t="s">
        <v>100</v>
      </c>
    </row>
    <row r="151" spans="5:6" ht="12.75" customHeight="1">
      <c r="E151" s="2" t="s">
        <v>106</v>
      </c>
      <c r="F151" s="2" t="s">
        <v>4</v>
      </c>
    </row>
    <row r="152" spans="5:6" ht="12.75" customHeight="1">
      <c r="E152" s="2" t="s">
        <v>106</v>
      </c>
      <c r="F152" s="2" t="s">
        <v>57</v>
      </c>
    </row>
    <row r="153" spans="5:6" ht="12.75" customHeight="1">
      <c r="E153" s="2" t="s">
        <v>106</v>
      </c>
      <c r="F153" s="2" t="s">
        <v>109</v>
      </c>
    </row>
    <row r="154" spans="5:6" ht="12.75" customHeight="1">
      <c r="E154" s="2" t="s">
        <v>110</v>
      </c>
      <c r="F154" s="2" t="s">
        <v>109</v>
      </c>
    </row>
    <row r="155" spans="5:6" ht="12.75" customHeight="1">
      <c r="E155" s="2" t="s">
        <v>110</v>
      </c>
      <c r="F155" s="2" t="s">
        <v>4</v>
      </c>
    </row>
    <row r="156" spans="5:6" ht="12.75" customHeight="1">
      <c r="E156" s="2" t="s">
        <v>110</v>
      </c>
      <c r="F156" s="2" t="s">
        <v>100</v>
      </c>
    </row>
    <row r="157" spans="5:6" ht="12.75" customHeight="1">
      <c r="E157" s="2" t="s">
        <v>110</v>
      </c>
      <c r="F157" s="2" t="s">
        <v>111</v>
      </c>
    </row>
    <row r="158" spans="5:6" ht="12.75" customHeight="1">
      <c r="E158" s="2" t="s">
        <v>112</v>
      </c>
      <c r="F158" s="2" t="s">
        <v>113</v>
      </c>
    </row>
    <row r="159" spans="5:6" ht="12.75" customHeight="1">
      <c r="E159" s="2" t="s">
        <v>112</v>
      </c>
      <c r="F159" s="2" t="s">
        <v>4</v>
      </c>
    </row>
    <row r="160" spans="5:6" ht="12.75" customHeight="1">
      <c r="E160" s="2" t="s">
        <v>112</v>
      </c>
      <c r="F160" s="2" t="s">
        <v>114</v>
      </c>
    </row>
    <row r="161" spans="5:6" ht="12.75" customHeight="1">
      <c r="E161" s="2" t="s">
        <v>115</v>
      </c>
      <c r="F161" s="2" t="s">
        <v>116</v>
      </c>
    </row>
    <row r="162" spans="5:6" ht="12.75" customHeight="1">
      <c r="E162" s="2" t="s">
        <v>115</v>
      </c>
      <c r="F162" s="2" t="s">
        <v>117</v>
      </c>
    </row>
    <row r="163" spans="5:6" ht="12.75" customHeight="1">
      <c r="E163" s="2" t="s">
        <v>115</v>
      </c>
      <c r="F163" s="2" t="s">
        <v>4</v>
      </c>
    </row>
    <row r="164" spans="5:6" ht="12.75" customHeight="1">
      <c r="E164" s="2" t="s">
        <v>115</v>
      </c>
      <c r="F164" s="2" t="s">
        <v>118</v>
      </c>
    </row>
    <row r="165" spans="5:6" ht="12.75" customHeight="1">
      <c r="E165" s="2" t="s">
        <v>115</v>
      </c>
      <c r="F165" s="2" t="s">
        <v>119</v>
      </c>
    </row>
    <row r="166" spans="5:6" ht="12.75" customHeight="1">
      <c r="E166" s="2" t="s">
        <v>120</v>
      </c>
      <c r="F166" s="2" t="s">
        <v>4</v>
      </c>
    </row>
    <row r="167" spans="5:6" ht="12.75" customHeight="1">
      <c r="E167" s="2" t="s">
        <v>120</v>
      </c>
      <c r="F167" s="2" t="s">
        <v>109</v>
      </c>
    </row>
    <row r="168" spans="5:6" ht="12.75" customHeight="1">
      <c r="E168" s="2" t="s">
        <v>120</v>
      </c>
      <c r="F168" s="2" t="s">
        <v>57</v>
      </c>
    </row>
    <row r="169" spans="5:6" ht="12.75" customHeight="1">
      <c r="E169" s="2" t="s">
        <v>121</v>
      </c>
      <c r="F169" s="2" t="s">
        <v>109</v>
      </c>
    </row>
    <row r="170" spans="5:6" ht="12.75" customHeight="1">
      <c r="E170" s="2" t="s">
        <v>121</v>
      </c>
      <c r="F170" s="2" t="s">
        <v>4</v>
      </c>
    </row>
    <row r="171" spans="5:6" ht="12.75" customHeight="1">
      <c r="E171" s="2" t="s">
        <v>121</v>
      </c>
      <c r="F171" s="2" t="s">
        <v>57</v>
      </c>
    </row>
    <row r="172" spans="5:6" ht="12.75" customHeight="1">
      <c r="E172" s="2" t="s">
        <v>122</v>
      </c>
      <c r="F172" s="2" t="s">
        <v>109</v>
      </c>
    </row>
    <row r="173" spans="5:6" ht="12.75" customHeight="1">
      <c r="E173" s="2" t="s">
        <v>122</v>
      </c>
      <c r="F173" s="2" t="s">
        <v>100</v>
      </c>
    </row>
    <row r="174" spans="5:6" ht="12.75" customHeight="1">
      <c r="E174" s="2" t="s">
        <v>122</v>
      </c>
      <c r="F174" s="2" t="s">
        <v>4</v>
      </c>
    </row>
    <row r="175" spans="5:6" ht="12.75" customHeight="1">
      <c r="E175" s="2" t="s">
        <v>123</v>
      </c>
      <c r="F175" s="2" t="s">
        <v>96</v>
      </c>
    </row>
    <row r="176" spans="5:6" ht="12.75" customHeight="1">
      <c r="E176" s="2" t="s">
        <v>123</v>
      </c>
      <c r="F176" s="2" t="s">
        <v>95</v>
      </c>
    </row>
    <row r="177" spans="5:6" ht="12.75" customHeight="1">
      <c r="E177" s="2" t="s">
        <v>123</v>
      </c>
      <c r="F177" s="2" t="s">
        <v>4</v>
      </c>
    </row>
    <row r="178" spans="5:6" ht="12.75" customHeight="1">
      <c r="E178" s="2" t="s">
        <v>123</v>
      </c>
      <c r="F178" s="2" t="s">
        <v>124</v>
      </c>
    </row>
    <row r="179" spans="5:6" ht="12.75" customHeight="1">
      <c r="E179" s="2" t="s">
        <v>123</v>
      </c>
      <c r="F179" s="2" t="s">
        <v>125</v>
      </c>
    </row>
    <row r="180" spans="5:6" ht="12.75" customHeight="1">
      <c r="E180" s="2" t="s">
        <v>123</v>
      </c>
      <c r="F180" s="2" t="s">
        <v>126</v>
      </c>
    </row>
    <row r="181" spans="5:6" ht="12.75" customHeight="1">
      <c r="E181" s="2" t="s">
        <v>127</v>
      </c>
      <c r="F181" s="2" t="s">
        <v>4</v>
      </c>
    </row>
    <row r="182" spans="5:6" ht="12.75" customHeight="1">
      <c r="E182" s="2" t="s">
        <v>127</v>
      </c>
      <c r="F182" s="2" t="s">
        <v>72</v>
      </c>
    </row>
    <row r="183" spans="5:6" ht="12.75" customHeight="1">
      <c r="E183" s="2" t="s">
        <v>127</v>
      </c>
      <c r="F183" s="2" t="s">
        <v>71</v>
      </c>
    </row>
    <row r="184" spans="5:6" ht="12.75" customHeight="1">
      <c r="E184" s="2" t="s">
        <v>128</v>
      </c>
      <c r="F184" s="2" t="s">
        <v>129</v>
      </c>
    </row>
    <row r="185" spans="5:6" ht="12.75" customHeight="1">
      <c r="E185" s="2" t="s">
        <v>128</v>
      </c>
      <c r="F185" s="2" t="s">
        <v>69</v>
      </c>
    </row>
    <row r="186" spans="5:6" ht="12.75" customHeight="1">
      <c r="E186" s="2" t="s">
        <v>128</v>
      </c>
      <c r="F186" s="2" t="s">
        <v>90</v>
      </c>
    </row>
    <row r="187" spans="5:6" ht="12.75" customHeight="1">
      <c r="E187" s="2" t="s">
        <v>128</v>
      </c>
      <c r="F187" s="2" t="s">
        <v>4</v>
      </c>
    </row>
    <row r="188" spans="5:6" ht="12.75" customHeight="1">
      <c r="E188" s="2" t="s">
        <v>130</v>
      </c>
      <c r="F188" s="2" t="s">
        <v>72</v>
      </c>
    </row>
    <row r="189" spans="5:6" ht="12.75" customHeight="1">
      <c r="E189" s="2" t="s">
        <v>130</v>
      </c>
      <c r="F189" s="2" t="s">
        <v>113</v>
      </c>
    </row>
    <row r="190" spans="5:6" ht="12.75" customHeight="1">
      <c r="E190" s="2" t="s">
        <v>130</v>
      </c>
      <c r="F190" s="2" t="s">
        <v>4</v>
      </c>
    </row>
    <row r="191" spans="5:6" ht="12.75" customHeight="1">
      <c r="E191" s="2" t="s">
        <v>130</v>
      </c>
      <c r="F191" s="2" t="s">
        <v>71</v>
      </c>
    </row>
    <row r="192" spans="5:6" ht="12.75" customHeight="1">
      <c r="E192" s="2" t="s">
        <v>131</v>
      </c>
      <c r="F192" s="2" t="s">
        <v>4</v>
      </c>
    </row>
    <row r="193" spans="5:6" ht="12.75" customHeight="1">
      <c r="E193" s="2" t="s">
        <v>131</v>
      </c>
      <c r="F193" s="2" t="s">
        <v>113</v>
      </c>
    </row>
    <row r="194" spans="5:6" ht="12.75" customHeight="1">
      <c r="E194" s="2" t="s">
        <v>132</v>
      </c>
      <c r="F194" s="2" t="s">
        <v>133</v>
      </c>
    </row>
    <row r="195" spans="5:6" ht="12.75" customHeight="1">
      <c r="E195" s="2" t="s">
        <v>132</v>
      </c>
      <c r="F195" s="2" t="s">
        <v>4</v>
      </c>
    </row>
    <row r="196" spans="5:6" ht="12.75" customHeight="1">
      <c r="E196" s="2" t="s">
        <v>132</v>
      </c>
      <c r="F196" s="2" t="s">
        <v>92</v>
      </c>
    </row>
    <row r="197" spans="5:6" ht="12.75" customHeight="1">
      <c r="E197" s="2" t="s">
        <v>132</v>
      </c>
      <c r="F197" s="2" t="s">
        <v>90</v>
      </c>
    </row>
    <row r="198" spans="5:6" ht="12.75" customHeight="1">
      <c r="E198" s="2" t="s">
        <v>132</v>
      </c>
      <c r="F198" s="2" t="s">
        <v>69</v>
      </c>
    </row>
    <row r="199" spans="5:6" ht="12.75" customHeight="1">
      <c r="E199" s="2" t="s">
        <v>134</v>
      </c>
      <c r="F199" s="2" t="s">
        <v>124</v>
      </c>
    </row>
    <row r="200" spans="5:6" ht="12.75" customHeight="1">
      <c r="E200" s="2" t="s">
        <v>134</v>
      </c>
      <c r="F200" s="2" t="s">
        <v>4</v>
      </c>
    </row>
    <row r="201" spans="5:6" ht="12.75" customHeight="1">
      <c r="E201" s="2" t="s">
        <v>134</v>
      </c>
      <c r="F201" s="2" t="s">
        <v>95</v>
      </c>
    </row>
    <row r="202" spans="5:6" ht="12.75" customHeight="1">
      <c r="E202" s="2" t="s">
        <v>134</v>
      </c>
      <c r="F202" s="2" t="s">
        <v>126</v>
      </c>
    </row>
    <row r="203" spans="5:6" ht="12.75" customHeight="1">
      <c r="E203" s="2" t="s">
        <v>135</v>
      </c>
      <c r="F203" s="2" t="s">
        <v>4</v>
      </c>
    </row>
    <row r="204" spans="5:6" ht="12.75" customHeight="1">
      <c r="E204" s="2" t="s">
        <v>135</v>
      </c>
      <c r="F204" s="2" t="s">
        <v>116</v>
      </c>
    </row>
    <row r="205" spans="5:6" ht="12.75" customHeight="1">
      <c r="E205" s="2" t="s">
        <v>136</v>
      </c>
      <c r="F205" s="2" t="s">
        <v>4</v>
      </c>
    </row>
    <row r="206" spans="5:6" ht="12.75" customHeight="1">
      <c r="E206" s="2" t="s">
        <v>136</v>
      </c>
      <c r="F206" s="2" t="s">
        <v>100</v>
      </c>
    </row>
    <row r="207" spans="5:6" ht="12.75" customHeight="1">
      <c r="E207" s="2" t="s">
        <v>137</v>
      </c>
      <c r="F207" s="2" t="s">
        <v>138</v>
      </c>
    </row>
    <row r="208" spans="5:6" ht="12.75" customHeight="1">
      <c r="E208" s="2" t="s">
        <v>137</v>
      </c>
      <c r="F208" s="2" t="s">
        <v>100</v>
      </c>
    </row>
    <row r="209" spans="5:6" ht="12.75" customHeight="1">
      <c r="E209" s="2" t="s">
        <v>137</v>
      </c>
      <c r="F209" s="2" t="s">
        <v>101</v>
      </c>
    </row>
    <row r="210" spans="5:6" ht="12.75" customHeight="1">
      <c r="E210" s="2" t="s">
        <v>137</v>
      </c>
      <c r="F210" s="2" t="s">
        <v>103</v>
      </c>
    </row>
    <row r="211" spans="5:6" ht="12.75" customHeight="1">
      <c r="E211" s="2" t="s">
        <v>137</v>
      </c>
      <c r="F211" s="2" t="s">
        <v>4</v>
      </c>
    </row>
    <row r="212" spans="5:6" ht="12.75" customHeight="1">
      <c r="E212" s="2" t="s">
        <v>139</v>
      </c>
      <c r="F212" s="2" t="s">
        <v>109</v>
      </c>
    </row>
    <row r="213" spans="5:6" ht="12.75" customHeight="1">
      <c r="E213" s="2" t="s">
        <v>139</v>
      </c>
      <c r="F213" s="2" t="s">
        <v>100</v>
      </c>
    </row>
    <row r="214" spans="5:6" ht="12.75" customHeight="1">
      <c r="E214" s="2" t="s">
        <v>139</v>
      </c>
      <c r="F214" s="2" t="s">
        <v>4</v>
      </c>
    </row>
    <row r="215" spans="5:6" ht="12.75" customHeight="1">
      <c r="E215" s="2" t="s">
        <v>139</v>
      </c>
      <c r="F215" s="2" t="s">
        <v>107</v>
      </c>
    </row>
    <row r="216" spans="5:6" ht="12.75" customHeight="1">
      <c r="E216" s="2" t="s">
        <v>140</v>
      </c>
      <c r="F216" s="2" t="s">
        <v>69</v>
      </c>
    </row>
    <row r="217" spans="5:6" ht="12.75" customHeight="1">
      <c r="E217" s="2" t="s">
        <v>140</v>
      </c>
      <c r="F217" s="2" t="s">
        <v>4</v>
      </c>
    </row>
    <row r="218" spans="5:6" ht="12.75" customHeight="1">
      <c r="E218" s="2" t="s">
        <v>140</v>
      </c>
      <c r="F218" s="2" t="s">
        <v>129</v>
      </c>
    </row>
    <row r="219" spans="5:6" ht="12.75" customHeight="1">
      <c r="E219" s="2" t="s">
        <v>140</v>
      </c>
      <c r="F219" s="2" t="s">
        <v>90</v>
      </c>
    </row>
    <row r="220" spans="5:6" ht="12.75" customHeight="1">
      <c r="E220" s="2" t="s">
        <v>141</v>
      </c>
      <c r="F220" s="2" t="s">
        <v>113</v>
      </c>
    </row>
    <row r="221" spans="5:6" ht="12.75" customHeight="1">
      <c r="E221" s="2" t="s">
        <v>141</v>
      </c>
      <c r="F221" s="2" t="s">
        <v>4</v>
      </c>
    </row>
    <row r="222" spans="5:6" ht="12.75" customHeight="1">
      <c r="E222" s="2" t="s">
        <v>141</v>
      </c>
      <c r="F222" s="2" t="s">
        <v>71</v>
      </c>
    </row>
    <row r="223" spans="5:6" ht="12.75" customHeight="1">
      <c r="E223" s="2" t="s">
        <v>142</v>
      </c>
      <c r="F223" s="2" t="s">
        <v>4</v>
      </c>
    </row>
    <row r="224" spans="5:6" ht="12.75" customHeight="1">
      <c r="E224" s="2" t="s">
        <v>142</v>
      </c>
      <c r="F224" s="2" t="s">
        <v>113</v>
      </c>
    </row>
    <row r="225" spans="5:6" ht="12.75" customHeight="1">
      <c r="E225" s="2" t="s">
        <v>143</v>
      </c>
      <c r="F225" s="2" t="s">
        <v>144</v>
      </c>
    </row>
    <row r="226" spans="5:6" ht="12.75" customHeight="1">
      <c r="E226" s="2" t="s">
        <v>143</v>
      </c>
      <c r="F226" s="2" t="s">
        <v>90</v>
      </c>
    </row>
    <row r="227" spans="5:6" ht="12.75" customHeight="1">
      <c r="E227" s="2" t="s">
        <v>143</v>
      </c>
      <c r="F227" s="2" t="s">
        <v>4</v>
      </c>
    </row>
    <row r="228" spans="5:6" ht="12.75" customHeight="1">
      <c r="E228" s="2" t="s">
        <v>145</v>
      </c>
      <c r="F228" s="2" t="s">
        <v>95</v>
      </c>
    </row>
    <row r="229" spans="5:6" ht="12.75" customHeight="1">
      <c r="E229" s="2" t="s">
        <v>145</v>
      </c>
      <c r="F229" s="2" t="s">
        <v>124</v>
      </c>
    </row>
    <row r="230" spans="5:6" ht="12.75" customHeight="1">
      <c r="E230" s="2" t="s">
        <v>145</v>
      </c>
      <c r="F230" s="2" t="s">
        <v>126</v>
      </c>
    </row>
    <row r="231" spans="5:6" ht="12.75" customHeight="1">
      <c r="E231" s="2" t="s">
        <v>145</v>
      </c>
      <c r="F231" s="2" t="s">
        <v>4</v>
      </c>
    </row>
    <row r="232" spans="5:6" ht="12.75" customHeight="1">
      <c r="E232" s="2" t="s">
        <v>146</v>
      </c>
      <c r="F232" s="2" t="s">
        <v>95</v>
      </c>
    </row>
    <row r="233" spans="5:6" ht="12.75" customHeight="1">
      <c r="E233" s="2" t="s">
        <v>146</v>
      </c>
      <c r="F233" s="2" t="s">
        <v>126</v>
      </c>
    </row>
    <row r="234" spans="5:6" ht="12.75" customHeight="1">
      <c r="E234" s="2" t="s">
        <v>146</v>
      </c>
      <c r="F234" s="2" t="s">
        <v>96</v>
      </c>
    </row>
    <row r="235" spans="5:6" ht="12.75" customHeight="1">
      <c r="E235" s="2" t="s">
        <v>146</v>
      </c>
      <c r="F235" s="2" t="s">
        <v>4</v>
      </c>
    </row>
    <row r="236" spans="5:6" ht="12.75" customHeight="1">
      <c r="E236" s="2" t="s">
        <v>147</v>
      </c>
      <c r="F236" s="2" t="s">
        <v>129</v>
      </c>
    </row>
    <row r="237" spans="5:6" ht="12.75" customHeight="1">
      <c r="E237" s="2" t="s">
        <v>147</v>
      </c>
      <c r="F237" s="2" t="s">
        <v>4</v>
      </c>
    </row>
    <row r="238" spans="5:6" ht="12.75" customHeight="1">
      <c r="E238" s="2" t="s">
        <v>147</v>
      </c>
      <c r="F238" s="2" t="s">
        <v>90</v>
      </c>
    </row>
    <row r="239" spans="5:6" ht="12.75" customHeight="1">
      <c r="E239" s="2" t="s">
        <v>148</v>
      </c>
      <c r="F239" s="2" t="s">
        <v>4</v>
      </c>
    </row>
    <row r="240" spans="5:6" ht="12.75" customHeight="1">
      <c r="E240" s="2" t="s">
        <v>148</v>
      </c>
      <c r="F240" s="2" t="s">
        <v>90</v>
      </c>
    </row>
    <row r="241" spans="5:6" ht="12.75" customHeight="1">
      <c r="E241" s="2" t="s">
        <v>149</v>
      </c>
      <c r="F241" s="2" t="s">
        <v>4</v>
      </c>
    </row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</sheetData>
  <hyperlinks>
    <hyperlink ref="H3" r:id="rId1" display="Show Map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M85"/>
  <sheetViews>
    <sheetView workbookViewId="0" topLeftCell="A1">
      <selection activeCell="F1" sqref="F1"/>
    </sheetView>
  </sheetViews>
  <sheetFormatPr defaultColWidth="9.140625" defaultRowHeight="12.75"/>
  <cols>
    <col min="3" max="3" width="18.140625" style="0" customWidth="1"/>
    <col min="5" max="5" width="13.140625" style="0" customWidth="1"/>
    <col min="7" max="7" width="18.421875" style="0" customWidth="1"/>
    <col min="9" max="9" width="14.28125" style="0" customWidth="1"/>
    <col min="11" max="11" width="13.28125" style="0" customWidth="1"/>
    <col min="13" max="13" width="14.7109375" style="0" customWidth="1"/>
  </cols>
  <sheetData>
    <row r="1" spans="4:6" ht="12.75">
      <c r="D1" s="5">
        <v>34486</v>
      </c>
      <c r="F1" t="s">
        <v>157</v>
      </c>
    </row>
    <row r="2" spans="2:12" ht="12.75">
      <c r="B2" s="122" t="s">
        <v>150</v>
      </c>
      <c r="C2" s="124" t="s">
        <v>151</v>
      </c>
      <c r="D2" s="1" t="s">
        <v>159</v>
      </c>
      <c r="E2" s="124" t="s">
        <v>152</v>
      </c>
      <c r="F2" s="1" t="s">
        <v>159</v>
      </c>
      <c r="G2" s="124" t="s">
        <v>153</v>
      </c>
      <c r="H2" s="1" t="s">
        <v>159</v>
      </c>
      <c r="I2" s="124" t="s">
        <v>154</v>
      </c>
      <c r="J2" s="1" t="s">
        <v>159</v>
      </c>
      <c r="K2" s="43" t="s">
        <v>163</v>
      </c>
      <c r="L2" s="1" t="s">
        <v>156</v>
      </c>
    </row>
    <row r="3" spans="2:12" ht="12.75">
      <c r="B3" s="123" t="s">
        <v>2</v>
      </c>
      <c r="C3" s="125">
        <v>6769</v>
      </c>
      <c r="D3" s="6">
        <f>+C3/$C$76</f>
        <v>0.0050623880052291645</v>
      </c>
      <c r="E3" s="125">
        <v>6769</v>
      </c>
      <c r="F3" s="6">
        <f>+E3/$E$76</f>
        <v>0.006779616880034134</v>
      </c>
      <c r="G3" s="125">
        <v>253</v>
      </c>
      <c r="H3" s="6">
        <f>+G3/$G$76</f>
        <v>0.0008346143949540467</v>
      </c>
      <c r="I3" s="125">
        <v>5323</v>
      </c>
      <c r="J3" s="6">
        <f>+I3/$I$76</f>
        <v>0.0073688407261692825</v>
      </c>
      <c r="K3" s="44">
        <f>+C3+E3+G3+I3</f>
        <v>19114</v>
      </c>
      <c r="L3" s="6">
        <f>+K3/$K$76</f>
        <v>0.005686913315779295</v>
      </c>
    </row>
    <row r="4" spans="2:12" ht="12.75">
      <c r="B4" s="123" t="s">
        <v>6</v>
      </c>
      <c r="C4" s="125">
        <v>7197</v>
      </c>
      <c r="D4" s="6">
        <f aca="true" t="shared" si="0" ref="D4:D67">+C4/$C$76</f>
        <v>0.005382479904510903</v>
      </c>
      <c r="E4" s="125">
        <v>7197</v>
      </c>
      <c r="F4" s="6">
        <f aca="true" t="shared" si="1" ref="F4:F67">+E4/$E$76</f>
        <v>0.007208288179288766</v>
      </c>
      <c r="G4" s="125">
        <v>976</v>
      </c>
      <c r="H4" s="6">
        <f aca="true" t="shared" si="2" ref="H4:H67">+G4/$G$76</f>
        <v>0.003219698219269366</v>
      </c>
      <c r="I4" s="125">
        <v>21175</v>
      </c>
      <c r="J4" s="6">
        <f aca="true" t="shared" si="3" ref="J4:J67">+I4/$I$76</f>
        <v>0.029313395148719622</v>
      </c>
      <c r="K4" s="44">
        <f aca="true" t="shared" si="4" ref="K4:K67">+C4+E4+G4+I4</f>
        <v>36545</v>
      </c>
      <c r="L4" s="6">
        <f aca="true" t="shared" si="5" ref="L4:L67">+K4/$K$76</f>
        <v>0.010873090254533554</v>
      </c>
    </row>
    <row r="5" spans="2:12" ht="12.75">
      <c r="B5" s="123" t="s">
        <v>7</v>
      </c>
      <c r="C5" s="125">
        <v>484</v>
      </c>
      <c r="D5" s="6">
        <f t="shared" si="0"/>
        <v>0.00036197308236532953</v>
      </c>
      <c r="E5" s="125">
        <v>484</v>
      </c>
      <c r="F5" s="6">
        <f t="shared" si="1"/>
        <v>0.0004847591328019679</v>
      </c>
      <c r="G5" s="125">
        <v>0</v>
      </c>
      <c r="H5" s="6">
        <f t="shared" si="2"/>
        <v>0</v>
      </c>
      <c r="I5" s="125">
        <v>733</v>
      </c>
      <c r="J5" s="6">
        <f t="shared" si="3"/>
        <v>0.0010147210693748044</v>
      </c>
      <c r="K5" s="44">
        <f t="shared" si="4"/>
        <v>1701</v>
      </c>
      <c r="L5" s="6">
        <f t="shared" si="5"/>
        <v>0.0005060918462980318</v>
      </c>
    </row>
    <row r="6" spans="2:12" ht="12.75">
      <c r="B6" s="123" t="s">
        <v>8</v>
      </c>
      <c r="C6" s="125">
        <v>19570</v>
      </c>
      <c r="D6" s="6">
        <f t="shared" si="0"/>
        <v>0.014635977731176652</v>
      </c>
      <c r="E6" s="125">
        <v>19570</v>
      </c>
      <c r="F6" s="6">
        <f t="shared" si="1"/>
        <v>0.019600694687881223</v>
      </c>
      <c r="G6" s="125">
        <v>14934</v>
      </c>
      <c r="H6" s="6">
        <f t="shared" si="2"/>
        <v>0.049265341400172864</v>
      </c>
      <c r="I6" s="125">
        <v>16516</v>
      </c>
      <c r="J6" s="6">
        <f t="shared" si="3"/>
        <v>0.022863756046104054</v>
      </c>
      <c r="K6" s="44">
        <f t="shared" si="4"/>
        <v>70590</v>
      </c>
      <c r="L6" s="6">
        <f t="shared" si="5"/>
        <v>0.02100236533226224</v>
      </c>
    </row>
    <row r="7" spans="2:12" ht="12.75">
      <c r="B7" s="123" t="s">
        <v>12</v>
      </c>
      <c r="C7" s="125">
        <v>0</v>
      </c>
      <c r="D7" s="6">
        <f t="shared" si="0"/>
        <v>0</v>
      </c>
      <c r="E7" s="125">
        <v>0</v>
      </c>
      <c r="F7" s="6">
        <f t="shared" si="1"/>
        <v>0</v>
      </c>
      <c r="G7" s="125">
        <v>0</v>
      </c>
      <c r="H7" s="6">
        <f t="shared" si="2"/>
        <v>0</v>
      </c>
      <c r="I7" s="125">
        <v>1742</v>
      </c>
      <c r="J7" s="6">
        <f t="shared" si="3"/>
        <v>0.0024115199220339826</v>
      </c>
      <c r="K7" s="44">
        <f t="shared" si="4"/>
        <v>1742</v>
      </c>
      <c r="L7" s="6">
        <f t="shared" si="5"/>
        <v>0.0005182904151976317</v>
      </c>
    </row>
    <row r="8" spans="2:12" ht="12.75">
      <c r="B8" s="123" t="s">
        <v>15</v>
      </c>
      <c r="C8" s="125">
        <v>15529</v>
      </c>
      <c r="D8" s="6">
        <f t="shared" si="0"/>
        <v>0.01161380164473389</v>
      </c>
      <c r="E8" s="125">
        <v>15529</v>
      </c>
      <c r="F8" s="6">
        <f t="shared" si="1"/>
        <v>0.01555335655636727</v>
      </c>
      <c r="G8" s="125">
        <v>2362</v>
      </c>
      <c r="H8" s="6">
        <f t="shared" si="2"/>
        <v>0.00779193360032197</v>
      </c>
      <c r="I8" s="125">
        <v>4650</v>
      </c>
      <c r="J8" s="6">
        <f t="shared" si="3"/>
        <v>0.006437180044464994</v>
      </c>
      <c r="K8" s="44">
        <f t="shared" si="4"/>
        <v>38070</v>
      </c>
      <c r="L8" s="6">
        <f t="shared" si="5"/>
        <v>0.011326817512384523</v>
      </c>
    </row>
    <row r="9" spans="2:12" ht="12.75">
      <c r="B9" s="123" t="s">
        <v>17</v>
      </c>
      <c r="C9" s="125">
        <v>5600</v>
      </c>
      <c r="D9" s="6">
        <f t="shared" si="0"/>
        <v>0.004188118308359185</v>
      </c>
      <c r="E9" s="125">
        <v>5600</v>
      </c>
      <c r="F9" s="6">
        <f t="shared" si="1"/>
        <v>0.0056087833547335125</v>
      </c>
      <c r="G9" s="125">
        <v>855</v>
      </c>
      <c r="H9" s="6">
        <f t="shared" si="2"/>
        <v>0.002820534812986996</v>
      </c>
      <c r="I9" s="125">
        <v>1663</v>
      </c>
      <c r="J9" s="6">
        <f t="shared" si="3"/>
        <v>0.0023021570782678033</v>
      </c>
      <c r="K9" s="44">
        <f t="shared" si="4"/>
        <v>13718</v>
      </c>
      <c r="L9" s="6">
        <f t="shared" si="5"/>
        <v>0.004081462638163669</v>
      </c>
    </row>
    <row r="10" spans="2:12" ht="12.75">
      <c r="B10" s="123" t="s">
        <v>24</v>
      </c>
      <c r="C10" s="125">
        <v>1401</v>
      </c>
      <c r="D10" s="6">
        <f t="shared" si="0"/>
        <v>0.0010477774553591462</v>
      </c>
      <c r="E10" s="125">
        <v>1401</v>
      </c>
      <c r="F10" s="6">
        <f t="shared" si="1"/>
        <v>0.0014031974071395806</v>
      </c>
      <c r="G10" s="125">
        <v>0</v>
      </c>
      <c r="H10" s="6">
        <f t="shared" si="2"/>
        <v>0</v>
      </c>
      <c r="I10" s="125">
        <v>3506</v>
      </c>
      <c r="J10" s="6">
        <f t="shared" si="3"/>
        <v>0.004853495319547155</v>
      </c>
      <c r="K10" s="44">
        <f t="shared" si="4"/>
        <v>6308</v>
      </c>
      <c r="L10" s="6">
        <f t="shared" si="5"/>
        <v>0.0018767944541140417</v>
      </c>
    </row>
    <row r="11" spans="2:12" ht="12.75">
      <c r="B11" s="123" t="s">
        <v>27</v>
      </c>
      <c r="C11" s="125">
        <v>105</v>
      </c>
      <c r="D11" s="6">
        <f t="shared" si="0"/>
        <v>7.852721828173472E-05</v>
      </c>
      <c r="E11" s="125">
        <v>105</v>
      </c>
      <c r="F11" s="6">
        <f t="shared" si="1"/>
        <v>0.00010516468790125336</v>
      </c>
      <c r="G11" s="125">
        <v>0</v>
      </c>
      <c r="H11" s="6">
        <f t="shared" si="2"/>
        <v>0</v>
      </c>
      <c r="I11" s="125">
        <v>0</v>
      </c>
      <c r="J11" s="6">
        <f t="shared" si="3"/>
        <v>0</v>
      </c>
      <c r="K11" s="44">
        <f t="shared" si="4"/>
        <v>210</v>
      </c>
      <c r="L11" s="6">
        <f t="shared" si="5"/>
        <v>6.248047485160888E-05</v>
      </c>
    </row>
    <row r="12" spans="2:12" ht="12.75">
      <c r="B12" s="123" t="s">
        <v>28</v>
      </c>
      <c r="C12" s="125">
        <v>9621</v>
      </c>
      <c r="D12" s="6">
        <f t="shared" si="0"/>
        <v>0.00719533682941495</v>
      </c>
      <c r="E12" s="125">
        <v>9621</v>
      </c>
      <c r="F12" s="6">
        <f t="shared" si="1"/>
        <v>0.009636090117123415</v>
      </c>
      <c r="G12" s="125">
        <v>0</v>
      </c>
      <c r="H12" s="6">
        <f t="shared" si="2"/>
        <v>0</v>
      </c>
      <c r="I12" s="125">
        <v>4339</v>
      </c>
      <c r="J12" s="6">
        <f t="shared" si="3"/>
        <v>0.006006650368372819</v>
      </c>
      <c r="K12" s="44">
        <f t="shared" si="4"/>
        <v>23581</v>
      </c>
      <c r="L12" s="6">
        <f t="shared" si="5"/>
        <v>0.007015962273694233</v>
      </c>
    </row>
    <row r="13" spans="2:12" ht="12.75">
      <c r="B13" s="123" t="s">
        <v>31</v>
      </c>
      <c r="C13" s="125">
        <v>0</v>
      </c>
      <c r="D13" s="6">
        <f t="shared" si="0"/>
        <v>0</v>
      </c>
      <c r="E13" s="125">
        <v>0</v>
      </c>
      <c r="F13" s="6">
        <f t="shared" si="1"/>
        <v>0</v>
      </c>
      <c r="G13" s="125">
        <v>0</v>
      </c>
      <c r="H13" s="6">
        <f t="shared" si="2"/>
        <v>0</v>
      </c>
      <c r="I13" s="125">
        <v>315</v>
      </c>
      <c r="J13" s="6">
        <f t="shared" si="3"/>
        <v>0.0004360670352702093</v>
      </c>
      <c r="K13" s="44">
        <f t="shared" si="4"/>
        <v>315</v>
      </c>
      <c r="L13" s="6">
        <f t="shared" si="5"/>
        <v>9.372071227741331E-05</v>
      </c>
    </row>
    <row r="14" spans="2:12" ht="12.75">
      <c r="B14" s="123" t="s">
        <v>32</v>
      </c>
      <c r="C14" s="125">
        <v>125</v>
      </c>
      <c r="D14" s="6">
        <f t="shared" si="0"/>
        <v>9.348478366873181E-05</v>
      </c>
      <c r="E14" s="125">
        <v>125</v>
      </c>
      <c r="F14" s="6">
        <f t="shared" si="1"/>
        <v>0.00012519605702530163</v>
      </c>
      <c r="G14" s="125">
        <v>0</v>
      </c>
      <c r="H14" s="6">
        <f t="shared" si="2"/>
        <v>0</v>
      </c>
      <c r="I14" s="125">
        <v>0</v>
      </c>
      <c r="J14" s="6">
        <f t="shared" si="3"/>
        <v>0</v>
      </c>
      <c r="K14" s="44">
        <f t="shared" si="4"/>
        <v>250</v>
      </c>
      <c r="L14" s="6">
        <f t="shared" si="5"/>
        <v>7.438151768048675E-05</v>
      </c>
    </row>
    <row r="15" spans="2:12" ht="12.75">
      <c r="B15" s="123" t="s">
        <v>164</v>
      </c>
      <c r="C15" s="125">
        <v>11269</v>
      </c>
      <c r="D15" s="6">
        <f t="shared" si="0"/>
        <v>0.00842784021730351</v>
      </c>
      <c r="E15" s="125">
        <v>11269</v>
      </c>
      <c r="F15" s="6">
        <f t="shared" si="1"/>
        <v>0.011286674932944992</v>
      </c>
      <c r="G15" s="125">
        <v>2252</v>
      </c>
      <c r="H15" s="6">
        <f t="shared" si="2"/>
        <v>0.007429057776428906</v>
      </c>
      <c r="I15" s="125">
        <v>191</v>
      </c>
      <c r="J15" s="6">
        <f t="shared" si="3"/>
        <v>0.0002644089007511428</v>
      </c>
      <c r="K15" s="44">
        <f t="shared" si="4"/>
        <v>24981</v>
      </c>
      <c r="L15" s="6">
        <f t="shared" si="5"/>
        <v>0.007432498772704958</v>
      </c>
    </row>
    <row r="16" spans="2:12" ht="12.75">
      <c r="B16" s="123" t="s">
        <v>33</v>
      </c>
      <c r="C16" s="125">
        <v>0</v>
      </c>
      <c r="D16" s="6">
        <f t="shared" si="0"/>
        <v>0</v>
      </c>
      <c r="E16" s="125">
        <v>0</v>
      </c>
      <c r="F16" s="6">
        <f t="shared" si="1"/>
        <v>0</v>
      </c>
      <c r="G16" s="125">
        <v>0</v>
      </c>
      <c r="H16" s="6">
        <f t="shared" si="2"/>
        <v>0</v>
      </c>
      <c r="I16" s="125">
        <v>29720</v>
      </c>
      <c r="J16" s="6">
        <f t="shared" si="3"/>
        <v>0.04114257869279562</v>
      </c>
      <c r="K16" s="44">
        <f t="shared" si="4"/>
        <v>29720</v>
      </c>
      <c r="L16" s="6">
        <f t="shared" si="5"/>
        <v>0.008842474821856265</v>
      </c>
    </row>
    <row r="17" spans="2:12" ht="12.75">
      <c r="B17" s="123" t="s">
        <v>35</v>
      </c>
      <c r="C17" s="125">
        <v>6007</v>
      </c>
      <c r="D17" s="6">
        <f t="shared" si="0"/>
        <v>0.004492504763984576</v>
      </c>
      <c r="E17" s="125">
        <v>6007</v>
      </c>
      <c r="F17" s="6">
        <f t="shared" si="1"/>
        <v>0.006016421716407895</v>
      </c>
      <c r="G17" s="125">
        <v>7012</v>
      </c>
      <c r="H17" s="6">
        <f t="shared" si="2"/>
        <v>0.023131684337619668</v>
      </c>
      <c r="I17" s="125">
        <v>0</v>
      </c>
      <c r="J17" s="6">
        <f t="shared" si="3"/>
        <v>0</v>
      </c>
      <c r="K17" s="44">
        <f t="shared" si="4"/>
        <v>19026</v>
      </c>
      <c r="L17" s="6">
        <f t="shared" si="5"/>
        <v>0.005660731021555764</v>
      </c>
    </row>
    <row r="18" spans="2:12" ht="12.75">
      <c r="B18" s="123" t="s">
        <v>38</v>
      </c>
      <c r="C18" s="125">
        <v>18054</v>
      </c>
      <c r="D18" s="6">
        <f t="shared" si="0"/>
        <v>0.013502194274842273</v>
      </c>
      <c r="E18" s="125">
        <v>18054</v>
      </c>
      <c r="F18" s="6">
        <f t="shared" si="1"/>
        <v>0.018082316908278363</v>
      </c>
      <c r="G18" s="125">
        <v>5902</v>
      </c>
      <c r="H18" s="6">
        <f t="shared" si="2"/>
        <v>0.01946993738742602</v>
      </c>
      <c r="I18" s="125">
        <v>14521</v>
      </c>
      <c r="J18" s="6">
        <f t="shared" si="3"/>
        <v>0.020101998156059394</v>
      </c>
      <c r="K18" s="44">
        <f t="shared" si="4"/>
        <v>56531</v>
      </c>
      <c r="L18" s="6">
        <f t="shared" si="5"/>
        <v>0.016819446303982386</v>
      </c>
    </row>
    <row r="19" spans="2:12" ht="12.75">
      <c r="B19" s="123" t="s">
        <v>39</v>
      </c>
      <c r="C19" s="125">
        <v>92</v>
      </c>
      <c r="D19" s="6">
        <f t="shared" si="0"/>
        <v>6.880480078018661E-05</v>
      </c>
      <c r="E19" s="125">
        <v>92</v>
      </c>
      <c r="F19" s="6">
        <f t="shared" si="1"/>
        <v>9.214429797062199E-05</v>
      </c>
      <c r="G19" s="125">
        <v>0</v>
      </c>
      <c r="H19" s="6">
        <f t="shared" si="2"/>
        <v>0</v>
      </c>
      <c r="I19" s="125">
        <v>4792</v>
      </c>
      <c r="J19" s="6">
        <f t="shared" si="3"/>
        <v>0.006633756295285216</v>
      </c>
      <c r="K19" s="44">
        <f t="shared" si="4"/>
        <v>4976</v>
      </c>
      <c r="L19" s="6">
        <f t="shared" si="5"/>
        <v>0.0014804897279124083</v>
      </c>
    </row>
    <row r="20" spans="2:12" ht="12.75">
      <c r="B20" s="123" t="s">
        <v>40</v>
      </c>
      <c r="C20" s="125">
        <v>138425</v>
      </c>
      <c r="D20" s="6">
        <f t="shared" si="0"/>
        <v>0.1035250494347536</v>
      </c>
      <c r="E20" s="125">
        <v>138425</v>
      </c>
      <c r="F20" s="6">
        <f t="shared" si="1"/>
        <v>0.138642113549819</v>
      </c>
      <c r="G20" s="125">
        <v>40411</v>
      </c>
      <c r="H20" s="6">
        <f t="shared" si="2"/>
        <v>0.13331068108493274</v>
      </c>
      <c r="I20" s="125">
        <v>19551</v>
      </c>
      <c r="J20" s="6">
        <f t="shared" si="3"/>
        <v>0.027065227322437657</v>
      </c>
      <c r="K20" s="44">
        <f t="shared" si="4"/>
        <v>336812</v>
      </c>
      <c r="L20" s="6">
        <f t="shared" si="5"/>
        <v>0.10021035093200041</v>
      </c>
    </row>
    <row r="21" spans="2:12" ht="12.75">
      <c r="B21" s="123" t="s">
        <v>42</v>
      </c>
      <c r="C21" s="125">
        <v>0</v>
      </c>
      <c r="D21" s="6">
        <f t="shared" si="0"/>
        <v>0</v>
      </c>
      <c r="E21" s="125">
        <v>0</v>
      </c>
      <c r="F21" s="6">
        <f t="shared" si="1"/>
        <v>0</v>
      </c>
      <c r="G21" s="125">
        <v>0</v>
      </c>
      <c r="H21" s="6">
        <f t="shared" si="2"/>
        <v>0</v>
      </c>
      <c r="I21" s="125">
        <v>594</v>
      </c>
      <c r="J21" s="6">
        <f t="shared" si="3"/>
        <v>0.0008222978379381089</v>
      </c>
      <c r="K21" s="44">
        <f t="shared" si="4"/>
        <v>594</v>
      </c>
      <c r="L21" s="6">
        <f t="shared" si="5"/>
        <v>0.00017673048600883653</v>
      </c>
    </row>
    <row r="22" spans="2:12" ht="12.75">
      <c r="B22" s="123" t="s">
        <v>43</v>
      </c>
      <c r="C22" s="125">
        <v>1175</v>
      </c>
      <c r="D22" s="6">
        <f t="shared" si="0"/>
        <v>0.000878756966486079</v>
      </c>
      <c r="E22" s="125">
        <v>1175</v>
      </c>
      <c r="F22" s="6">
        <f t="shared" si="1"/>
        <v>0.0011768429360378353</v>
      </c>
      <c r="G22" s="125">
        <v>0</v>
      </c>
      <c r="H22" s="6">
        <f t="shared" si="2"/>
        <v>0</v>
      </c>
      <c r="I22" s="125">
        <v>0</v>
      </c>
      <c r="J22" s="6">
        <f t="shared" si="3"/>
        <v>0</v>
      </c>
      <c r="K22" s="44">
        <f t="shared" si="4"/>
        <v>2350</v>
      </c>
      <c r="L22" s="6">
        <f t="shared" si="5"/>
        <v>0.0006991862661965755</v>
      </c>
    </row>
    <row r="23" spans="2:12" ht="12.75">
      <c r="B23" s="123" t="s">
        <v>44</v>
      </c>
      <c r="C23" s="125">
        <v>13123</v>
      </c>
      <c r="D23" s="6">
        <f t="shared" si="0"/>
        <v>0.00981440652867814</v>
      </c>
      <c r="E23" s="125">
        <v>13123</v>
      </c>
      <c r="F23" s="6">
        <f t="shared" si="1"/>
        <v>0.013143582850744266</v>
      </c>
      <c r="G23" s="125">
        <v>1514</v>
      </c>
      <c r="H23" s="6">
        <f t="shared" si="2"/>
        <v>0.0049944908852190785</v>
      </c>
      <c r="I23" s="125">
        <v>5992</v>
      </c>
      <c r="J23" s="6">
        <f t="shared" si="3"/>
        <v>0.008294964048695537</v>
      </c>
      <c r="K23" s="44">
        <f t="shared" si="4"/>
        <v>33752</v>
      </c>
      <c r="L23" s="6">
        <f t="shared" si="5"/>
        <v>0.010042099939007156</v>
      </c>
    </row>
    <row r="24" spans="2:12" ht="12.75">
      <c r="B24" s="123" t="s">
        <v>45</v>
      </c>
      <c r="C24" s="125">
        <v>115182</v>
      </c>
      <c r="D24" s="6">
        <f t="shared" si="0"/>
        <v>0.08614211482025494</v>
      </c>
      <c r="E24" s="125">
        <v>115182</v>
      </c>
      <c r="F24" s="6">
        <f t="shared" si="1"/>
        <v>0.11536265792230634</v>
      </c>
      <c r="G24" s="125">
        <v>39891</v>
      </c>
      <c r="H24" s="6">
        <f t="shared" si="2"/>
        <v>0.13159526809925642</v>
      </c>
      <c r="I24" s="125">
        <v>7693</v>
      </c>
      <c r="J24" s="6">
        <f t="shared" si="3"/>
        <v>0.010649726039154667</v>
      </c>
      <c r="K24" s="44">
        <f t="shared" si="4"/>
        <v>277948</v>
      </c>
      <c r="L24" s="6">
        <f t="shared" si="5"/>
        <v>0.08269677630502373</v>
      </c>
    </row>
    <row r="25" spans="2:12" ht="12.75">
      <c r="B25" s="123" t="s">
        <v>46</v>
      </c>
      <c r="C25" s="125">
        <v>70323</v>
      </c>
      <c r="D25" s="6">
        <f t="shared" si="0"/>
        <v>0.05259304353548982</v>
      </c>
      <c r="E25" s="125">
        <v>70323</v>
      </c>
      <c r="F25" s="6">
        <f t="shared" si="1"/>
        <v>0.07043329854552229</v>
      </c>
      <c r="G25" s="125">
        <v>19209</v>
      </c>
      <c r="H25" s="6">
        <f t="shared" si="2"/>
        <v>0.06336801546510784</v>
      </c>
      <c r="I25" s="125">
        <v>25493</v>
      </c>
      <c r="J25" s="6">
        <f t="shared" si="3"/>
        <v>0.03529097438140776</v>
      </c>
      <c r="K25" s="44">
        <f t="shared" si="4"/>
        <v>185348</v>
      </c>
      <c r="L25" s="6">
        <f t="shared" si="5"/>
        <v>0.055145862156171434</v>
      </c>
    </row>
    <row r="26" spans="2:12" ht="12.75">
      <c r="B26" s="123" t="s">
        <v>48</v>
      </c>
      <c r="C26" s="125">
        <v>85615</v>
      </c>
      <c r="D26" s="6">
        <f t="shared" si="0"/>
        <v>0.0640295980303878</v>
      </c>
      <c r="E26" s="125">
        <v>85615</v>
      </c>
      <c r="F26" s="6">
        <f t="shared" si="1"/>
        <v>0.08574928337776959</v>
      </c>
      <c r="G26" s="125">
        <v>25752</v>
      </c>
      <c r="H26" s="6">
        <f t="shared" si="2"/>
        <v>0.08495252924449254</v>
      </c>
      <c r="I26" s="125">
        <v>73910</v>
      </c>
      <c r="J26" s="6">
        <f t="shared" si="3"/>
        <v>0.10231655421213069</v>
      </c>
      <c r="K26" s="44">
        <f t="shared" si="4"/>
        <v>270892</v>
      </c>
      <c r="L26" s="6">
        <f t="shared" si="5"/>
        <v>0.08059743235000967</v>
      </c>
    </row>
    <row r="27" spans="2:12" ht="12.75">
      <c r="B27" s="123" t="s">
        <v>51</v>
      </c>
      <c r="C27" s="125">
        <v>91138</v>
      </c>
      <c r="D27" s="6">
        <f t="shared" si="0"/>
        <v>0.06816012971200704</v>
      </c>
      <c r="E27" s="125">
        <v>91138</v>
      </c>
      <c r="F27" s="6">
        <f t="shared" si="1"/>
        <v>0.09128094596137551</v>
      </c>
      <c r="G27" s="125">
        <v>34697</v>
      </c>
      <c r="H27" s="6">
        <f t="shared" si="2"/>
        <v>0.11446093146925122</v>
      </c>
      <c r="I27" s="125">
        <v>29364</v>
      </c>
      <c r="J27" s="6">
        <f t="shared" si="3"/>
        <v>0.04064975372595056</v>
      </c>
      <c r="K27" s="44">
        <f t="shared" si="4"/>
        <v>246337</v>
      </c>
      <c r="L27" s="6">
        <f t="shared" si="5"/>
        <v>0.07329167968343227</v>
      </c>
    </row>
    <row r="28" spans="2:12" ht="12.75">
      <c r="B28" s="123" t="s">
        <v>52</v>
      </c>
      <c r="C28" s="125">
        <v>1872</v>
      </c>
      <c r="D28" s="6">
        <f t="shared" si="0"/>
        <v>0.0014000281202229275</v>
      </c>
      <c r="E28" s="125">
        <v>1872</v>
      </c>
      <c r="F28" s="6">
        <f t="shared" si="1"/>
        <v>0.001874936150010917</v>
      </c>
      <c r="G28" s="125">
        <v>0</v>
      </c>
      <c r="H28" s="6">
        <f t="shared" si="2"/>
        <v>0</v>
      </c>
      <c r="I28" s="125">
        <v>15071</v>
      </c>
      <c r="J28" s="6">
        <f t="shared" si="3"/>
        <v>0.020863385043039123</v>
      </c>
      <c r="K28" s="44">
        <f t="shared" si="4"/>
        <v>18815</v>
      </c>
      <c r="L28" s="6">
        <f t="shared" si="5"/>
        <v>0.005597953020633433</v>
      </c>
    </row>
    <row r="29" spans="2:12" ht="12.75">
      <c r="B29" s="123" t="s">
        <v>53</v>
      </c>
      <c r="C29" s="125">
        <v>4976</v>
      </c>
      <c r="D29" s="6">
        <f t="shared" si="0"/>
        <v>0.003721442268284876</v>
      </c>
      <c r="E29" s="125">
        <v>4976</v>
      </c>
      <c r="F29" s="6">
        <f t="shared" si="1"/>
        <v>0.004983804638063207</v>
      </c>
      <c r="G29" s="125">
        <v>192</v>
      </c>
      <c r="H29" s="6">
        <f t="shared" si="2"/>
        <v>0.0006333832562497114</v>
      </c>
      <c r="I29" s="125">
        <v>5166</v>
      </c>
      <c r="J29" s="6">
        <f t="shared" si="3"/>
        <v>0.007151499378431432</v>
      </c>
      <c r="K29" s="44">
        <f t="shared" si="4"/>
        <v>15310</v>
      </c>
      <c r="L29" s="6">
        <f t="shared" si="5"/>
        <v>0.004555124142753009</v>
      </c>
    </row>
    <row r="30" spans="2:12" ht="12.75">
      <c r="B30" s="123" t="s">
        <v>54</v>
      </c>
      <c r="C30" s="125">
        <v>3509</v>
      </c>
      <c r="D30" s="6">
        <f t="shared" si="0"/>
        <v>0.0026243048471486395</v>
      </c>
      <c r="E30" s="125">
        <v>3509</v>
      </c>
      <c r="F30" s="6">
        <f t="shared" si="1"/>
        <v>0.0035145037128142672</v>
      </c>
      <c r="G30" s="125">
        <v>471</v>
      </c>
      <c r="H30" s="6">
        <f t="shared" si="2"/>
        <v>0.001553768300487573</v>
      </c>
      <c r="I30" s="125">
        <v>349</v>
      </c>
      <c r="J30" s="6">
        <f t="shared" si="3"/>
        <v>0.0004831345882835017</v>
      </c>
      <c r="K30" s="44">
        <f t="shared" si="4"/>
        <v>7838</v>
      </c>
      <c r="L30" s="6">
        <f t="shared" si="5"/>
        <v>0.002332009342318621</v>
      </c>
    </row>
    <row r="31" spans="2:12" ht="12.75">
      <c r="B31" s="123" t="s">
        <v>55</v>
      </c>
      <c r="C31" s="125">
        <v>6229</v>
      </c>
      <c r="D31" s="6">
        <f t="shared" si="0"/>
        <v>0.004658533739780243</v>
      </c>
      <c r="E31" s="125">
        <v>6229</v>
      </c>
      <c r="F31" s="6">
        <f t="shared" si="1"/>
        <v>0.006238769913684831</v>
      </c>
      <c r="G31" s="125">
        <v>108</v>
      </c>
      <c r="H31" s="6">
        <f t="shared" si="2"/>
        <v>0.00035627808164046264</v>
      </c>
      <c r="I31" s="125">
        <v>5815</v>
      </c>
      <c r="J31" s="6">
        <f t="shared" si="3"/>
        <v>0.008049935905067515</v>
      </c>
      <c r="K31" s="44">
        <f t="shared" si="4"/>
        <v>18381</v>
      </c>
      <c r="L31" s="6">
        <f t="shared" si="5"/>
        <v>0.005468826705940108</v>
      </c>
    </row>
    <row r="32" spans="2:12" ht="12.75">
      <c r="B32" s="123" t="s">
        <v>58</v>
      </c>
      <c r="C32" s="125">
        <v>153603</v>
      </c>
      <c r="D32" s="6">
        <f t="shared" si="0"/>
        <v>0.1148763458069457</v>
      </c>
      <c r="E32" s="125">
        <v>0</v>
      </c>
      <c r="F32" s="6">
        <f t="shared" si="1"/>
        <v>0</v>
      </c>
      <c r="G32" s="125">
        <v>0</v>
      </c>
      <c r="H32" s="6">
        <f t="shared" si="2"/>
        <v>0</v>
      </c>
      <c r="I32" s="125">
        <v>0</v>
      </c>
      <c r="J32" s="6">
        <f t="shared" si="3"/>
        <v>0</v>
      </c>
      <c r="K32" s="44">
        <f t="shared" si="4"/>
        <v>153603</v>
      </c>
      <c r="L32" s="6">
        <f t="shared" si="5"/>
        <v>0.04570089704110323</v>
      </c>
    </row>
    <row r="33" spans="2:12" ht="12.75">
      <c r="B33" s="123" t="s">
        <v>61</v>
      </c>
      <c r="C33" s="125">
        <v>163998</v>
      </c>
      <c r="D33" s="6">
        <f t="shared" si="0"/>
        <v>0.12265054041683743</v>
      </c>
      <c r="E33" s="125">
        <v>0</v>
      </c>
      <c r="F33" s="6">
        <f t="shared" si="1"/>
        <v>0</v>
      </c>
      <c r="G33" s="125">
        <v>0</v>
      </c>
      <c r="H33" s="6">
        <f t="shared" si="2"/>
        <v>0</v>
      </c>
      <c r="I33" s="125">
        <v>0</v>
      </c>
      <c r="J33" s="6">
        <f t="shared" si="3"/>
        <v>0</v>
      </c>
      <c r="K33" s="44">
        <f t="shared" si="4"/>
        <v>163998</v>
      </c>
      <c r="L33" s="6">
        <f t="shared" si="5"/>
        <v>0.048793680546257864</v>
      </c>
    </row>
    <row r="34" spans="2:12" ht="12.75">
      <c r="B34" s="123" t="s">
        <v>63</v>
      </c>
      <c r="C34" s="125">
        <v>21081</v>
      </c>
      <c r="D34" s="6">
        <f t="shared" si="0"/>
        <v>0.015766021796164282</v>
      </c>
      <c r="E34" s="125">
        <v>0</v>
      </c>
      <c r="F34" s="6">
        <f t="shared" si="1"/>
        <v>0</v>
      </c>
      <c r="G34" s="125">
        <v>1549</v>
      </c>
      <c r="H34" s="6">
        <f t="shared" si="2"/>
        <v>0.005109951374639599</v>
      </c>
      <c r="I34" s="125">
        <v>3651</v>
      </c>
      <c r="J34" s="6">
        <f t="shared" si="3"/>
        <v>0.005054224589750902</v>
      </c>
      <c r="K34" s="44">
        <f t="shared" si="4"/>
        <v>26281</v>
      </c>
      <c r="L34" s="6">
        <f t="shared" si="5"/>
        <v>0.00781928266464349</v>
      </c>
    </row>
    <row r="35" spans="2:12" ht="12.75">
      <c r="B35" s="123" t="s">
        <v>67</v>
      </c>
      <c r="C35" s="125">
        <v>57620</v>
      </c>
      <c r="D35" s="6">
        <f t="shared" si="0"/>
        <v>0.04309274587993862</v>
      </c>
      <c r="E35" s="125">
        <v>57620</v>
      </c>
      <c r="F35" s="6">
        <f t="shared" si="1"/>
        <v>0.057710374446383036</v>
      </c>
      <c r="G35" s="125">
        <v>11696</v>
      </c>
      <c r="H35" s="6">
        <f t="shared" si="2"/>
        <v>0.03858359669321158</v>
      </c>
      <c r="I35" s="125">
        <v>13515</v>
      </c>
      <c r="J35" s="6">
        <f t="shared" si="3"/>
        <v>0.018709352322783743</v>
      </c>
      <c r="K35" s="44">
        <f t="shared" si="4"/>
        <v>140451</v>
      </c>
      <c r="L35" s="6">
        <f t="shared" si="5"/>
        <v>0.04178783415896818</v>
      </c>
    </row>
    <row r="36" spans="2:12" ht="12.75">
      <c r="B36" s="123" t="s">
        <v>68</v>
      </c>
      <c r="C36" s="125">
        <v>576</v>
      </c>
      <c r="D36" s="6">
        <f t="shared" si="0"/>
        <v>0.00043077788314551616</v>
      </c>
      <c r="E36" s="125">
        <v>576</v>
      </c>
      <c r="F36" s="6">
        <f t="shared" si="1"/>
        <v>0.0005769034307725898</v>
      </c>
      <c r="G36" s="125">
        <v>343</v>
      </c>
      <c r="H36" s="6">
        <f t="shared" si="2"/>
        <v>0.001131512796321099</v>
      </c>
      <c r="I36" s="125">
        <v>19683</v>
      </c>
      <c r="J36" s="6">
        <f t="shared" si="3"/>
        <v>0.02724796017531279</v>
      </c>
      <c r="K36" s="44">
        <f t="shared" si="4"/>
        <v>21178</v>
      </c>
      <c r="L36" s="6">
        <f t="shared" si="5"/>
        <v>0.0063010071257493935</v>
      </c>
    </row>
    <row r="37" spans="2:12" ht="12.75">
      <c r="B37" s="123" t="s">
        <v>70</v>
      </c>
      <c r="C37" s="125">
        <v>2820</v>
      </c>
      <c r="D37" s="6">
        <f t="shared" si="0"/>
        <v>0.0021090167195665895</v>
      </c>
      <c r="E37" s="125">
        <v>2820</v>
      </c>
      <c r="F37" s="6">
        <f t="shared" si="1"/>
        <v>0.0028244230464908046</v>
      </c>
      <c r="G37" s="125">
        <v>227</v>
      </c>
      <c r="H37" s="6">
        <f t="shared" si="2"/>
        <v>0.0007488437456702316</v>
      </c>
      <c r="I37" s="125">
        <v>12666</v>
      </c>
      <c r="J37" s="6">
        <f t="shared" si="3"/>
        <v>0.01753404783724594</v>
      </c>
      <c r="K37" s="44">
        <f t="shared" si="4"/>
        <v>18533</v>
      </c>
      <c r="L37" s="6">
        <f t="shared" si="5"/>
        <v>0.005514050668689844</v>
      </c>
    </row>
    <row r="38" spans="2:12" ht="12.75">
      <c r="B38" s="123" t="s">
        <v>73</v>
      </c>
      <c r="C38" s="125">
        <v>0</v>
      </c>
      <c r="D38" s="6">
        <f t="shared" si="0"/>
        <v>0</v>
      </c>
      <c r="E38" s="125">
        <v>0</v>
      </c>
      <c r="F38" s="6">
        <f t="shared" si="1"/>
        <v>0</v>
      </c>
      <c r="G38" s="125">
        <v>0</v>
      </c>
      <c r="H38" s="6">
        <f t="shared" si="2"/>
        <v>0</v>
      </c>
      <c r="I38" s="125">
        <v>15994</v>
      </c>
      <c r="J38" s="6">
        <f t="shared" si="3"/>
        <v>0.022141130673370563</v>
      </c>
      <c r="K38" s="44">
        <f t="shared" si="4"/>
        <v>15994</v>
      </c>
      <c r="L38" s="6">
        <f t="shared" si="5"/>
        <v>0.004758631975126821</v>
      </c>
    </row>
    <row r="39" spans="2:12" ht="12.75">
      <c r="B39" s="123" t="s">
        <v>75</v>
      </c>
      <c r="C39" s="125">
        <v>5296</v>
      </c>
      <c r="D39" s="6">
        <f t="shared" si="0"/>
        <v>0.003960763314476829</v>
      </c>
      <c r="E39" s="125">
        <v>5296</v>
      </c>
      <c r="F39" s="6">
        <f t="shared" si="1"/>
        <v>0.005304306544047979</v>
      </c>
      <c r="G39" s="125">
        <v>0</v>
      </c>
      <c r="H39" s="6">
        <f t="shared" si="2"/>
        <v>0</v>
      </c>
      <c r="I39" s="125">
        <v>2561</v>
      </c>
      <c r="J39" s="6">
        <f t="shared" si="3"/>
        <v>0.003545294213736527</v>
      </c>
      <c r="K39" s="44">
        <f t="shared" si="4"/>
        <v>13153</v>
      </c>
      <c r="L39" s="6">
        <f t="shared" si="5"/>
        <v>0.003913360408205769</v>
      </c>
    </row>
    <row r="40" spans="2:12" ht="12.75">
      <c r="B40" s="123" t="s">
        <v>78</v>
      </c>
      <c r="C40" s="125">
        <v>792</v>
      </c>
      <c r="D40" s="6">
        <f t="shared" si="0"/>
        <v>0.0005923195893250847</v>
      </c>
      <c r="E40" s="125">
        <v>792</v>
      </c>
      <c r="F40" s="6">
        <f t="shared" si="1"/>
        <v>0.000793242217312311</v>
      </c>
      <c r="G40" s="125">
        <v>0</v>
      </c>
      <c r="H40" s="6">
        <f t="shared" si="2"/>
        <v>0</v>
      </c>
      <c r="I40" s="125">
        <v>463</v>
      </c>
      <c r="J40" s="6">
        <f t="shared" si="3"/>
        <v>0.0006409493248574822</v>
      </c>
      <c r="K40" s="44">
        <f t="shared" si="4"/>
        <v>2047</v>
      </c>
      <c r="L40" s="6">
        <f t="shared" si="5"/>
        <v>0.0006090358667678255</v>
      </c>
    </row>
    <row r="41" spans="2:12" ht="12.75">
      <c r="B41" s="123" t="s">
        <v>79</v>
      </c>
      <c r="C41" s="125">
        <v>29435</v>
      </c>
      <c r="D41" s="6">
        <f t="shared" si="0"/>
        <v>0.022013796858312965</v>
      </c>
      <c r="E41" s="125">
        <v>29435</v>
      </c>
      <c r="F41" s="6">
        <f t="shared" si="1"/>
        <v>0.029481167508318026</v>
      </c>
      <c r="G41" s="125">
        <v>17827</v>
      </c>
      <c r="H41" s="6">
        <f t="shared" si="2"/>
        <v>0.05880897556856044</v>
      </c>
      <c r="I41" s="125">
        <v>16441</v>
      </c>
      <c r="J41" s="6">
        <f t="shared" si="3"/>
        <v>0.022759930561515908</v>
      </c>
      <c r="K41" s="44">
        <f t="shared" si="4"/>
        <v>93138</v>
      </c>
      <c r="L41" s="6">
        <f t="shared" si="5"/>
        <v>0.0277109831749007</v>
      </c>
    </row>
    <row r="42" spans="2:12" ht="12.75">
      <c r="B42" s="123" t="s">
        <v>81</v>
      </c>
      <c r="C42" s="125">
        <v>1637</v>
      </c>
      <c r="D42" s="6">
        <f t="shared" si="0"/>
        <v>0.0012242767269257117</v>
      </c>
      <c r="E42" s="125">
        <v>1637</v>
      </c>
      <c r="F42" s="6">
        <f t="shared" si="1"/>
        <v>0.0016395675628033501</v>
      </c>
      <c r="G42" s="125">
        <v>5</v>
      </c>
      <c r="H42" s="6">
        <f t="shared" si="2"/>
        <v>1.64943556315029E-05</v>
      </c>
      <c r="I42" s="125">
        <v>623</v>
      </c>
      <c r="J42" s="6">
        <f t="shared" si="3"/>
        <v>0.0008624436919788584</v>
      </c>
      <c r="K42" s="44">
        <f t="shared" si="4"/>
        <v>3902</v>
      </c>
      <c r="L42" s="6">
        <f t="shared" si="5"/>
        <v>0.0011609467279570373</v>
      </c>
    </row>
    <row r="43" spans="2:12" ht="12.75">
      <c r="B43" s="123" t="s">
        <v>82</v>
      </c>
      <c r="C43" s="125">
        <v>5648</v>
      </c>
      <c r="D43" s="6">
        <f t="shared" si="0"/>
        <v>0.004224016465287978</v>
      </c>
      <c r="E43" s="125">
        <v>5648</v>
      </c>
      <c r="F43" s="6">
        <f t="shared" si="1"/>
        <v>0.0056568586406312285</v>
      </c>
      <c r="G43" s="125">
        <v>4774</v>
      </c>
      <c r="H43" s="6">
        <f t="shared" si="2"/>
        <v>0.01574881075695897</v>
      </c>
      <c r="I43" s="125">
        <v>765</v>
      </c>
      <c r="J43" s="6">
        <f t="shared" si="3"/>
        <v>0.0010590199427990797</v>
      </c>
      <c r="K43" s="44">
        <f t="shared" si="4"/>
        <v>16835</v>
      </c>
      <c r="L43" s="6">
        <f t="shared" si="5"/>
        <v>0.005008851400603978</v>
      </c>
    </row>
    <row r="44" spans="2:12" ht="12.75">
      <c r="B44" s="123" t="s">
        <v>88</v>
      </c>
      <c r="C44" s="125">
        <v>0</v>
      </c>
      <c r="D44" s="6">
        <f t="shared" si="0"/>
        <v>0</v>
      </c>
      <c r="E44" s="125">
        <v>0</v>
      </c>
      <c r="F44" s="6">
        <f t="shared" si="1"/>
        <v>0</v>
      </c>
      <c r="G44" s="125">
        <v>0</v>
      </c>
      <c r="H44" s="6">
        <f t="shared" si="2"/>
        <v>0</v>
      </c>
      <c r="I44" s="125">
        <v>10497</v>
      </c>
      <c r="J44" s="6">
        <f t="shared" si="3"/>
        <v>0.014531414822956784</v>
      </c>
      <c r="K44" s="44">
        <f t="shared" si="4"/>
        <v>10497</v>
      </c>
      <c r="L44" s="6">
        <f t="shared" si="5"/>
        <v>0.0031231311643682776</v>
      </c>
    </row>
    <row r="45" spans="2:12" ht="12.75">
      <c r="B45" s="123" t="s">
        <v>89</v>
      </c>
      <c r="C45" s="125">
        <v>22988</v>
      </c>
      <c r="D45" s="6">
        <f t="shared" si="0"/>
        <v>0.017192225655814453</v>
      </c>
      <c r="E45" s="125">
        <v>22988</v>
      </c>
      <c r="F45" s="6">
        <f t="shared" si="1"/>
        <v>0.02302405567118107</v>
      </c>
      <c r="G45" s="125">
        <v>6013</v>
      </c>
      <c r="H45" s="6">
        <f t="shared" si="2"/>
        <v>0.019836112082445387</v>
      </c>
      <c r="I45" s="125">
        <v>32743</v>
      </c>
      <c r="J45" s="6">
        <f t="shared" si="3"/>
        <v>0.04532743789159512</v>
      </c>
      <c r="K45" s="44">
        <f t="shared" si="4"/>
        <v>84732</v>
      </c>
      <c r="L45" s="6">
        <f t="shared" si="5"/>
        <v>0.025209979024412014</v>
      </c>
    </row>
    <row r="46" spans="2:12" ht="12.75">
      <c r="B46" s="123" t="s">
        <v>93</v>
      </c>
      <c r="C46" s="125">
        <v>10931</v>
      </c>
      <c r="D46" s="6">
        <f t="shared" si="0"/>
        <v>0.008175057362263259</v>
      </c>
      <c r="E46" s="125">
        <v>10931</v>
      </c>
      <c r="F46" s="6">
        <f t="shared" si="1"/>
        <v>0.010948144794748576</v>
      </c>
      <c r="G46" s="125">
        <v>127</v>
      </c>
      <c r="H46" s="6">
        <f t="shared" si="2"/>
        <v>0.00041895663304017367</v>
      </c>
      <c r="I46" s="125">
        <v>7021</v>
      </c>
      <c r="J46" s="6">
        <f t="shared" si="3"/>
        <v>0.009719449697244887</v>
      </c>
      <c r="K46" s="44">
        <f t="shared" si="4"/>
        <v>29010</v>
      </c>
      <c r="L46" s="6">
        <f t="shared" si="5"/>
        <v>0.008631231311643683</v>
      </c>
    </row>
    <row r="47" spans="2:12" ht="12.75">
      <c r="B47" s="123" t="s">
        <v>97</v>
      </c>
      <c r="C47" s="125">
        <v>3471</v>
      </c>
      <c r="D47" s="6">
        <f t="shared" si="0"/>
        <v>0.002595885472913345</v>
      </c>
      <c r="E47" s="125">
        <v>3471</v>
      </c>
      <c r="F47" s="6">
        <f t="shared" si="1"/>
        <v>0.0034764441114785755</v>
      </c>
      <c r="G47" s="125">
        <v>0</v>
      </c>
      <c r="H47" s="6">
        <f t="shared" si="2"/>
        <v>0</v>
      </c>
      <c r="I47" s="125">
        <v>248</v>
      </c>
      <c r="J47" s="6">
        <f t="shared" si="3"/>
        <v>0.000343316269038133</v>
      </c>
      <c r="K47" s="44">
        <f t="shared" si="4"/>
        <v>7190</v>
      </c>
      <c r="L47" s="6">
        <f t="shared" si="5"/>
        <v>0.002139212448490799</v>
      </c>
    </row>
    <row r="48" spans="2:12" ht="12.75">
      <c r="B48" s="123" t="s">
        <v>99</v>
      </c>
      <c r="C48" s="125">
        <v>73727</v>
      </c>
      <c r="D48" s="6">
        <f t="shared" si="0"/>
        <v>0.05513882116435672</v>
      </c>
      <c r="E48" s="125">
        <v>73727</v>
      </c>
      <c r="F48" s="6">
        <f t="shared" si="1"/>
        <v>0.0738426375704353</v>
      </c>
      <c r="G48" s="125">
        <v>17699</v>
      </c>
      <c r="H48" s="6">
        <f t="shared" si="2"/>
        <v>0.058386720064393965</v>
      </c>
      <c r="I48" s="125">
        <v>31295</v>
      </c>
      <c r="J48" s="6">
        <f t="shared" si="3"/>
        <v>0.04332291386914666</v>
      </c>
      <c r="K48" s="44">
        <f t="shared" si="4"/>
        <v>196448</v>
      </c>
      <c r="L48" s="6">
        <f t="shared" si="5"/>
        <v>0.058448401541185045</v>
      </c>
    </row>
    <row r="49" spans="2:12" ht="12.75">
      <c r="B49" s="123" t="s">
        <v>106</v>
      </c>
      <c r="C49" s="125">
        <v>6083</v>
      </c>
      <c r="D49" s="6">
        <f t="shared" si="0"/>
        <v>0.004549343512455165</v>
      </c>
      <c r="E49" s="125">
        <v>6083</v>
      </c>
      <c r="F49" s="6">
        <f t="shared" si="1"/>
        <v>0.006092540919079278</v>
      </c>
      <c r="G49" s="125">
        <v>533</v>
      </c>
      <c r="H49" s="6">
        <f t="shared" si="2"/>
        <v>0.0017582983103182092</v>
      </c>
      <c r="I49" s="125">
        <v>5795</v>
      </c>
      <c r="J49" s="6">
        <f t="shared" si="3"/>
        <v>0.008022249109177343</v>
      </c>
      <c r="K49" s="44">
        <f t="shared" si="4"/>
        <v>18494</v>
      </c>
      <c r="L49" s="6">
        <f t="shared" si="5"/>
        <v>0.005502447151931688</v>
      </c>
    </row>
    <row r="50" spans="2:12" ht="12.75">
      <c r="B50" s="123" t="s">
        <v>110</v>
      </c>
      <c r="C50" s="125">
        <v>0</v>
      </c>
      <c r="D50" s="6">
        <f t="shared" si="0"/>
        <v>0</v>
      </c>
      <c r="E50" s="125">
        <v>0</v>
      </c>
      <c r="F50" s="6">
        <f t="shared" si="1"/>
        <v>0</v>
      </c>
      <c r="G50" s="125">
        <v>0</v>
      </c>
      <c r="H50" s="6">
        <f t="shared" si="2"/>
        <v>0</v>
      </c>
      <c r="I50" s="125">
        <v>11953</v>
      </c>
      <c r="J50" s="6">
        <f t="shared" si="3"/>
        <v>0.016547013563761308</v>
      </c>
      <c r="K50" s="44">
        <f t="shared" si="4"/>
        <v>11953</v>
      </c>
      <c r="L50" s="6">
        <f t="shared" si="5"/>
        <v>0.0035563291233394324</v>
      </c>
    </row>
    <row r="51" spans="2:12" ht="12.75">
      <c r="B51" s="123" t="s">
        <v>112</v>
      </c>
      <c r="C51" s="125">
        <v>0</v>
      </c>
      <c r="D51" s="6">
        <f t="shared" si="0"/>
        <v>0</v>
      </c>
      <c r="E51" s="125">
        <v>0</v>
      </c>
      <c r="F51" s="6">
        <f t="shared" si="1"/>
        <v>0</v>
      </c>
      <c r="G51" s="125">
        <v>0</v>
      </c>
      <c r="H51" s="6">
        <f t="shared" si="2"/>
        <v>0</v>
      </c>
      <c r="I51" s="125">
        <v>8592</v>
      </c>
      <c r="J51" s="6">
        <f t="shared" si="3"/>
        <v>0.011894247514417899</v>
      </c>
      <c r="K51" s="44">
        <f t="shared" si="4"/>
        <v>8592</v>
      </c>
      <c r="L51" s="6">
        <f t="shared" si="5"/>
        <v>0.0025563439996429686</v>
      </c>
    </row>
    <row r="52" spans="2:12" ht="12.75">
      <c r="B52" s="123" t="s">
        <v>115</v>
      </c>
      <c r="C52" s="125">
        <v>43585</v>
      </c>
      <c r="D52" s="6">
        <f t="shared" si="0"/>
        <v>0.032596274369613404</v>
      </c>
      <c r="E52" s="125">
        <v>43585</v>
      </c>
      <c r="F52" s="6">
        <f t="shared" si="1"/>
        <v>0.04365336116358217</v>
      </c>
      <c r="G52" s="125">
        <v>3366</v>
      </c>
      <c r="H52" s="6">
        <f t="shared" si="2"/>
        <v>0.011104000211127752</v>
      </c>
      <c r="I52" s="125">
        <v>11646</v>
      </c>
      <c r="J52" s="6">
        <f t="shared" si="3"/>
        <v>0.016122021246847165</v>
      </c>
      <c r="K52" s="44">
        <f t="shared" si="4"/>
        <v>102182</v>
      </c>
      <c r="L52" s="6">
        <f t="shared" si="5"/>
        <v>0.03040180895850999</v>
      </c>
    </row>
    <row r="53" spans="2:12" ht="12.75">
      <c r="B53" s="123" t="s">
        <v>120</v>
      </c>
      <c r="C53" s="125">
        <v>0</v>
      </c>
      <c r="D53" s="6">
        <f t="shared" si="0"/>
        <v>0</v>
      </c>
      <c r="E53" s="125">
        <v>0</v>
      </c>
      <c r="F53" s="6">
        <f t="shared" si="1"/>
        <v>0</v>
      </c>
      <c r="G53" s="125">
        <v>0</v>
      </c>
      <c r="H53" s="6">
        <f t="shared" si="2"/>
        <v>0</v>
      </c>
      <c r="I53" s="125">
        <v>1344</v>
      </c>
      <c r="J53" s="6">
        <f t="shared" si="3"/>
        <v>0.0018605526838195597</v>
      </c>
      <c r="K53" s="44">
        <f t="shared" si="4"/>
        <v>1344</v>
      </c>
      <c r="L53" s="6">
        <f t="shared" si="5"/>
        <v>0.0003998750390502968</v>
      </c>
    </row>
    <row r="54" spans="2:12" ht="12.75">
      <c r="B54" s="123" t="s">
        <v>121</v>
      </c>
      <c r="C54" s="125">
        <v>709</v>
      </c>
      <c r="D54" s="6">
        <f t="shared" si="0"/>
        <v>0.0005302456929690468</v>
      </c>
      <c r="E54" s="125">
        <v>709</v>
      </c>
      <c r="F54" s="6">
        <f t="shared" si="1"/>
        <v>0.0007101120354475108</v>
      </c>
      <c r="G54" s="125">
        <v>0</v>
      </c>
      <c r="H54" s="6">
        <f t="shared" si="2"/>
        <v>0</v>
      </c>
      <c r="I54" s="125">
        <v>1198</v>
      </c>
      <c r="J54" s="6">
        <f t="shared" si="3"/>
        <v>0.001658439073821304</v>
      </c>
      <c r="K54" s="44">
        <f t="shared" si="4"/>
        <v>2616</v>
      </c>
      <c r="L54" s="6">
        <f t="shared" si="5"/>
        <v>0.0007783282010086134</v>
      </c>
    </row>
    <row r="55" spans="2:12" ht="12.75">
      <c r="B55" s="123" t="s">
        <v>122</v>
      </c>
      <c r="C55" s="125">
        <v>13953</v>
      </c>
      <c r="D55" s="6">
        <f t="shared" si="0"/>
        <v>0.010435145492238519</v>
      </c>
      <c r="E55" s="125">
        <v>13953</v>
      </c>
      <c r="F55" s="6">
        <f t="shared" si="1"/>
        <v>0.013974884669392269</v>
      </c>
      <c r="G55" s="125">
        <v>1166</v>
      </c>
      <c r="H55" s="6">
        <f t="shared" si="2"/>
        <v>0.003846483733266476</v>
      </c>
      <c r="I55" s="125">
        <v>4178</v>
      </c>
      <c r="J55" s="6">
        <f t="shared" si="3"/>
        <v>0.005783771661456934</v>
      </c>
      <c r="K55" s="44">
        <f t="shared" si="4"/>
        <v>33250</v>
      </c>
      <c r="L55" s="6">
        <f t="shared" si="5"/>
        <v>0.009892741851504738</v>
      </c>
    </row>
    <row r="56" spans="2:12" ht="12.75">
      <c r="B56" s="123" t="s">
        <v>123</v>
      </c>
      <c r="C56" s="125">
        <v>183</v>
      </c>
      <c r="D56" s="6">
        <f t="shared" si="0"/>
        <v>0.00013686172329102338</v>
      </c>
      <c r="E56" s="125">
        <v>183</v>
      </c>
      <c r="F56" s="6">
        <f t="shared" si="1"/>
        <v>0.00018328702748504158</v>
      </c>
      <c r="G56" s="125">
        <v>0</v>
      </c>
      <c r="H56" s="6">
        <f t="shared" si="2"/>
        <v>0</v>
      </c>
      <c r="I56" s="125">
        <v>244</v>
      </c>
      <c r="J56" s="6">
        <f t="shared" si="3"/>
        <v>0.0003377789098600986</v>
      </c>
      <c r="K56" s="44">
        <f t="shared" si="4"/>
        <v>610</v>
      </c>
      <c r="L56" s="6">
        <f t="shared" si="5"/>
        <v>0.00018149090314038767</v>
      </c>
    </row>
    <row r="57" spans="2:12" ht="12.75">
      <c r="B57" s="123" t="s">
        <v>127</v>
      </c>
      <c r="C57" s="125">
        <v>0</v>
      </c>
      <c r="D57" s="6">
        <f t="shared" si="0"/>
        <v>0</v>
      </c>
      <c r="E57" s="125">
        <v>0</v>
      </c>
      <c r="F57" s="6">
        <f t="shared" si="1"/>
        <v>0</v>
      </c>
      <c r="G57" s="125">
        <v>0</v>
      </c>
      <c r="H57" s="6">
        <f t="shared" si="2"/>
        <v>0</v>
      </c>
      <c r="I57" s="125">
        <v>8484</v>
      </c>
      <c r="J57" s="6">
        <f t="shared" si="3"/>
        <v>0.011744738816610971</v>
      </c>
      <c r="K57" s="44">
        <f t="shared" si="4"/>
        <v>8484</v>
      </c>
      <c r="L57" s="6">
        <f t="shared" si="5"/>
        <v>0.0025242111840049985</v>
      </c>
    </row>
    <row r="58" spans="2:12" ht="12.75">
      <c r="B58" s="123" t="s">
        <v>128</v>
      </c>
      <c r="C58" s="125">
        <v>0</v>
      </c>
      <c r="D58" s="6">
        <f t="shared" si="0"/>
        <v>0</v>
      </c>
      <c r="E58" s="125">
        <v>0</v>
      </c>
      <c r="F58" s="6">
        <f t="shared" si="1"/>
        <v>0</v>
      </c>
      <c r="G58" s="125">
        <v>0</v>
      </c>
      <c r="H58" s="6">
        <f t="shared" si="2"/>
        <v>0</v>
      </c>
      <c r="I58" s="125">
        <v>7988</v>
      </c>
      <c r="J58" s="6">
        <f t="shared" si="3"/>
        <v>0.011058106278534704</v>
      </c>
      <c r="K58" s="44">
        <f t="shared" si="4"/>
        <v>7988</v>
      </c>
      <c r="L58" s="6">
        <f t="shared" si="5"/>
        <v>0.002376638252926913</v>
      </c>
    </row>
    <row r="59" spans="2:12" ht="12.75">
      <c r="B59" s="123" t="s">
        <v>130</v>
      </c>
      <c r="C59" s="125">
        <v>0</v>
      </c>
      <c r="D59" s="6">
        <f t="shared" si="0"/>
        <v>0</v>
      </c>
      <c r="E59" s="125">
        <v>0</v>
      </c>
      <c r="F59" s="6">
        <f t="shared" si="1"/>
        <v>0</v>
      </c>
      <c r="G59" s="125">
        <v>0</v>
      </c>
      <c r="H59" s="6">
        <f t="shared" si="2"/>
        <v>0</v>
      </c>
      <c r="I59" s="125">
        <v>5262</v>
      </c>
      <c r="J59" s="6">
        <f t="shared" si="3"/>
        <v>0.007284395998704258</v>
      </c>
      <c r="K59" s="44">
        <f t="shared" si="4"/>
        <v>5262</v>
      </c>
      <c r="L59" s="6">
        <f t="shared" si="5"/>
        <v>0.0015655821841388852</v>
      </c>
    </row>
    <row r="60" spans="2:12" ht="12.75">
      <c r="B60" s="123" t="s">
        <v>131</v>
      </c>
      <c r="C60" s="125">
        <v>0</v>
      </c>
      <c r="D60" s="6">
        <f t="shared" si="0"/>
        <v>0</v>
      </c>
      <c r="E60" s="125">
        <v>0</v>
      </c>
      <c r="F60" s="6">
        <f t="shared" si="1"/>
        <v>0</v>
      </c>
      <c r="G60" s="125">
        <v>0</v>
      </c>
      <c r="H60" s="6">
        <f t="shared" si="2"/>
        <v>0</v>
      </c>
      <c r="I60" s="125">
        <v>3349</v>
      </c>
      <c r="J60" s="6">
        <f t="shared" si="3"/>
        <v>0.0046361539718093045</v>
      </c>
      <c r="K60" s="44">
        <f t="shared" si="4"/>
        <v>3349</v>
      </c>
      <c r="L60" s="6">
        <f t="shared" si="5"/>
        <v>0.0009964148108478005</v>
      </c>
    </row>
    <row r="61" spans="2:12" ht="12.75">
      <c r="B61" s="123" t="s">
        <v>132</v>
      </c>
      <c r="C61" s="125">
        <v>2338</v>
      </c>
      <c r="D61" s="6">
        <f t="shared" si="0"/>
        <v>0.0017485393937399598</v>
      </c>
      <c r="E61" s="125">
        <v>2338</v>
      </c>
      <c r="F61" s="6">
        <f t="shared" si="1"/>
        <v>0.0023416670506012415</v>
      </c>
      <c r="G61" s="125">
        <v>0</v>
      </c>
      <c r="H61" s="6">
        <f t="shared" si="2"/>
        <v>0</v>
      </c>
      <c r="I61" s="125">
        <v>55068</v>
      </c>
      <c r="J61" s="6">
        <f t="shared" si="3"/>
        <v>0.07623282380399964</v>
      </c>
      <c r="K61" s="44">
        <f t="shared" si="4"/>
        <v>59744</v>
      </c>
      <c r="L61" s="6">
        <f t="shared" si="5"/>
        <v>0.017775397569212002</v>
      </c>
    </row>
    <row r="62" spans="2:12" ht="12.75">
      <c r="B62" s="123" t="s">
        <v>134</v>
      </c>
      <c r="C62" s="125">
        <v>0</v>
      </c>
      <c r="D62" s="6">
        <f t="shared" si="0"/>
        <v>0</v>
      </c>
      <c r="E62" s="125">
        <v>0</v>
      </c>
      <c r="F62" s="6">
        <f t="shared" si="1"/>
        <v>0</v>
      </c>
      <c r="G62" s="125">
        <v>0</v>
      </c>
      <c r="H62" s="6">
        <f t="shared" si="2"/>
        <v>0</v>
      </c>
      <c r="I62" s="125">
        <v>1469</v>
      </c>
      <c r="J62" s="6">
        <f t="shared" si="3"/>
        <v>0.0020335951581331346</v>
      </c>
      <c r="K62" s="44">
        <f t="shared" si="4"/>
        <v>1469</v>
      </c>
      <c r="L62" s="6">
        <f t="shared" si="5"/>
        <v>0.00043706579789054014</v>
      </c>
    </row>
    <row r="63" spans="2:12" ht="12.75">
      <c r="B63" s="123" t="s">
        <v>135</v>
      </c>
      <c r="C63" s="125">
        <v>32471</v>
      </c>
      <c r="D63" s="6">
        <f t="shared" si="0"/>
        <v>0.024284355284059124</v>
      </c>
      <c r="E63" s="125">
        <v>32471</v>
      </c>
      <c r="F63" s="6">
        <f t="shared" si="1"/>
        <v>0.03252192934134855</v>
      </c>
      <c r="G63" s="125">
        <v>14980</v>
      </c>
      <c r="H63" s="6">
        <f t="shared" si="2"/>
        <v>0.049417089471982686</v>
      </c>
      <c r="I63" s="125">
        <v>833</v>
      </c>
      <c r="J63" s="6">
        <f t="shared" si="3"/>
        <v>0.0011531550488256645</v>
      </c>
      <c r="K63" s="44">
        <f t="shared" si="4"/>
        <v>80755</v>
      </c>
      <c r="L63" s="6">
        <f t="shared" si="5"/>
        <v>0.024026717841150833</v>
      </c>
    </row>
    <row r="64" spans="2:12" ht="12.75">
      <c r="B64" s="123" t="s">
        <v>136</v>
      </c>
      <c r="C64" s="125">
        <v>0</v>
      </c>
      <c r="D64" s="6">
        <f t="shared" si="0"/>
        <v>0</v>
      </c>
      <c r="E64" s="125">
        <v>0</v>
      </c>
      <c r="F64" s="6">
        <f t="shared" si="1"/>
        <v>0</v>
      </c>
      <c r="G64" s="125">
        <v>0</v>
      </c>
      <c r="H64" s="6">
        <f t="shared" si="2"/>
        <v>0</v>
      </c>
      <c r="I64" s="125">
        <v>37553</v>
      </c>
      <c r="J64" s="6">
        <f t="shared" si="3"/>
        <v>0.05198611230318149</v>
      </c>
      <c r="K64" s="44">
        <f t="shared" si="4"/>
        <v>37553</v>
      </c>
      <c r="L64" s="6">
        <f t="shared" si="5"/>
        <v>0.011172996533821276</v>
      </c>
    </row>
    <row r="65" spans="2:12" ht="12.75">
      <c r="B65" s="123" t="s">
        <v>137</v>
      </c>
      <c r="C65" s="125">
        <v>37433</v>
      </c>
      <c r="D65" s="6">
        <f t="shared" si="0"/>
        <v>0.027995327256573103</v>
      </c>
      <c r="E65" s="125">
        <v>37433</v>
      </c>
      <c r="F65" s="6">
        <f t="shared" si="1"/>
        <v>0.03749171202102493</v>
      </c>
      <c r="G65" s="125">
        <v>25217</v>
      </c>
      <c r="H65" s="6">
        <f t="shared" si="2"/>
        <v>0.08318763319192173</v>
      </c>
      <c r="I65" s="125">
        <v>22728</v>
      </c>
      <c r="J65" s="6">
        <f t="shared" si="3"/>
        <v>0.03146327484959148</v>
      </c>
      <c r="K65" s="44">
        <f t="shared" si="4"/>
        <v>122811</v>
      </c>
      <c r="L65" s="6">
        <f t="shared" si="5"/>
        <v>0.03653947427143303</v>
      </c>
    </row>
    <row r="66" spans="2:12" ht="12.75">
      <c r="B66" s="123" t="s">
        <v>139</v>
      </c>
      <c r="C66" s="125">
        <v>2632</v>
      </c>
      <c r="D66" s="6">
        <f t="shared" si="0"/>
        <v>0.001968415604928817</v>
      </c>
      <c r="E66" s="125">
        <v>2632</v>
      </c>
      <c r="F66" s="6">
        <f t="shared" si="1"/>
        <v>0.002636128176724751</v>
      </c>
      <c r="G66" s="125">
        <v>821</v>
      </c>
      <c r="H66" s="6">
        <f t="shared" si="2"/>
        <v>0.0027083731946927763</v>
      </c>
      <c r="I66" s="125">
        <v>24217</v>
      </c>
      <c r="J66" s="6">
        <f t="shared" si="3"/>
        <v>0.03352455680361479</v>
      </c>
      <c r="K66" s="44">
        <f t="shared" si="4"/>
        <v>30302</v>
      </c>
      <c r="L66" s="6">
        <f t="shared" si="5"/>
        <v>0.009015634995016439</v>
      </c>
    </row>
    <row r="67" spans="2:12" ht="12.75">
      <c r="B67" s="123" t="s">
        <v>140</v>
      </c>
      <c r="C67" s="125">
        <v>10716</v>
      </c>
      <c r="D67" s="6">
        <f t="shared" si="0"/>
        <v>0.00801426353435304</v>
      </c>
      <c r="E67" s="125">
        <v>10716</v>
      </c>
      <c r="F67" s="6">
        <f t="shared" si="1"/>
        <v>0.010732807576665058</v>
      </c>
      <c r="G67" s="125">
        <v>0</v>
      </c>
      <c r="H67" s="6">
        <f t="shared" si="2"/>
        <v>0</v>
      </c>
      <c r="I67" s="125">
        <v>17169</v>
      </c>
      <c r="J67" s="6">
        <f t="shared" si="3"/>
        <v>0.02376772993191817</v>
      </c>
      <c r="K67" s="44">
        <f t="shared" si="4"/>
        <v>38601</v>
      </c>
      <c r="L67" s="6">
        <f t="shared" si="5"/>
        <v>0.011484803855937876</v>
      </c>
    </row>
    <row r="68" spans="2:12" ht="12.75">
      <c r="B68" s="123" t="s">
        <v>141</v>
      </c>
      <c r="C68" s="125">
        <v>0</v>
      </c>
      <c r="D68" s="6">
        <f>+C68/$C$76</f>
        <v>0</v>
      </c>
      <c r="E68" s="125">
        <v>0</v>
      </c>
      <c r="F68" s="6">
        <f>+E68/$E$76</f>
        <v>0</v>
      </c>
      <c r="G68" s="125">
        <v>0</v>
      </c>
      <c r="H68" s="6">
        <f>+G68/$G$76</f>
        <v>0</v>
      </c>
      <c r="I68" s="125">
        <v>492</v>
      </c>
      <c r="J68" s="6">
        <f>+I68/$I$76</f>
        <v>0.0006810951788982317</v>
      </c>
      <c r="K68" s="44">
        <f>+C68+E68+G68+I68</f>
        <v>492</v>
      </c>
      <c r="L68" s="6">
        <f>+K68/$K$76</f>
        <v>0.00014638282679519792</v>
      </c>
    </row>
    <row r="69" spans="2:12" ht="12.75">
      <c r="B69" s="123" t="s">
        <v>143</v>
      </c>
      <c r="C69" s="125">
        <v>0</v>
      </c>
      <c r="D69" s="6">
        <f>+C69/$C$76</f>
        <v>0</v>
      </c>
      <c r="E69" s="125">
        <v>0</v>
      </c>
      <c r="F69" s="6">
        <f>+E69/$E$76</f>
        <v>0</v>
      </c>
      <c r="G69" s="125">
        <v>0</v>
      </c>
      <c r="H69" s="6">
        <f>+G69/$G$76</f>
        <v>0</v>
      </c>
      <c r="I69" s="125">
        <v>20619</v>
      </c>
      <c r="J69" s="6">
        <f>+I69/$I$76</f>
        <v>0.028543702222972842</v>
      </c>
      <c r="K69" s="44">
        <f>+C69+E69+G69+I69</f>
        <v>20619</v>
      </c>
      <c r="L69" s="6">
        <f>+K69/$K$76</f>
        <v>0.006134690052215825</v>
      </c>
    </row>
    <row r="70" spans="2:12" ht="12.75">
      <c r="B70" s="123" t="s">
        <v>146</v>
      </c>
      <c r="C70" s="125">
        <v>0</v>
      </c>
      <c r="D70" s="6">
        <f>+C70/$C$76</f>
        <v>0</v>
      </c>
      <c r="E70" s="125">
        <v>0</v>
      </c>
      <c r="F70" s="6">
        <f>+E70/$E$76</f>
        <v>0</v>
      </c>
      <c r="G70" s="125">
        <v>0</v>
      </c>
      <c r="H70" s="6">
        <f>+G70/$G$76</f>
        <v>0</v>
      </c>
      <c r="I70" s="125">
        <v>1090</v>
      </c>
      <c r="J70" s="6">
        <f>+I70/$I$76</f>
        <v>0.001508930376014375</v>
      </c>
      <c r="K70" s="44">
        <f>+C70+E70+G70+I70</f>
        <v>1090</v>
      </c>
      <c r="L70" s="6">
        <f>+K70/$K$76</f>
        <v>0.00032430341708692225</v>
      </c>
    </row>
    <row r="71" spans="2:12" ht="12.75">
      <c r="B71" s="123" t="s">
        <v>147</v>
      </c>
      <c r="C71" s="125">
        <v>0</v>
      </c>
      <c r="D71" s="6">
        <f>+C71/$C$76</f>
        <v>0</v>
      </c>
      <c r="E71" s="125">
        <v>0</v>
      </c>
      <c r="F71" s="6">
        <f>+E71/$E$76</f>
        <v>0</v>
      </c>
      <c r="G71" s="125">
        <v>0</v>
      </c>
      <c r="H71" s="6">
        <f>+G71/$G$76</f>
        <v>0</v>
      </c>
      <c r="I71" s="125">
        <v>737</v>
      </c>
      <c r="J71" s="6">
        <f>+I71/$I$76</f>
        <v>0.0010202584285528388</v>
      </c>
      <c r="K71" s="44">
        <f>+C71+E71+G71+I71</f>
        <v>737</v>
      </c>
      <c r="L71" s="6">
        <f>+K71/$K$76</f>
        <v>0.00021927671412207494</v>
      </c>
    </row>
    <row r="72" spans="2:12" ht="12.75">
      <c r="B72" s="123" t="s">
        <v>148</v>
      </c>
      <c r="C72" s="125">
        <v>0</v>
      </c>
      <c r="D72" s="6">
        <f>+C72/$C$76</f>
        <v>0</v>
      </c>
      <c r="E72" s="125">
        <v>0</v>
      </c>
      <c r="F72" s="6">
        <f>+E72/$E$76</f>
        <v>0</v>
      </c>
      <c r="G72" s="125">
        <v>0</v>
      </c>
      <c r="H72" s="6">
        <f>+G72/$G$76</f>
        <v>0</v>
      </c>
      <c r="I72" s="125">
        <v>4008</v>
      </c>
      <c r="J72" s="6">
        <f>+I72/$I$76</f>
        <v>0.0055484338963904725</v>
      </c>
      <c r="K72" s="44">
        <f>+C72+E72+G72+I72</f>
        <v>4008</v>
      </c>
      <c r="L72" s="6">
        <f>+K72/$K$76</f>
        <v>0.0011924844914535636</v>
      </c>
    </row>
    <row r="73" spans="2:12" ht="12.75">
      <c r="B73" s="84"/>
      <c r="C73" s="85"/>
      <c r="D73" s="6"/>
      <c r="E73" s="85"/>
      <c r="F73" s="6"/>
      <c r="G73" s="85"/>
      <c r="H73" s="6"/>
      <c r="I73" s="85"/>
      <c r="J73" s="6"/>
      <c r="K73" s="44"/>
      <c r="L73" s="6"/>
    </row>
    <row r="74" spans="2:12" ht="12.75">
      <c r="B74" s="84"/>
      <c r="C74" s="85"/>
      <c r="D74" s="6"/>
      <c r="E74" s="85"/>
      <c r="F74" s="6"/>
      <c r="G74" s="85"/>
      <c r="H74" s="6"/>
      <c r="I74" s="85"/>
      <c r="J74" s="6"/>
      <c r="K74" s="44"/>
      <c r="L74" s="6"/>
    </row>
    <row r="75" spans="2:12" ht="12.75">
      <c r="B75" s="2"/>
      <c r="C75" s="3"/>
      <c r="D75" s="6"/>
      <c r="E75" s="3"/>
      <c r="F75" s="6"/>
      <c r="G75" s="3"/>
      <c r="H75" s="6"/>
      <c r="I75" s="3"/>
      <c r="J75" s="6"/>
      <c r="K75" s="3"/>
      <c r="L75" s="6"/>
    </row>
    <row r="76" spans="3:13" ht="12.75">
      <c r="C76" s="4">
        <f aca="true" t="shared" si="6" ref="C76:L76">SUM(C3:C75)</f>
        <v>1337116</v>
      </c>
      <c r="D76" s="7">
        <f t="shared" si="6"/>
        <v>0.9999999999999998</v>
      </c>
      <c r="E76" s="4">
        <f t="shared" si="6"/>
        <v>998434</v>
      </c>
      <c r="F76" s="7">
        <f t="shared" si="6"/>
        <v>1</v>
      </c>
      <c r="G76" s="4">
        <f t="shared" si="6"/>
        <v>303134</v>
      </c>
      <c r="H76" s="7">
        <f t="shared" si="6"/>
        <v>0.9999999999999999</v>
      </c>
      <c r="I76" s="4">
        <f t="shared" si="6"/>
        <v>722366</v>
      </c>
      <c r="J76" s="7">
        <f t="shared" si="6"/>
        <v>1.0000000000000002</v>
      </c>
      <c r="K76" s="4">
        <f t="shared" si="6"/>
        <v>3361050</v>
      </c>
      <c r="L76" s="7">
        <f t="shared" si="6"/>
        <v>1</v>
      </c>
      <c r="M76" s="4">
        <f>+I76+G76+E76+C76</f>
        <v>3361050</v>
      </c>
    </row>
    <row r="77" spans="3:11" ht="12.75">
      <c r="C77" s="4"/>
      <c r="E77" s="4"/>
      <c r="G77" s="4"/>
      <c r="I77" s="4"/>
      <c r="K77" s="4">
        <f>+K76-K78</f>
        <v>-2.9299999997019768</v>
      </c>
    </row>
    <row r="78" spans="3:11" ht="12.75">
      <c r="C78" s="9">
        <v>1337117.76</v>
      </c>
      <c r="E78" s="4">
        <v>998434.21</v>
      </c>
      <c r="G78" s="9">
        <v>303135.46</v>
      </c>
      <c r="I78" s="9">
        <v>722365.5</v>
      </c>
      <c r="K78" s="4">
        <f>SUM(C78:I78)</f>
        <v>3361052.9299999997</v>
      </c>
    </row>
    <row r="80" spans="3:11" ht="12.75">
      <c r="C80" s="4">
        <f>+C76-C78</f>
        <v>-1.7600000000093132</v>
      </c>
      <c r="E80" s="4">
        <f>+E76-E78</f>
        <v>-0.2099999999627471</v>
      </c>
      <c r="G80" s="4">
        <f>+G76-G78</f>
        <v>-1.4600000000209548</v>
      </c>
      <c r="I80" s="4">
        <f>+I76-I78</f>
        <v>0.5</v>
      </c>
      <c r="K80" s="4">
        <f>+K76-K78</f>
        <v>-2.9299999997019768</v>
      </c>
    </row>
    <row r="83" ht="12.75">
      <c r="K83" s="4">
        <f>+K78</f>
        <v>3361052.9299999997</v>
      </c>
    </row>
    <row r="84" ht="12.75">
      <c r="K84" s="4"/>
    </row>
    <row r="85" ht="12.75">
      <c r="K85" s="4">
        <f>+K83-K84</f>
        <v>3361052.9299999997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M85"/>
  <sheetViews>
    <sheetView workbookViewId="0" topLeftCell="A1">
      <selection activeCell="B2" sqref="B2"/>
    </sheetView>
  </sheetViews>
  <sheetFormatPr defaultColWidth="9.140625" defaultRowHeight="12.75"/>
  <cols>
    <col min="3" max="3" width="17.7109375" style="0" customWidth="1"/>
    <col min="5" max="5" width="17.8515625" style="0" customWidth="1"/>
    <col min="7" max="7" width="20.421875" style="0" customWidth="1"/>
    <col min="9" max="9" width="17.140625" style="0" customWidth="1"/>
    <col min="11" max="11" width="12.57421875" style="4" customWidth="1"/>
    <col min="12" max="12" width="10.28125" style="0" bestFit="1" customWidth="1"/>
    <col min="13" max="13" width="12.421875" style="0" customWidth="1"/>
    <col min="14" max="14" width="11.140625" style="0" customWidth="1"/>
  </cols>
  <sheetData>
    <row r="1" spans="4:6" ht="12.75">
      <c r="D1" s="5">
        <v>34516</v>
      </c>
      <c r="F1" t="s">
        <v>157</v>
      </c>
    </row>
    <row r="2" spans="2:12" ht="12.75">
      <c r="B2" s="126" t="s">
        <v>150</v>
      </c>
      <c r="C2" s="128" t="s">
        <v>151</v>
      </c>
      <c r="D2" s="1" t="s">
        <v>159</v>
      </c>
      <c r="E2" s="128" t="s">
        <v>152</v>
      </c>
      <c r="F2" s="1" t="s">
        <v>159</v>
      </c>
      <c r="G2" s="128" t="s">
        <v>153</v>
      </c>
      <c r="H2" s="1" t="s">
        <v>159</v>
      </c>
      <c r="I2" s="128" t="s">
        <v>154</v>
      </c>
      <c r="J2" s="1" t="s">
        <v>159</v>
      </c>
      <c r="K2" s="45" t="s">
        <v>163</v>
      </c>
      <c r="L2" s="1" t="s">
        <v>156</v>
      </c>
    </row>
    <row r="3" spans="2:12" ht="12.75">
      <c r="B3" s="127">
        <v>33010</v>
      </c>
      <c r="C3" s="129">
        <v>5690</v>
      </c>
      <c r="D3" s="6">
        <f aca="true" t="shared" si="0" ref="D3:D66">+C3/$C$76</f>
        <v>0.005086315398037701</v>
      </c>
      <c r="E3" s="129">
        <v>5690</v>
      </c>
      <c r="F3" s="6">
        <f>+E3/$E$76</f>
        <v>0.00698824035125426</v>
      </c>
      <c r="G3" s="129">
        <v>280</v>
      </c>
      <c r="H3" s="6">
        <f>+G3/$G$76</f>
        <v>0.0011373144755761717</v>
      </c>
      <c r="I3" s="129">
        <v>1997</v>
      </c>
      <c r="J3" s="6">
        <f>+I3/$I$76</f>
        <v>0.0035250673416720507</v>
      </c>
      <c r="K3" s="46">
        <f>+C3+E3+G3+I3</f>
        <v>13657</v>
      </c>
      <c r="L3" s="6">
        <f>+K3/$K$76</f>
        <v>0.004974102397963885</v>
      </c>
    </row>
    <row r="4" spans="2:12" ht="12.75">
      <c r="B4" s="127">
        <v>33012</v>
      </c>
      <c r="C4" s="129">
        <v>5820</v>
      </c>
      <c r="D4" s="6">
        <f t="shared" si="0"/>
        <v>0.005202522955462112</v>
      </c>
      <c r="E4" s="129">
        <v>5820</v>
      </c>
      <c r="F4" s="6">
        <f aca="true" t="shared" si="1" ref="F4:F67">+E4/$E$76</f>
        <v>0.007147901378611563</v>
      </c>
      <c r="G4" s="129">
        <v>869</v>
      </c>
      <c r="H4" s="6">
        <f aca="true" t="shared" si="2" ref="H4:H67">+G4/$G$76</f>
        <v>0.003529736711698904</v>
      </c>
      <c r="I4" s="129">
        <v>18154</v>
      </c>
      <c r="J4" s="6">
        <f aca="true" t="shared" si="3" ref="J4:J67">+I4/$I$76</f>
        <v>0.03204510391623155</v>
      </c>
      <c r="K4" s="46">
        <f aca="true" t="shared" si="4" ref="K4:K67">+C4+E4+G4+I4</f>
        <v>30663</v>
      </c>
      <c r="L4" s="6">
        <f aca="true" t="shared" si="5" ref="L4:L67">+K4/$K$76</f>
        <v>0.011167965279985839</v>
      </c>
    </row>
    <row r="5" spans="2:12" ht="12.75">
      <c r="B5" s="127">
        <v>33013</v>
      </c>
      <c r="C5" s="129">
        <v>552</v>
      </c>
      <c r="D5" s="6">
        <f t="shared" si="0"/>
        <v>0.0004934351669098086</v>
      </c>
      <c r="E5" s="129">
        <v>552</v>
      </c>
      <c r="F5" s="6">
        <f t="shared" si="1"/>
        <v>0.0006779452853940864</v>
      </c>
      <c r="G5" s="129">
        <v>0</v>
      </c>
      <c r="H5" s="6">
        <f t="shared" si="2"/>
        <v>0</v>
      </c>
      <c r="I5" s="129">
        <v>673</v>
      </c>
      <c r="J5" s="6">
        <f t="shared" si="3"/>
        <v>0.001187967111139354</v>
      </c>
      <c r="K5" s="46">
        <f t="shared" si="4"/>
        <v>1777</v>
      </c>
      <c r="L5" s="6">
        <f t="shared" si="5"/>
        <v>0.0006472124156975781</v>
      </c>
    </row>
    <row r="6" spans="2:12" ht="12.75">
      <c r="B6" s="127">
        <v>33014</v>
      </c>
      <c r="C6" s="129">
        <v>18505</v>
      </c>
      <c r="D6" s="6">
        <f t="shared" si="0"/>
        <v>0.01654169884722103</v>
      </c>
      <c r="E6" s="129">
        <v>18505</v>
      </c>
      <c r="F6" s="6">
        <f t="shared" si="1"/>
        <v>0.022727133163437625</v>
      </c>
      <c r="G6" s="129">
        <v>12645</v>
      </c>
      <c r="H6" s="6">
        <f t="shared" si="2"/>
        <v>0.051361934084502466</v>
      </c>
      <c r="I6" s="129">
        <v>13595</v>
      </c>
      <c r="J6" s="6">
        <f t="shared" si="3"/>
        <v>0.023997641717592152</v>
      </c>
      <c r="K6" s="46">
        <f t="shared" si="4"/>
        <v>63250</v>
      </c>
      <c r="L6" s="6">
        <f t="shared" si="5"/>
        <v>0.023036682775954876</v>
      </c>
    </row>
    <row r="7" spans="2:12" ht="12.75">
      <c r="B7" s="127">
        <v>33015</v>
      </c>
      <c r="C7" s="129">
        <v>0</v>
      </c>
      <c r="D7" s="6">
        <f t="shared" si="0"/>
        <v>0</v>
      </c>
      <c r="E7" s="129">
        <v>0</v>
      </c>
      <c r="F7" s="6">
        <f t="shared" si="1"/>
        <v>0</v>
      </c>
      <c r="G7" s="129">
        <v>0</v>
      </c>
      <c r="H7" s="6">
        <f t="shared" si="2"/>
        <v>0</v>
      </c>
      <c r="I7" s="129">
        <v>1689</v>
      </c>
      <c r="J7" s="6">
        <f t="shared" si="3"/>
        <v>0.0029813914572278883</v>
      </c>
      <c r="K7" s="46">
        <f t="shared" si="4"/>
        <v>1689</v>
      </c>
      <c r="L7" s="6">
        <f t="shared" si="5"/>
        <v>0.0006151613787919017</v>
      </c>
    </row>
    <row r="8" spans="2:12" ht="12.75">
      <c r="B8" s="127">
        <v>33016</v>
      </c>
      <c r="C8" s="129">
        <v>24948</v>
      </c>
      <c r="D8" s="6">
        <f t="shared" si="0"/>
        <v>0.022301124174032436</v>
      </c>
      <c r="E8" s="129">
        <v>24948</v>
      </c>
      <c r="F8" s="6">
        <f t="shared" si="1"/>
        <v>0.03064017931161534</v>
      </c>
      <c r="G8" s="129">
        <v>3110</v>
      </c>
      <c r="H8" s="6">
        <f t="shared" si="2"/>
        <v>0.01263231435372105</v>
      </c>
      <c r="I8" s="129">
        <v>4919</v>
      </c>
      <c r="J8" s="6">
        <f t="shared" si="3"/>
        <v>0.008682927518119587</v>
      </c>
      <c r="K8" s="46">
        <f t="shared" si="4"/>
        <v>57925</v>
      </c>
      <c r="L8" s="6">
        <f t="shared" si="5"/>
        <v>0.021097230826832982</v>
      </c>
    </row>
    <row r="9" spans="2:12" ht="12.75">
      <c r="B9" s="127">
        <v>33030</v>
      </c>
      <c r="C9" s="129">
        <v>4415</v>
      </c>
      <c r="D9" s="6">
        <f t="shared" si="0"/>
        <v>0.003946587430990589</v>
      </c>
      <c r="E9" s="129">
        <v>4415</v>
      </c>
      <c r="F9" s="6">
        <f t="shared" si="1"/>
        <v>0.005422334121403789</v>
      </c>
      <c r="G9" s="129">
        <v>919</v>
      </c>
      <c r="H9" s="6">
        <f t="shared" si="2"/>
        <v>0.003732828582337506</v>
      </c>
      <c r="I9" s="129">
        <v>1616</v>
      </c>
      <c r="J9" s="6">
        <f t="shared" si="3"/>
        <v>0.00285253321188885</v>
      </c>
      <c r="K9" s="46">
        <f t="shared" si="4"/>
        <v>11365</v>
      </c>
      <c r="L9" s="6">
        <f t="shared" si="5"/>
        <v>0.004139318573102405</v>
      </c>
    </row>
    <row r="10" spans="2:12" ht="12.75">
      <c r="B10" s="127">
        <v>33031</v>
      </c>
      <c r="C10" s="129">
        <v>109</v>
      </c>
      <c r="D10" s="6">
        <f t="shared" si="0"/>
        <v>9.74355673789296E-05</v>
      </c>
      <c r="E10" s="129">
        <v>109</v>
      </c>
      <c r="F10" s="6">
        <f t="shared" si="1"/>
        <v>0.000133869630630354</v>
      </c>
      <c r="G10" s="129">
        <v>0</v>
      </c>
      <c r="H10" s="6">
        <f t="shared" si="2"/>
        <v>0</v>
      </c>
      <c r="I10" s="129">
        <v>0</v>
      </c>
      <c r="J10" s="6">
        <f t="shared" si="3"/>
        <v>0</v>
      </c>
      <c r="K10" s="46">
        <f t="shared" si="4"/>
        <v>218</v>
      </c>
      <c r="L10" s="6">
        <f t="shared" si="5"/>
        <v>7.939915960724368E-05</v>
      </c>
    </row>
    <row r="11" spans="2:12" ht="12.75">
      <c r="B11" s="127">
        <v>33032</v>
      </c>
      <c r="C11" s="129">
        <v>1314</v>
      </c>
      <c r="D11" s="6">
        <f t="shared" si="0"/>
        <v>0.0011745902342744357</v>
      </c>
      <c r="E11" s="129">
        <v>1314</v>
      </c>
      <c r="F11" s="6">
        <f t="shared" si="1"/>
        <v>0.0016138045380576622</v>
      </c>
      <c r="G11" s="129">
        <v>0</v>
      </c>
      <c r="H11" s="6">
        <f t="shared" si="2"/>
        <v>0</v>
      </c>
      <c r="I11" s="129">
        <v>1127</v>
      </c>
      <c r="J11" s="6">
        <f t="shared" si="3"/>
        <v>0.0019893594862615926</v>
      </c>
      <c r="K11" s="46">
        <f t="shared" si="4"/>
        <v>3755</v>
      </c>
      <c r="L11" s="6">
        <f t="shared" si="5"/>
        <v>0.0013676323134183487</v>
      </c>
    </row>
    <row r="12" spans="2:12" ht="12.75">
      <c r="B12" s="127">
        <v>33033</v>
      </c>
      <c r="C12" s="129">
        <v>147</v>
      </c>
      <c r="D12" s="6">
        <f t="shared" si="0"/>
        <v>0.00013140393031837295</v>
      </c>
      <c r="E12" s="129">
        <v>147</v>
      </c>
      <c r="F12" s="6">
        <f t="shared" si="1"/>
        <v>0.00018053977708864258</v>
      </c>
      <c r="G12" s="129">
        <v>0</v>
      </c>
      <c r="H12" s="6">
        <f t="shared" si="2"/>
        <v>0</v>
      </c>
      <c r="I12" s="129">
        <v>0</v>
      </c>
      <c r="J12" s="6">
        <f t="shared" si="3"/>
        <v>0</v>
      </c>
      <c r="K12" s="46">
        <f t="shared" si="4"/>
        <v>294</v>
      </c>
      <c r="L12" s="6">
        <f t="shared" si="5"/>
        <v>0.00010707960057123689</v>
      </c>
    </row>
    <row r="13" spans="2:12" ht="12.75">
      <c r="B13" s="127">
        <v>33034</v>
      </c>
      <c r="C13" s="129">
        <v>5949</v>
      </c>
      <c r="D13" s="6">
        <f t="shared" si="0"/>
        <v>0.005317836608598644</v>
      </c>
      <c r="E13" s="129">
        <v>5949</v>
      </c>
      <c r="F13" s="6">
        <f t="shared" si="1"/>
        <v>0.007306334244219964</v>
      </c>
      <c r="G13" s="129">
        <v>0</v>
      </c>
      <c r="H13" s="6">
        <f t="shared" si="2"/>
        <v>0</v>
      </c>
      <c r="I13" s="129">
        <v>2987</v>
      </c>
      <c r="J13" s="6">
        <f t="shared" si="3"/>
        <v>0.005272596970242571</v>
      </c>
      <c r="K13" s="46">
        <f t="shared" si="4"/>
        <v>14885</v>
      </c>
      <c r="L13" s="6">
        <f t="shared" si="5"/>
        <v>0.00542136004932946</v>
      </c>
    </row>
    <row r="14" spans="2:12" ht="12.75">
      <c r="B14" s="127">
        <v>33035</v>
      </c>
      <c r="C14" s="129">
        <v>0</v>
      </c>
      <c r="D14" s="6">
        <f t="shared" si="0"/>
        <v>0</v>
      </c>
      <c r="E14" s="129">
        <v>0</v>
      </c>
      <c r="F14" s="6">
        <f t="shared" si="1"/>
        <v>0</v>
      </c>
      <c r="G14" s="129">
        <v>0</v>
      </c>
      <c r="H14" s="6">
        <f t="shared" si="2"/>
        <v>0</v>
      </c>
      <c r="I14" s="129">
        <v>262</v>
      </c>
      <c r="J14" s="6">
        <f t="shared" si="3"/>
        <v>0.0004624775380661378</v>
      </c>
      <c r="K14" s="46">
        <f t="shared" si="4"/>
        <v>262</v>
      </c>
      <c r="L14" s="6">
        <f t="shared" si="5"/>
        <v>9.542467806008185E-05</v>
      </c>
    </row>
    <row r="15" spans="2:12" ht="12.75">
      <c r="B15" s="127">
        <v>33054</v>
      </c>
      <c r="C15" s="129">
        <v>103</v>
      </c>
      <c r="D15" s="6">
        <f t="shared" si="0"/>
        <v>9.207214165164908E-05</v>
      </c>
      <c r="E15" s="129">
        <v>103</v>
      </c>
      <c r="F15" s="6">
        <f t="shared" si="1"/>
        <v>0.00012650066013694002</v>
      </c>
      <c r="G15" s="129">
        <v>0</v>
      </c>
      <c r="H15" s="6">
        <f t="shared" si="2"/>
        <v>0</v>
      </c>
      <c r="I15" s="129">
        <v>0</v>
      </c>
      <c r="J15" s="6">
        <f t="shared" si="3"/>
        <v>0</v>
      </c>
      <c r="K15" s="46">
        <f t="shared" si="4"/>
        <v>206</v>
      </c>
      <c r="L15" s="6">
        <f t="shared" si="5"/>
        <v>7.502856366556054E-05</v>
      </c>
    </row>
    <row r="16" spans="2:12" ht="12.75">
      <c r="B16" s="127">
        <v>33055</v>
      </c>
      <c r="C16" s="129">
        <v>5592</v>
      </c>
      <c r="D16" s="6">
        <f t="shared" si="0"/>
        <v>0.004998712777825452</v>
      </c>
      <c r="E16" s="129">
        <v>5592</v>
      </c>
      <c r="F16" s="6">
        <f t="shared" si="1"/>
        <v>0.006867880499861831</v>
      </c>
      <c r="G16" s="129">
        <v>1096</v>
      </c>
      <c r="H16" s="6">
        <f t="shared" si="2"/>
        <v>0.0044517738043981575</v>
      </c>
      <c r="I16" s="129">
        <v>215</v>
      </c>
      <c r="J16" s="6">
        <f t="shared" si="3"/>
        <v>0.0003795140102451131</v>
      </c>
      <c r="K16" s="46">
        <f t="shared" si="4"/>
        <v>12495</v>
      </c>
      <c r="L16" s="6">
        <f t="shared" si="5"/>
        <v>0.004550883024277568</v>
      </c>
    </row>
    <row r="17" spans="2:12" ht="12.75">
      <c r="B17" s="127">
        <v>33056</v>
      </c>
      <c r="C17" s="129">
        <v>0</v>
      </c>
      <c r="D17" s="6">
        <f t="shared" si="0"/>
        <v>0</v>
      </c>
      <c r="E17" s="129">
        <v>0</v>
      </c>
      <c r="F17" s="6">
        <f t="shared" si="1"/>
        <v>0</v>
      </c>
      <c r="G17" s="129">
        <v>0</v>
      </c>
      <c r="H17" s="6">
        <f t="shared" si="2"/>
        <v>0</v>
      </c>
      <c r="I17" s="129">
        <v>21568</v>
      </c>
      <c r="J17" s="6">
        <f t="shared" si="3"/>
        <v>0.03807143336263535</v>
      </c>
      <c r="K17" s="46">
        <f t="shared" si="4"/>
        <v>21568</v>
      </c>
      <c r="L17" s="6">
        <f t="shared" si="5"/>
        <v>0.007855417772518494</v>
      </c>
    </row>
    <row r="18" spans="2:12" ht="12.75">
      <c r="B18" s="127">
        <v>33109</v>
      </c>
      <c r="C18" s="129">
        <v>3429</v>
      </c>
      <c r="D18" s="6">
        <f t="shared" si="0"/>
        <v>0.003065197803140822</v>
      </c>
      <c r="E18" s="129">
        <v>3429</v>
      </c>
      <c r="F18" s="6">
        <f t="shared" si="1"/>
        <v>0.004211366636986091</v>
      </c>
      <c r="G18" s="129">
        <v>3074</v>
      </c>
      <c r="H18" s="6">
        <f t="shared" si="2"/>
        <v>0.012486088206861255</v>
      </c>
      <c r="I18" s="129">
        <v>0</v>
      </c>
      <c r="J18" s="6">
        <f t="shared" si="3"/>
        <v>0</v>
      </c>
      <c r="K18" s="46">
        <f t="shared" si="4"/>
        <v>9932</v>
      </c>
      <c r="L18" s="6">
        <f t="shared" si="5"/>
        <v>0.003617396574399744</v>
      </c>
    </row>
    <row r="19" spans="2:12" ht="12.75">
      <c r="B19" s="127">
        <v>33122</v>
      </c>
      <c r="C19" s="129">
        <v>17226</v>
      </c>
      <c r="D19" s="6">
        <f t="shared" si="0"/>
        <v>0.015398395263022398</v>
      </c>
      <c r="E19" s="129">
        <v>17226</v>
      </c>
      <c r="F19" s="6">
        <f t="shared" si="1"/>
        <v>0.021156314286591545</v>
      </c>
      <c r="G19" s="129">
        <v>5336</v>
      </c>
      <c r="H19" s="6">
        <f t="shared" si="2"/>
        <v>0.021673964434551614</v>
      </c>
      <c r="I19" s="129">
        <v>15640</v>
      </c>
      <c r="J19" s="6">
        <f t="shared" si="3"/>
        <v>0.027607437768528226</v>
      </c>
      <c r="K19" s="46">
        <f t="shared" si="4"/>
        <v>55428</v>
      </c>
      <c r="L19" s="6">
        <f t="shared" si="5"/>
        <v>0.020187782654634417</v>
      </c>
    </row>
    <row r="20" spans="2:12" ht="12.75">
      <c r="B20" s="127">
        <v>33125</v>
      </c>
      <c r="C20" s="129">
        <v>28</v>
      </c>
      <c r="D20" s="6">
        <f t="shared" si="0"/>
        <v>2.5029320060642466E-05</v>
      </c>
      <c r="E20" s="129">
        <v>28</v>
      </c>
      <c r="F20" s="6">
        <f t="shared" si="1"/>
        <v>3.438852896926525E-05</v>
      </c>
      <c r="G20" s="129">
        <v>0</v>
      </c>
      <c r="H20" s="6">
        <f t="shared" si="2"/>
        <v>0</v>
      </c>
      <c r="I20" s="129">
        <v>3436</v>
      </c>
      <c r="J20" s="6">
        <f t="shared" si="3"/>
        <v>0.006065163438149807</v>
      </c>
      <c r="K20" s="46">
        <f t="shared" si="4"/>
        <v>3492</v>
      </c>
      <c r="L20" s="6">
        <f t="shared" si="5"/>
        <v>0.0012718434190297932</v>
      </c>
    </row>
    <row r="21" spans="2:12" ht="12.75">
      <c r="B21" s="127">
        <v>33126</v>
      </c>
      <c r="C21" s="129">
        <v>174718</v>
      </c>
      <c r="D21" s="6">
        <f t="shared" si="0"/>
        <v>0.15618116936983323</v>
      </c>
      <c r="E21" s="129">
        <v>174718</v>
      </c>
      <c r="F21" s="6">
        <f t="shared" si="1"/>
        <v>0.21458196444471736</v>
      </c>
      <c r="G21" s="129">
        <v>47023</v>
      </c>
      <c r="H21" s="6">
        <f t="shared" si="2"/>
        <v>0.19099978066077972</v>
      </c>
      <c r="I21" s="129">
        <v>16370</v>
      </c>
      <c r="J21" s="6">
        <f t="shared" si="3"/>
        <v>0.02889602022191861</v>
      </c>
      <c r="K21" s="46">
        <f t="shared" si="4"/>
        <v>412829</v>
      </c>
      <c r="L21" s="6">
        <f t="shared" si="5"/>
        <v>0.15035906266742569</v>
      </c>
    </row>
    <row r="22" spans="2:12" ht="12.75">
      <c r="B22" s="127">
        <v>33128</v>
      </c>
      <c r="C22" s="129">
        <v>0</v>
      </c>
      <c r="D22" s="6">
        <f t="shared" si="0"/>
        <v>0</v>
      </c>
      <c r="E22" s="129">
        <v>0</v>
      </c>
      <c r="F22" s="6">
        <f t="shared" si="1"/>
        <v>0</v>
      </c>
      <c r="G22" s="129">
        <v>0</v>
      </c>
      <c r="H22" s="6">
        <f t="shared" si="2"/>
        <v>0</v>
      </c>
      <c r="I22" s="129">
        <v>468</v>
      </c>
      <c r="J22" s="6">
        <f t="shared" si="3"/>
        <v>0.0008261049153242462</v>
      </c>
      <c r="K22" s="46">
        <f t="shared" si="4"/>
        <v>468</v>
      </c>
      <c r="L22" s="6">
        <f t="shared" si="5"/>
        <v>0.0001704532417256424</v>
      </c>
    </row>
    <row r="23" spans="2:12" ht="12.75">
      <c r="B23" s="127">
        <v>33129</v>
      </c>
      <c r="C23" s="129">
        <v>772</v>
      </c>
      <c r="D23" s="6">
        <f t="shared" si="0"/>
        <v>0.000690094110243428</v>
      </c>
      <c r="E23" s="129">
        <v>772</v>
      </c>
      <c r="F23" s="6">
        <f t="shared" si="1"/>
        <v>0.000948140870152599</v>
      </c>
      <c r="G23" s="129">
        <v>0</v>
      </c>
      <c r="H23" s="6">
        <f t="shared" si="2"/>
        <v>0</v>
      </c>
      <c r="I23" s="129">
        <v>0</v>
      </c>
      <c r="J23" s="6">
        <f t="shared" si="3"/>
        <v>0</v>
      </c>
      <c r="K23" s="46">
        <f t="shared" si="4"/>
        <v>1544</v>
      </c>
      <c r="L23" s="6">
        <f t="shared" si="5"/>
        <v>0.0005623500111632305</v>
      </c>
    </row>
    <row r="24" spans="2:12" ht="12.75">
      <c r="B24" s="127">
        <v>33130</v>
      </c>
      <c r="C24" s="129">
        <v>8667</v>
      </c>
      <c r="D24" s="6">
        <f t="shared" si="0"/>
        <v>0.007747468463056724</v>
      </c>
      <c r="E24" s="129">
        <v>8667</v>
      </c>
      <c r="F24" s="6">
        <f t="shared" si="1"/>
        <v>0.010644477877736497</v>
      </c>
      <c r="G24" s="129">
        <v>817</v>
      </c>
      <c r="H24" s="6">
        <f t="shared" si="2"/>
        <v>0.003318521166234758</v>
      </c>
      <c r="I24" s="129">
        <v>6567</v>
      </c>
      <c r="J24" s="6">
        <f t="shared" si="3"/>
        <v>0.011591946536184455</v>
      </c>
      <c r="K24" s="46">
        <f t="shared" si="4"/>
        <v>24718</v>
      </c>
      <c r="L24" s="6">
        <f t="shared" si="5"/>
        <v>0.009002699207210318</v>
      </c>
    </row>
    <row r="25" spans="2:12" ht="12.75">
      <c r="B25" s="127">
        <v>33131</v>
      </c>
      <c r="C25" s="129">
        <v>81789</v>
      </c>
      <c r="D25" s="6">
        <f t="shared" si="0"/>
        <v>0.07311153780142453</v>
      </c>
      <c r="E25" s="129">
        <v>81789</v>
      </c>
      <c r="F25" s="6">
        <f t="shared" si="1"/>
        <v>0.1004501212809727</v>
      </c>
      <c r="G25" s="129">
        <v>27803</v>
      </c>
      <c r="H25" s="6">
        <f t="shared" si="2"/>
        <v>0.11293126558730107</v>
      </c>
      <c r="I25" s="129">
        <v>6581</v>
      </c>
      <c r="J25" s="6">
        <f t="shared" si="3"/>
        <v>0.011616659076386461</v>
      </c>
      <c r="K25" s="46">
        <f t="shared" si="4"/>
        <v>197962</v>
      </c>
      <c r="L25" s="6">
        <f t="shared" si="5"/>
        <v>0.07210099281728978</v>
      </c>
    </row>
    <row r="26" spans="2:12" ht="12.75">
      <c r="B26" s="127">
        <v>33132</v>
      </c>
      <c r="C26" s="129">
        <v>50513</v>
      </c>
      <c r="D26" s="6">
        <f t="shared" si="0"/>
        <v>0.04515378729368689</v>
      </c>
      <c r="E26" s="129">
        <v>50513</v>
      </c>
      <c r="F26" s="6">
        <f t="shared" si="1"/>
        <v>0.062038134422303416</v>
      </c>
      <c r="G26" s="129">
        <v>16989</v>
      </c>
      <c r="H26" s="6">
        <f t="shared" si="2"/>
        <v>0.06900655580558421</v>
      </c>
      <c r="I26" s="129">
        <v>21175</v>
      </c>
      <c r="J26" s="6">
        <f t="shared" si="3"/>
        <v>0.037377717055536136</v>
      </c>
      <c r="K26" s="46">
        <f t="shared" si="4"/>
        <v>139190</v>
      </c>
      <c r="L26" s="6">
        <f t="shared" si="5"/>
        <v>0.05069527076023967</v>
      </c>
    </row>
    <row r="27" spans="2:12" ht="12.75">
      <c r="B27" s="127">
        <v>33133</v>
      </c>
      <c r="C27" s="129">
        <v>36577</v>
      </c>
      <c r="D27" s="6">
        <f t="shared" si="0"/>
        <v>0.03269633713778998</v>
      </c>
      <c r="E27" s="129">
        <v>36577</v>
      </c>
      <c r="F27" s="6">
        <f t="shared" si="1"/>
        <v>0.04492247228960054</v>
      </c>
      <c r="G27" s="129">
        <v>13987</v>
      </c>
      <c r="H27" s="6">
        <f t="shared" si="2"/>
        <v>0.05681291989244255</v>
      </c>
      <c r="I27" s="129">
        <v>66954</v>
      </c>
      <c r="J27" s="6">
        <f t="shared" si="3"/>
        <v>0.11818595833465723</v>
      </c>
      <c r="K27" s="46">
        <f t="shared" si="4"/>
        <v>154095</v>
      </c>
      <c r="L27" s="6">
        <f t="shared" si="5"/>
        <v>0.056123915136138604</v>
      </c>
    </row>
    <row r="28" spans="2:12" ht="12.75">
      <c r="B28" s="127">
        <v>33134</v>
      </c>
      <c r="C28" s="129">
        <v>66220</v>
      </c>
      <c r="D28" s="6">
        <f t="shared" si="0"/>
        <v>0.05919434194341944</v>
      </c>
      <c r="E28" s="129">
        <v>66220</v>
      </c>
      <c r="F28" s="6">
        <f t="shared" si="1"/>
        <v>0.08132887101231231</v>
      </c>
      <c r="G28" s="129">
        <v>31742</v>
      </c>
      <c r="H28" s="6">
        <f t="shared" si="2"/>
        <v>0.12893084315621015</v>
      </c>
      <c r="I28" s="129">
        <v>23383</v>
      </c>
      <c r="J28" s="6">
        <f t="shared" si="3"/>
        <v>0.0412752376816813</v>
      </c>
      <c r="K28" s="46">
        <f t="shared" si="4"/>
        <v>187565</v>
      </c>
      <c r="L28" s="6">
        <f t="shared" si="5"/>
        <v>0.06831423565014982</v>
      </c>
    </row>
    <row r="29" spans="2:12" ht="12.75">
      <c r="B29" s="127">
        <v>33135</v>
      </c>
      <c r="C29" s="129">
        <v>1750</v>
      </c>
      <c r="D29" s="6">
        <f t="shared" si="0"/>
        <v>0.0015643325037901542</v>
      </c>
      <c r="E29" s="129">
        <v>1750</v>
      </c>
      <c r="F29" s="6">
        <f t="shared" si="1"/>
        <v>0.0021492830605790783</v>
      </c>
      <c r="G29" s="129">
        <v>0</v>
      </c>
      <c r="H29" s="6">
        <f t="shared" si="2"/>
        <v>0</v>
      </c>
      <c r="I29" s="129">
        <v>15291</v>
      </c>
      <c r="J29" s="6">
        <f t="shared" si="3"/>
        <v>0.026991389444921042</v>
      </c>
      <c r="K29" s="46">
        <f t="shared" si="4"/>
        <v>18791</v>
      </c>
      <c r="L29" s="6">
        <f t="shared" si="5"/>
        <v>0.006843989028347321</v>
      </c>
    </row>
    <row r="30" spans="2:12" ht="12.75">
      <c r="B30" s="127">
        <v>33136</v>
      </c>
      <c r="C30" s="129">
        <v>10427</v>
      </c>
      <c r="D30" s="6">
        <f t="shared" si="0"/>
        <v>0.009320740009725678</v>
      </c>
      <c r="E30" s="129">
        <v>10427</v>
      </c>
      <c r="F30" s="6">
        <f t="shared" si="1"/>
        <v>0.012806042555804599</v>
      </c>
      <c r="G30" s="129">
        <v>783</v>
      </c>
      <c r="H30" s="6">
        <f t="shared" si="2"/>
        <v>0.0031804186942005087</v>
      </c>
      <c r="I30" s="129">
        <v>2192</v>
      </c>
      <c r="J30" s="6">
        <f t="shared" si="3"/>
        <v>0.003869277723057153</v>
      </c>
      <c r="K30" s="46">
        <f t="shared" si="4"/>
        <v>23829</v>
      </c>
      <c r="L30" s="6">
        <f t="shared" si="5"/>
        <v>0.008678910891197293</v>
      </c>
    </row>
    <row r="31" spans="2:12" ht="12.75">
      <c r="B31" s="127">
        <v>33137</v>
      </c>
      <c r="C31" s="129">
        <v>2780</v>
      </c>
      <c r="D31" s="6">
        <f t="shared" si="0"/>
        <v>0.0024850539203066448</v>
      </c>
      <c r="E31" s="129">
        <v>2780</v>
      </c>
      <c r="F31" s="6">
        <f t="shared" si="1"/>
        <v>0.0034142896619484787</v>
      </c>
      <c r="G31" s="129">
        <v>508</v>
      </c>
      <c r="H31" s="6">
        <f t="shared" si="2"/>
        <v>0.002063413405688197</v>
      </c>
      <c r="I31" s="129">
        <v>357</v>
      </c>
      <c r="J31" s="6">
        <f t="shared" si="3"/>
        <v>0.0006301697751511878</v>
      </c>
      <c r="K31" s="46">
        <f t="shared" si="4"/>
        <v>6425</v>
      </c>
      <c r="L31" s="6">
        <f t="shared" si="5"/>
        <v>0.002340089910442847</v>
      </c>
    </row>
    <row r="32" spans="2:12" ht="12.75">
      <c r="B32" s="127">
        <v>33138</v>
      </c>
      <c r="C32" s="129">
        <v>5091</v>
      </c>
      <c r="D32" s="6">
        <f t="shared" si="0"/>
        <v>0.004550866729597529</v>
      </c>
      <c r="E32" s="129">
        <v>5091</v>
      </c>
      <c r="F32" s="6">
        <f t="shared" si="1"/>
        <v>0.0062525714636617645</v>
      </c>
      <c r="G32" s="129">
        <v>110</v>
      </c>
      <c r="H32" s="6">
        <f t="shared" si="2"/>
        <v>0.0004468021154049246</v>
      </c>
      <c r="I32" s="129">
        <v>3837</v>
      </c>
      <c r="J32" s="6">
        <f t="shared" si="3"/>
        <v>0.006773001196793018</v>
      </c>
      <c r="K32" s="46">
        <f t="shared" si="4"/>
        <v>14129</v>
      </c>
      <c r="L32" s="6">
        <f t="shared" si="5"/>
        <v>0.005146012505003422</v>
      </c>
    </row>
    <row r="33" spans="2:12" ht="12.75">
      <c r="B33" s="127">
        <v>33139</v>
      </c>
      <c r="C33" s="129">
        <v>137983</v>
      </c>
      <c r="D33" s="6">
        <f t="shared" si="0"/>
        <v>0.1233435953545582</v>
      </c>
      <c r="E33" s="129">
        <v>0</v>
      </c>
      <c r="F33" s="6">
        <f t="shared" si="1"/>
        <v>0</v>
      </c>
      <c r="G33" s="129">
        <v>0</v>
      </c>
      <c r="H33" s="6">
        <f t="shared" si="2"/>
        <v>0</v>
      </c>
      <c r="I33" s="129">
        <v>0</v>
      </c>
      <c r="J33" s="6">
        <f t="shared" si="3"/>
        <v>0</v>
      </c>
      <c r="K33" s="46">
        <f t="shared" si="4"/>
        <v>137983</v>
      </c>
      <c r="L33" s="6">
        <f t="shared" si="5"/>
        <v>0.05025566165177204</v>
      </c>
    </row>
    <row r="34" spans="2:12" ht="12.75">
      <c r="B34" s="127">
        <v>33140</v>
      </c>
      <c r="C34" s="129">
        <v>148063</v>
      </c>
      <c r="D34" s="6">
        <f t="shared" si="0"/>
        <v>0.1323541505763895</v>
      </c>
      <c r="E34" s="129">
        <v>0</v>
      </c>
      <c r="F34" s="6">
        <f t="shared" si="1"/>
        <v>0</v>
      </c>
      <c r="G34" s="129">
        <v>0</v>
      </c>
      <c r="H34" s="6">
        <f t="shared" si="2"/>
        <v>0</v>
      </c>
      <c r="I34" s="129">
        <v>0</v>
      </c>
      <c r="J34" s="6">
        <f t="shared" si="3"/>
        <v>0</v>
      </c>
      <c r="K34" s="46">
        <f t="shared" si="4"/>
        <v>148063</v>
      </c>
      <c r="L34" s="6">
        <f t="shared" si="5"/>
        <v>0.05392696224278588</v>
      </c>
    </row>
    <row r="35" spans="2:12" ht="12.75">
      <c r="B35" s="127">
        <v>33141</v>
      </c>
      <c r="C35" s="129">
        <v>18417</v>
      </c>
      <c r="D35" s="6">
        <f t="shared" si="0"/>
        <v>0.016463035269887582</v>
      </c>
      <c r="E35" s="129">
        <v>0</v>
      </c>
      <c r="F35" s="6">
        <f t="shared" si="1"/>
        <v>0</v>
      </c>
      <c r="G35" s="129">
        <v>1339</v>
      </c>
      <c r="H35" s="6">
        <f t="shared" si="2"/>
        <v>0.005438800295701764</v>
      </c>
      <c r="I35" s="129">
        <v>3207</v>
      </c>
      <c r="J35" s="6">
        <f t="shared" si="3"/>
        <v>0.005660936887702687</v>
      </c>
      <c r="K35" s="46">
        <f t="shared" si="4"/>
        <v>22963</v>
      </c>
      <c r="L35" s="6">
        <f t="shared" si="5"/>
        <v>0.008363499550739159</v>
      </c>
    </row>
    <row r="36" spans="2:12" ht="12.75">
      <c r="B36" s="127">
        <v>33142</v>
      </c>
      <c r="C36" s="129">
        <v>53103</v>
      </c>
      <c r="D36" s="6">
        <f t="shared" si="0"/>
        <v>0.047468999399296316</v>
      </c>
      <c r="E36" s="129">
        <v>53103</v>
      </c>
      <c r="F36" s="6">
        <f t="shared" si="1"/>
        <v>0.06521907335196045</v>
      </c>
      <c r="G36" s="129">
        <v>9501</v>
      </c>
      <c r="H36" s="6">
        <f t="shared" si="2"/>
        <v>0.03859151725874717</v>
      </c>
      <c r="I36" s="129">
        <v>6945</v>
      </c>
      <c r="J36" s="6">
        <f t="shared" si="3"/>
        <v>0.012259185121638653</v>
      </c>
      <c r="K36" s="46">
        <f t="shared" si="4"/>
        <v>122652</v>
      </c>
      <c r="L36" s="6">
        <f t="shared" si="5"/>
        <v>0.044671861119943354</v>
      </c>
    </row>
    <row r="37" spans="2:12" ht="12.75">
      <c r="B37" s="127">
        <v>33143</v>
      </c>
      <c r="C37" s="129">
        <v>498</v>
      </c>
      <c r="D37" s="6">
        <f t="shared" si="0"/>
        <v>0.0004451643353642839</v>
      </c>
      <c r="E37" s="129">
        <v>498</v>
      </c>
      <c r="F37" s="6">
        <f t="shared" si="1"/>
        <v>0.0006116245509533606</v>
      </c>
      <c r="G37" s="129">
        <v>239</v>
      </c>
      <c r="H37" s="6">
        <f t="shared" si="2"/>
        <v>0.0009707791416525179</v>
      </c>
      <c r="I37" s="129">
        <v>14994</v>
      </c>
      <c r="J37" s="6">
        <f t="shared" si="3"/>
        <v>0.026467130556349888</v>
      </c>
      <c r="K37" s="46">
        <f t="shared" si="4"/>
        <v>16229</v>
      </c>
      <c r="L37" s="6">
        <f t="shared" si="5"/>
        <v>0.005910866794797971</v>
      </c>
    </row>
    <row r="38" spans="2:12" ht="12.75">
      <c r="B38" s="127">
        <v>33144</v>
      </c>
      <c r="C38" s="129">
        <v>3565</v>
      </c>
      <c r="D38" s="6">
        <f t="shared" si="0"/>
        <v>0.003186768786292514</v>
      </c>
      <c r="E38" s="129">
        <v>3565</v>
      </c>
      <c r="F38" s="6">
        <f t="shared" si="1"/>
        <v>0.004378396634836808</v>
      </c>
      <c r="G38" s="129">
        <v>219</v>
      </c>
      <c r="H38" s="6">
        <f t="shared" si="2"/>
        <v>0.0008895423933970771</v>
      </c>
      <c r="I38" s="129">
        <v>12715</v>
      </c>
      <c r="J38" s="6">
        <f t="shared" si="3"/>
        <v>0.022444282047751687</v>
      </c>
      <c r="K38" s="46">
        <f t="shared" si="4"/>
        <v>20064</v>
      </c>
      <c r="L38" s="6">
        <f t="shared" si="5"/>
        <v>0.007307636414494207</v>
      </c>
    </row>
    <row r="39" spans="2:12" ht="12.75">
      <c r="B39" s="127">
        <v>33145</v>
      </c>
      <c r="C39" s="129">
        <v>0</v>
      </c>
      <c r="D39" s="6">
        <f t="shared" si="0"/>
        <v>0</v>
      </c>
      <c r="E39" s="129">
        <v>0</v>
      </c>
      <c r="F39" s="6">
        <f t="shared" si="1"/>
        <v>0</v>
      </c>
      <c r="G39" s="129">
        <v>0</v>
      </c>
      <c r="H39" s="6">
        <f t="shared" si="2"/>
        <v>0</v>
      </c>
      <c r="I39" s="129">
        <v>15044</v>
      </c>
      <c r="J39" s="6">
        <f t="shared" si="3"/>
        <v>0.026555389628499914</v>
      </c>
      <c r="K39" s="46">
        <f t="shared" si="4"/>
        <v>15044</v>
      </c>
      <c r="L39" s="6">
        <f t="shared" si="5"/>
        <v>0.005479270445556761</v>
      </c>
    </row>
    <row r="40" spans="2:12" ht="12.75">
      <c r="B40" s="127">
        <v>33146</v>
      </c>
      <c r="C40" s="129">
        <v>1639</v>
      </c>
      <c r="D40" s="6">
        <f t="shared" si="0"/>
        <v>0.0014651091278354645</v>
      </c>
      <c r="E40" s="129">
        <v>1639</v>
      </c>
      <c r="F40" s="6">
        <f t="shared" si="1"/>
        <v>0.0020129571064509194</v>
      </c>
      <c r="G40" s="129">
        <v>0</v>
      </c>
      <c r="H40" s="6">
        <f t="shared" si="2"/>
        <v>0</v>
      </c>
      <c r="I40" s="129">
        <v>2362</v>
      </c>
      <c r="J40" s="6">
        <f t="shared" si="3"/>
        <v>0.004169358568367243</v>
      </c>
      <c r="K40" s="46">
        <f t="shared" si="4"/>
        <v>5640</v>
      </c>
      <c r="L40" s="6">
        <f t="shared" si="5"/>
        <v>0.002054180092591075</v>
      </c>
    </row>
    <row r="41" spans="2:12" ht="12.75">
      <c r="B41" s="127">
        <v>33147</v>
      </c>
      <c r="C41" s="129">
        <v>1079</v>
      </c>
      <c r="D41" s="6">
        <f t="shared" si="0"/>
        <v>0.000964522726622615</v>
      </c>
      <c r="E41" s="129">
        <v>1079</v>
      </c>
      <c r="F41" s="6">
        <f t="shared" si="1"/>
        <v>0.0013251865270656146</v>
      </c>
      <c r="G41" s="129">
        <v>0</v>
      </c>
      <c r="H41" s="6">
        <f t="shared" si="2"/>
        <v>0</v>
      </c>
      <c r="I41" s="129">
        <v>417</v>
      </c>
      <c r="J41" s="6">
        <f t="shared" si="3"/>
        <v>0.0007360806617312194</v>
      </c>
      <c r="K41" s="46">
        <f t="shared" si="4"/>
        <v>2575</v>
      </c>
      <c r="L41" s="6">
        <f t="shared" si="5"/>
        <v>0.0009378570458195068</v>
      </c>
    </row>
    <row r="42" spans="2:12" ht="12.75">
      <c r="B42" s="127">
        <v>33149</v>
      </c>
      <c r="C42" s="129">
        <v>18218</v>
      </c>
      <c r="D42" s="6">
        <f t="shared" si="0"/>
        <v>0.016285148316599444</v>
      </c>
      <c r="E42" s="129">
        <v>18218</v>
      </c>
      <c r="F42" s="6">
        <f t="shared" si="1"/>
        <v>0.022374650741502657</v>
      </c>
      <c r="G42" s="129">
        <v>10165</v>
      </c>
      <c r="H42" s="6">
        <f t="shared" si="2"/>
        <v>0.0412885773008278</v>
      </c>
      <c r="I42" s="129">
        <v>14593</v>
      </c>
      <c r="J42" s="6">
        <f t="shared" si="3"/>
        <v>0.025759292797706675</v>
      </c>
      <c r="K42" s="46">
        <f t="shared" si="4"/>
        <v>61194</v>
      </c>
      <c r="L42" s="6">
        <f t="shared" si="5"/>
        <v>0.022287854004613163</v>
      </c>
    </row>
    <row r="43" spans="2:12" ht="12.75">
      <c r="B43" s="127">
        <v>33150</v>
      </c>
      <c r="C43" s="129">
        <v>1905</v>
      </c>
      <c r="D43" s="6">
        <f t="shared" si="0"/>
        <v>0.0017028876684115678</v>
      </c>
      <c r="E43" s="129">
        <v>1905</v>
      </c>
      <c r="F43" s="6">
        <f t="shared" si="1"/>
        <v>0.0023396481316589396</v>
      </c>
      <c r="G43" s="129">
        <v>6</v>
      </c>
      <c r="H43" s="6">
        <f t="shared" si="2"/>
        <v>2.437102447663225E-05</v>
      </c>
      <c r="I43" s="129">
        <v>584</v>
      </c>
      <c r="J43" s="6">
        <f t="shared" si="3"/>
        <v>0.0010308659627123072</v>
      </c>
      <c r="K43" s="46">
        <f t="shared" si="4"/>
        <v>4400</v>
      </c>
      <c r="L43" s="6">
        <f t="shared" si="5"/>
        <v>0.0016025518452838174</v>
      </c>
    </row>
    <row r="44" spans="2:12" ht="12.75">
      <c r="B44" s="127">
        <v>33154</v>
      </c>
      <c r="C44" s="129">
        <v>2840</v>
      </c>
      <c r="D44" s="6">
        <f t="shared" si="0"/>
        <v>0.00253868817757945</v>
      </c>
      <c r="E44" s="129">
        <v>2840</v>
      </c>
      <c r="F44" s="6">
        <f t="shared" si="1"/>
        <v>0.0034879793668826185</v>
      </c>
      <c r="G44" s="129">
        <v>4204</v>
      </c>
      <c r="H44" s="6">
        <f t="shared" si="2"/>
        <v>0.01707596448329366</v>
      </c>
      <c r="I44" s="129">
        <v>749</v>
      </c>
      <c r="J44" s="6">
        <f t="shared" si="3"/>
        <v>0.001322120900807394</v>
      </c>
      <c r="K44" s="46">
        <f t="shared" si="4"/>
        <v>10633</v>
      </c>
      <c r="L44" s="6">
        <f t="shared" si="5"/>
        <v>0.0038727122206597344</v>
      </c>
    </row>
    <row r="45" spans="2:12" ht="12.75">
      <c r="B45" s="127">
        <v>33155</v>
      </c>
      <c r="C45" s="129">
        <v>0</v>
      </c>
      <c r="D45" s="6">
        <f t="shared" si="0"/>
        <v>0</v>
      </c>
      <c r="E45" s="129">
        <v>0</v>
      </c>
      <c r="F45" s="6">
        <f t="shared" si="1"/>
        <v>0</v>
      </c>
      <c r="G45" s="129">
        <v>0</v>
      </c>
      <c r="H45" s="6">
        <f t="shared" si="2"/>
        <v>0</v>
      </c>
      <c r="I45" s="129">
        <v>9099</v>
      </c>
      <c r="J45" s="6">
        <f t="shared" si="3"/>
        <v>0.016061385949861787</v>
      </c>
      <c r="K45" s="46">
        <f t="shared" si="4"/>
        <v>9099</v>
      </c>
      <c r="L45" s="6">
        <f t="shared" si="5"/>
        <v>0.0033140043727812396</v>
      </c>
    </row>
    <row r="46" spans="2:12" ht="12.75">
      <c r="B46" s="127">
        <v>33156</v>
      </c>
      <c r="C46" s="129">
        <v>22315</v>
      </c>
      <c r="D46" s="6">
        <f t="shared" si="0"/>
        <v>0.019947474184044165</v>
      </c>
      <c r="E46" s="129">
        <v>22315</v>
      </c>
      <c r="F46" s="6">
        <f t="shared" si="1"/>
        <v>0.027406429426755502</v>
      </c>
      <c r="G46" s="129">
        <v>5222</v>
      </c>
      <c r="H46" s="6">
        <f t="shared" si="2"/>
        <v>0.021210914969495603</v>
      </c>
      <c r="I46" s="129">
        <v>27376</v>
      </c>
      <c r="J46" s="6">
        <f t="shared" si="3"/>
        <v>0.048323607183582404</v>
      </c>
      <c r="K46" s="46">
        <f t="shared" si="4"/>
        <v>77228</v>
      </c>
      <c r="L46" s="6">
        <f t="shared" si="5"/>
        <v>0.028127698615358784</v>
      </c>
    </row>
    <row r="47" spans="2:12" ht="12.75">
      <c r="B47" s="127">
        <v>33157</v>
      </c>
      <c r="C47" s="129">
        <v>9583</v>
      </c>
      <c r="D47" s="6">
        <f t="shared" si="0"/>
        <v>0.008566284790754884</v>
      </c>
      <c r="E47" s="129">
        <v>9583</v>
      </c>
      <c r="F47" s="6">
        <f t="shared" si="1"/>
        <v>0.011769474039731033</v>
      </c>
      <c r="G47" s="129">
        <v>132</v>
      </c>
      <c r="H47" s="6">
        <f t="shared" si="2"/>
        <v>0.0005361625384859095</v>
      </c>
      <c r="I47" s="129">
        <v>5756</v>
      </c>
      <c r="J47" s="6">
        <f t="shared" si="3"/>
        <v>0.010160384385911029</v>
      </c>
      <c r="K47" s="46">
        <f t="shared" si="4"/>
        <v>25054</v>
      </c>
      <c r="L47" s="6">
        <f t="shared" si="5"/>
        <v>0.009125075893577446</v>
      </c>
    </row>
    <row r="48" spans="2:12" ht="12.75">
      <c r="B48" s="127">
        <v>33158</v>
      </c>
      <c r="C48" s="129">
        <v>3684</v>
      </c>
      <c r="D48" s="6">
        <f t="shared" si="0"/>
        <v>0.0032931433965502446</v>
      </c>
      <c r="E48" s="129">
        <v>3684</v>
      </c>
      <c r="F48" s="6">
        <f t="shared" si="1"/>
        <v>0.004524547882956185</v>
      </c>
      <c r="G48" s="129">
        <v>0</v>
      </c>
      <c r="H48" s="6">
        <f t="shared" si="2"/>
        <v>0</v>
      </c>
      <c r="I48" s="129">
        <v>303</v>
      </c>
      <c r="J48" s="6">
        <f t="shared" si="3"/>
        <v>0.0005348499772291594</v>
      </c>
      <c r="K48" s="46">
        <f t="shared" si="4"/>
        <v>7671</v>
      </c>
      <c r="L48" s="6">
        <f t="shared" si="5"/>
        <v>0.002793903455720946</v>
      </c>
    </row>
    <row r="49" spans="2:12" ht="12.75">
      <c r="B49" s="127">
        <v>33160</v>
      </c>
      <c r="C49" s="129">
        <v>53441</v>
      </c>
      <c r="D49" s="6">
        <f t="shared" si="0"/>
        <v>0.04777113904859979</v>
      </c>
      <c r="E49" s="129">
        <v>53441</v>
      </c>
      <c r="F49" s="6">
        <f t="shared" si="1"/>
        <v>0.06563419202308944</v>
      </c>
      <c r="G49" s="129">
        <v>12243</v>
      </c>
      <c r="H49" s="6">
        <f t="shared" si="2"/>
        <v>0.0497290754445681</v>
      </c>
      <c r="I49" s="129">
        <v>27197</v>
      </c>
      <c r="J49" s="6">
        <f t="shared" si="3"/>
        <v>0.04800763970528531</v>
      </c>
      <c r="K49" s="46">
        <f t="shared" si="4"/>
        <v>146322</v>
      </c>
      <c r="L49" s="6">
        <f t="shared" si="5"/>
        <v>0.053292861614913346</v>
      </c>
    </row>
    <row r="50" spans="2:12" ht="12.75">
      <c r="B50" s="127">
        <v>33161</v>
      </c>
      <c r="C50" s="129">
        <v>3315</v>
      </c>
      <c r="D50" s="6">
        <f t="shared" si="0"/>
        <v>0.002963292714322492</v>
      </c>
      <c r="E50" s="129">
        <v>3315</v>
      </c>
      <c r="F50" s="6">
        <f t="shared" si="1"/>
        <v>0.004071356197611225</v>
      </c>
      <c r="G50" s="129">
        <v>0</v>
      </c>
      <c r="H50" s="6">
        <f t="shared" si="2"/>
        <v>0</v>
      </c>
      <c r="I50" s="129">
        <v>5443</v>
      </c>
      <c r="J50" s="6">
        <f t="shared" si="3"/>
        <v>0.009607882594251863</v>
      </c>
      <c r="K50" s="46">
        <f t="shared" si="4"/>
        <v>12073</v>
      </c>
      <c r="L50" s="6">
        <f t="shared" si="5"/>
        <v>0.004397183733661711</v>
      </c>
    </row>
    <row r="51" spans="2:12" ht="12.75">
      <c r="B51" s="127">
        <v>33162</v>
      </c>
      <c r="C51" s="129">
        <v>0</v>
      </c>
      <c r="D51" s="6">
        <f t="shared" si="0"/>
        <v>0</v>
      </c>
      <c r="E51" s="129">
        <v>0</v>
      </c>
      <c r="F51" s="6">
        <f t="shared" si="1"/>
        <v>0</v>
      </c>
      <c r="G51" s="129">
        <v>0</v>
      </c>
      <c r="H51" s="6">
        <f t="shared" si="2"/>
        <v>0</v>
      </c>
      <c r="I51" s="129">
        <v>8816</v>
      </c>
      <c r="J51" s="6">
        <f t="shared" si="3"/>
        <v>0.015561839601492638</v>
      </c>
      <c r="K51" s="46">
        <f t="shared" si="4"/>
        <v>8816</v>
      </c>
      <c r="L51" s="6">
        <f t="shared" si="5"/>
        <v>0.003210931151823212</v>
      </c>
    </row>
    <row r="52" spans="2:12" ht="12.75">
      <c r="B52" s="127">
        <v>33165</v>
      </c>
      <c r="C52" s="129">
        <v>0</v>
      </c>
      <c r="D52" s="6">
        <f t="shared" si="0"/>
        <v>0</v>
      </c>
      <c r="E52" s="129">
        <v>0</v>
      </c>
      <c r="F52" s="6">
        <f t="shared" si="1"/>
        <v>0</v>
      </c>
      <c r="G52" s="129">
        <v>0</v>
      </c>
      <c r="H52" s="6">
        <f t="shared" si="2"/>
        <v>0</v>
      </c>
      <c r="I52" s="129">
        <v>9310</v>
      </c>
      <c r="J52" s="6">
        <f t="shared" si="3"/>
        <v>0.016433839234334897</v>
      </c>
      <c r="K52" s="46">
        <f t="shared" si="4"/>
        <v>9310</v>
      </c>
      <c r="L52" s="6">
        <f t="shared" si="5"/>
        <v>0.003390854018089168</v>
      </c>
    </row>
    <row r="53" spans="2:12" ht="12.75">
      <c r="B53" s="127">
        <v>33166</v>
      </c>
      <c r="C53" s="129">
        <v>41768</v>
      </c>
      <c r="D53" s="6">
        <f t="shared" si="0"/>
        <v>0.03733659429617552</v>
      </c>
      <c r="E53" s="129">
        <v>41768</v>
      </c>
      <c r="F53" s="6">
        <f t="shared" si="1"/>
        <v>0.051297859928152535</v>
      </c>
      <c r="G53" s="129">
        <v>4179</v>
      </c>
      <c r="H53" s="6">
        <f t="shared" si="2"/>
        <v>0.016974418547974362</v>
      </c>
      <c r="I53" s="129">
        <v>10809</v>
      </c>
      <c r="J53" s="6">
        <f t="shared" si="3"/>
        <v>0.019079846217392685</v>
      </c>
      <c r="K53" s="46">
        <f t="shared" si="4"/>
        <v>98524</v>
      </c>
      <c r="L53" s="6">
        <f t="shared" si="5"/>
        <v>0.03588404954653246</v>
      </c>
    </row>
    <row r="54" spans="2:12" ht="12.75">
      <c r="B54" s="127">
        <v>33167</v>
      </c>
      <c r="C54" s="129">
        <v>0</v>
      </c>
      <c r="D54" s="6">
        <f t="shared" si="0"/>
        <v>0</v>
      </c>
      <c r="E54" s="129">
        <v>0</v>
      </c>
      <c r="F54" s="6">
        <f t="shared" si="1"/>
        <v>0</v>
      </c>
      <c r="G54" s="129">
        <v>0</v>
      </c>
      <c r="H54" s="6">
        <f t="shared" si="2"/>
        <v>0</v>
      </c>
      <c r="I54" s="129">
        <v>2113</v>
      </c>
      <c r="J54" s="6">
        <f t="shared" si="3"/>
        <v>0.0037298283890601115</v>
      </c>
      <c r="K54" s="46">
        <f t="shared" si="4"/>
        <v>2113</v>
      </c>
      <c r="L54" s="6">
        <f t="shared" si="5"/>
        <v>0.000769589102064706</v>
      </c>
    </row>
    <row r="55" spans="2:12" ht="12.75">
      <c r="B55" s="127">
        <v>33168</v>
      </c>
      <c r="C55" s="129">
        <v>709</v>
      </c>
      <c r="D55" s="6">
        <f t="shared" si="0"/>
        <v>0.0006337781401069824</v>
      </c>
      <c r="E55" s="129">
        <v>709</v>
      </c>
      <c r="F55" s="6">
        <f t="shared" si="1"/>
        <v>0.0008707666799717523</v>
      </c>
      <c r="G55" s="129">
        <v>0</v>
      </c>
      <c r="H55" s="6">
        <f t="shared" si="2"/>
        <v>0</v>
      </c>
      <c r="I55" s="129">
        <v>1244</v>
      </c>
      <c r="J55" s="6">
        <f t="shared" si="3"/>
        <v>0.002195885715092654</v>
      </c>
      <c r="K55" s="46">
        <f t="shared" si="4"/>
        <v>2662</v>
      </c>
      <c r="L55" s="6">
        <f t="shared" si="5"/>
        <v>0.0009695438663967095</v>
      </c>
    </row>
    <row r="56" spans="2:12" ht="12.75">
      <c r="B56" s="127">
        <v>33169</v>
      </c>
      <c r="C56" s="129">
        <v>9723</v>
      </c>
      <c r="D56" s="6">
        <f t="shared" si="0"/>
        <v>0.008691431391058097</v>
      </c>
      <c r="E56" s="129">
        <v>9723</v>
      </c>
      <c r="F56" s="6">
        <f t="shared" si="1"/>
        <v>0.011941416684577358</v>
      </c>
      <c r="G56" s="129">
        <v>578</v>
      </c>
      <c r="H56" s="6">
        <f t="shared" si="2"/>
        <v>0.00234774202458224</v>
      </c>
      <c r="I56" s="129">
        <v>2706</v>
      </c>
      <c r="J56" s="6">
        <f t="shared" si="3"/>
        <v>0.004776580984759423</v>
      </c>
      <c r="K56" s="46">
        <f t="shared" si="4"/>
        <v>22730</v>
      </c>
      <c r="L56" s="6">
        <f t="shared" si="5"/>
        <v>0.00827863714620481</v>
      </c>
    </row>
    <row r="57" spans="2:12" ht="12.75">
      <c r="B57" s="127">
        <v>33170</v>
      </c>
      <c r="C57" s="129">
        <v>179</v>
      </c>
      <c r="D57" s="6">
        <f t="shared" si="0"/>
        <v>0.00016000886753053577</v>
      </c>
      <c r="E57" s="129">
        <v>179</v>
      </c>
      <c r="F57" s="6">
        <f t="shared" si="1"/>
        <v>0.00021984095305351714</v>
      </c>
      <c r="G57" s="129">
        <v>0</v>
      </c>
      <c r="H57" s="6">
        <f t="shared" si="2"/>
        <v>0</v>
      </c>
      <c r="I57" s="129">
        <v>233</v>
      </c>
      <c r="J57" s="6">
        <f t="shared" si="3"/>
        <v>0.0004112872762191226</v>
      </c>
      <c r="K57" s="46">
        <f t="shared" si="4"/>
        <v>591</v>
      </c>
      <c r="L57" s="6">
        <f t="shared" si="5"/>
        <v>0.00021525185012789456</v>
      </c>
    </row>
    <row r="58" spans="2:12" ht="12.75">
      <c r="B58" s="127">
        <v>33172</v>
      </c>
      <c r="C58" s="129">
        <v>0</v>
      </c>
      <c r="D58" s="6">
        <f t="shared" si="0"/>
        <v>0</v>
      </c>
      <c r="E58" s="129">
        <v>0</v>
      </c>
      <c r="F58" s="6">
        <f t="shared" si="1"/>
        <v>0</v>
      </c>
      <c r="G58" s="129">
        <v>0</v>
      </c>
      <c r="H58" s="6">
        <f t="shared" si="2"/>
        <v>0</v>
      </c>
      <c r="I58" s="129">
        <v>9634</v>
      </c>
      <c r="J58" s="6">
        <f t="shared" si="3"/>
        <v>0.017005758021867066</v>
      </c>
      <c r="K58" s="46">
        <f t="shared" si="4"/>
        <v>9634</v>
      </c>
      <c r="L58" s="6">
        <f t="shared" si="5"/>
        <v>0.003508860108514613</v>
      </c>
    </row>
    <row r="59" spans="2:12" ht="12.75">
      <c r="B59" s="127">
        <v>33173</v>
      </c>
      <c r="C59" s="129">
        <v>0</v>
      </c>
      <c r="D59" s="6">
        <f t="shared" si="0"/>
        <v>0</v>
      </c>
      <c r="E59" s="129">
        <v>0</v>
      </c>
      <c r="F59" s="6">
        <f t="shared" si="1"/>
        <v>0</v>
      </c>
      <c r="G59" s="129">
        <v>0</v>
      </c>
      <c r="H59" s="6">
        <f t="shared" si="2"/>
        <v>0</v>
      </c>
      <c r="I59" s="129">
        <v>7059</v>
      </c>
      <c r="J59" s="6">
        <f t="shared" si="3"/>
        <v>0.012460415806140714</v>
      </c>
      <c r="K59" s="46">
        <f t="shared" si="4"/>
        <v>7059</v>
      </c>
      <c r="L59" s="6">
        <f t="shared" si="5"/>
        <v>0.002571003062695106</v>
      </c>
    </row>
    <row r="60" spans="2:12" ht="12.75">
      <c r="B60" s="127">
        <v>33174</v>
      </c>
      <c r="C60" s="129">
        <v>0</v>
      </c>
      <c r="D60" s="6">
        <f t="shared" si="0"/>
        <v>0</v>
      </c>
      <c r="E60" s="129">
        <v>0</v>
      </c>
      <c r="F60" s="6">
        <f t="shared" si="1"/>
        <v>0</v>
      </c>
      <c r="G60" s="129">
        <v>0</v>
      </c>
      <c r="H60" s="6">
        <f t="shared" si="2"/>
        <v>0</v>
      </c>
      <c r="I60" s="129">
        <v>3728</v>
      </c>
      <c r="J60" s="6">
        <f t="shared" si="3"/>
        <v>0.006580596419505961</v>
      </c>
      <c r="K60" s="46">
        <f t="shared" si="4"/>
        <v>3728</v>
      </c>
      <c r="L60" s="6">
        <f t="shared" si="5"/>
        <v>0.0013577984725495617</v>
      </c>
    </row>
    <row r="61" spans="2:12" ht="12.75">
      <c r="B61" s="127">
        <v>33175</v>
      </c>
      <c r="C61" s="129">
        <v>0</v>
      </c>
      <c r="D61" s="6">
        <f t="shared" si="0"/>
        <v>0</v>
      </c>
      <c r="E61" s="129">
        <v>0</v>
      </c>
      <c r="F61" s="6">
        <f t="shared" si="1"/>
        <v>0</v>
      </c>
      <c r="G61" s="129">
        <v>0</v>
      </c>
      <c r="H61" s="6">
        <f t="shared" si="2"/>
        <v>0</v>
      </c>
      <c r="I61" s="129">
        <v>3390</v>
      </c>
      <c r="J61" s="6">
        <f t="shared" si="3"/>
        <v>0.005983965091771783</v>
      </c>
      <c r="K61" s="46">
        <f t="shared" si="4"/>
        <v>3390</v>
      </c>
      <c r="L61" s="6">
        <f t="shared" si="5"/>
        <v>0.0012346933535254865</v>
      </c>
    </row>
    <row r="62" spans="2:12" ht="12.75">
      <c r="B62" s="127">
        <v>33176</v>
      </c>
      <c r="C62" s="129">
        <v>3195</v>
      </c>
      <c r="D62" s="6">
        <f t="shared" si="0"/>
        <v>0.0028560241997768816</v>
      </c>
      <c r="E62" s="129">
        <v>3195</v>
      </c>
      <c r="F62" s="6">
        <f t="shared" si="1"/>
        <v>0.0039239767877429456</v>
      </c>
      <c r="G62" s="129">
        <v>0</v>
      </c>
      <c r="H62" s="6">
        <f t="shared" si="2"/>
        <v>0</v>
      </c>
      <c r="I62" s="129">
        <v>39126</v>
      </c>
      <c r="J62" s="6">
        <f t="shared" si="3"/>
        <v>0.06906448913883859</v>
      </c>
      <c r="K62" s="46">
        <f t="shared" si="4"/>
        <v>45516</v>
      </c>
      <c r="L62" s="6">
        <f t="shared" si="5"/>
        <v>0.016577670406804145</v>
      </c>
    </row>
    <row r="63" spans="2:12" ht="12.75">
      <c r="B63" s="127">
        <v>33177</v>
      </c>
      <c r="C63" s="129">
        <v>0</v>
      </c>
      <c r="D63" s="6">
        <f t="shared" si="0"/>
        <v>0</v>
      </c>
      <c r="E63" s="129">
        <v>0</v>
      </c>
      <c r="F63" s="6">
        <f t="shared" si="1"/>
        <v>0</v>
      </c>
      <c r="G63" s="129">
        <v>0</v>
      </c>
      <c r="H63" s="6">
        <f t="shared" si="2"/>
        <v>0</v>
      </c>
      <c r="I63" s="129">
        <v>642</v>
      </c>
      <c r="J63" s="6">
        <f t="shared" si="3"/>
        <v>0.0011332464864063378</v>
      </c>
      <c r="K63" s="46">
        <f t="shared" si="4"/>
        <v>642</v>
      </c>
      <c r="L63" s="6">
        <f t="shared" si="5"/>
        <v>0.0002338268828800479</v>
      </c>
    </row>
    <row r="64" spans="2:12" ht="12.75">
      <c r="B64" s="127">
        <v>33178</v>
      </c>
      <c r="C64" s="129">
        <v>20922</v>
      </c>
      <c r="D64" s="6">
        <f t="shared" si="0"/>
        <v>0.018702265511027202</v>
      </c>
      <c r="E64" s="129">
        <v>20922</v>
      </c>
      <c r="F64" s="6">
        <f t="shared" si="1"/>
        <v>0.025695600110534556</v>
      </c>
      <c r="G64" s="129">
        <v>10536</v>
      </c>
      <c r="H64" s="6">
        <f t="shared" si="2"/>
        <v>0.04279551898096623</v>
      </c>
      <c r="I64" s="129">
        <v>922</v>
      </c>
      <c r="J64" s="6">
        <f t="shared" si="3"/>
        <v>0.0016274972904464849</v>
      </c>
      <c r="K64" s="46">
        <f t="shared" si="4"/>
        <v>53302</v>
      </c>
      <c r="L64" s="6">
        <f t="shared" si="5"/>
        <v>0.019413458740299552</v>
      </c>
    </row>
    <row r="65" spans="2:12" ht="12.75">
      <c r="B65" s="127">
        <v>33179</v>
      </c>
      <c r="C65" s="129">
        <v>0</v>
      </c>
      <c r="D65" s="6">
        <f t="shared" si="0"/>
        <v>0</v>
      </c>
      <c r="E65" s="129">
        <v>0</v>
      </c>
      <c r="F65" s="6">
        <f t="shared" si="1"/>
        <v>0</v>
      </c>
      <c r="G65" s="129">
        <v>0</v>
      </c>
      <c r="H65" s="6">
        <f t="shared" si="2"/>
        <v>0</v>
      </c>
      <c r="I65" s="129">
        <v>340</v>
      </c>
      <c r="J65" s="6">
        <f t="shared" si="3"/>
        <v>0.0006001616906201789</v>
      </c>
      <c r="K65" s="46">
        <f t="shared" si="4"/>
        <v>340</v>
      </c>
      <c r="L65" s="6">
        <f t="shared" si="5"/>
        <v>0.00012383355168102224</v>
      </c>
    </row>
    <row r="66" spans="2:12" ht="12.75">
      <c r="B66" s="127">
        <v>33180</v>
      </c>
      <c r="C66" s="129">
        <v>22186</v>
      </c>
      <c r="D66" s="6">
        <f t="shared" si="0"/>
        <v>0.019832160530907635</v>
      </c>
      <c r="E66" s="129">
        <v>22186</v>
      </c>
      <c r="F66" s="6">
        <f t="shared" si="1"/>
        <v>0.027247996561147104</v>
      </c>
      <c r="G66" s="129">
        <v>20202</v>
      </c>
      <c r="H66" s="6">
        <f t="shared" si="2"/>
        <v>0.08205723941282078</v>
      </c>
      <c r="I66" s="129">
        <v>21471</v>
      </c>
      <c r="J66" s="6">
        <f t="shared" si="3"/>
        <v>0.037900210762664296</v>
      </c>
      <c r="K66" s="46">
        <f t="shared" si="4"/>
        <v>86045</v>
      </c>
      <c r="L66" s="6">
        <f t="shared" si="5"/>
        <v>0.03133899398351047</v>
      </c>
    </row>
    <row r="67" spans="2:12" ht="12.75">
      <c r="B67" s="127">
        <v>33181</v>
      </c>
      <c r="C67" s="129">
        <v>1652</v>
      </c>
      <c r="D67" s="6">
        <f aca="true" t="shared" si="6" ref="D67:D72">+C67/$C$76</f>
        <v>0.0014767298835779055</v>
      </c>
      <c r="E67" s="129">
        <v>1652</v>
      </c>
      <c r="F67" s="6">
        <f t="shared" si="1"/>
        <v>0.00202892320918665</v>
      </c>
      <c r="G67" s="129">
        <v>338</v>
      </c>
      <c r="H67" s="6">
        <f t="shared" si="2"/>
        <v>0.00137290104551695</v>
      </c>
      <c r="I67" s="129">
        <v>15429</v>
      </c>
      <c r="J67" s="6">
        <f t="shared" si="3"/>
        <v>0.027234984484055116</v>
      </c>
      <c r="K67" s="46">
        <f t="shared" si="4"/>
        <v>19071</v>
      </c>
      <c r="L67" s="6">
        <f t="shared" si="5"/>
        <v>0.006945969600319927</v>
      </c>
    </row>
    <row r="68" spans="2:12" ht="12.75">
      <c r="B68" s="127">
        <v>33183</v>
      </c>
      <c r="C68" s="129">
        <v>5575</v>
      </c>
      <c r="D68" s="6">
        <f t="shared" si="6"/>
        <v>0.0049835164049314915</v>
      </c>
      <c r="E68" s="129">
        <v>5575</v>
      </c>
      <c r="F68" s="6">
        <f>+E68/$E$76</f>
        <v>0.006847001750130493</v>
      </c>
      <c r="G68" s="129">
        <v>0</v>
      </c>
      <c r="H68" s="6">
        <f aca="true" t="shared" si="7" ref="H68:H73">+G68/$G$76</f>
        <v>0</v>
      </c>
      <c r="I68" s="129">
        <v>13009</v>
      </c>
      <c r="J68" s="6">
        <f>+I68/$I$76</f>
        <v>0.022963245391993844</v>
      </c>
      <c r="K68" s="46">
        <f aca="true" t="shared" si="8" ref="K68:K73">+C68+E68+G68+I68</f>
        <v>24159</v>
      </c>
      <c r="L68" s="6">
        <f aca="true" t="shared" si="9" ref="L68:L73">+K68/$K$76</f>
        <v>0.008799102279593579</v>
      </c>
    </row>
    <row r="69" spans="2:12" ht="12.75">
      <c r="B69" s="127">
        <v>33184</v>
      </c>
      <c r="C69" s="129">
        <v>0</v>
      </c>
      <c r="D69" s="6">
        <f t="shared" si="6"/>
        <v>0</v>
      </c>
      <c r="E69" s="129">
        <v>0</v>
      </c>
      <c r="F69" s="6">
        <f>+E69/$E$76</f>
        <v>0</v>
      </c>
      <c r="G69" s="129">
        <v>0</v>
      </c>
      <c r="H69" s="6">
        <f t="shared" si="7"/>
        <v>0</v>
      </c>
      <c r="I69" s="129">
        <v>656</v>
      </c>
      <c r="J69" s="6">
        <f>+I69/$I$76</f>
        <v>0.0011579590266083452</v>
      </c>
      <c r="K69" s="46">
        <f t="shared" si="8"/>
        <v>656</v>
      </c>
      <c r="L69" s="6">
        <f t="shared" si="9"/>
        <v>0.00023892591147867823</v>
      </c>
    </row>
    <row r="70" spans="2:12" ht="12.75">
      <c r="B70" s="127">
        <v>33186</v>
      </c>
      <c r="C70" s="129">
        <v>0</v>
      </c>
      <c r="D70" s="6">
        <f t="shared" si="6"/>
        <v>0</v>
      </c>
      <c r="E70" s="129">
        <v>0</v>
      </c>
      <c r="F70" s="6">
        <f>+E70/$E$76</f>
        <v>0</v>
      </c>
      <c r="G70" s="129">
        <v>0</v>
      </c>
      <c r="H70" s="6">
        <f t="shared" si="7"/>
        <v>0</v>
      </c>
      <c r="I70" s="129">
        <v>14510</v>
      </c>
      <c r="J70" s="6">
        <f>+I70/$I$76</f>
        <v>0.025612782737937632</v>
      </c>
      <c r="K70" s="46">
        <f t="shared" si="8"/>
        <v>14510</v>
      </c>
      <c r="L70" s="6">
        <f t="shared" si="9"/>
        <v>0.005284778926151861</v>
      </c>
    </row>
    <row r="71" spans="2:12" ht="12.75">
      <c r="B71" s="127">
        <v>33189</v>
      </c>
      <c r="C71" s="129">
        <v>0</v>
      </c>
      <c r="D71" s="6">
        <f t="shared" si="6"/>
        <v>0</v>
      </c>
      <c r="E71" s="129">
        <v>0</v>
      </c>
      <c r="F71" s="6">
        <f>+E71/$E$76</f>
        <v>0</v>
      </c>
      <c r="G71" s="129">
        <v>0</v>
      </c>
      <c r="H71" s="6">
        <f t="shared" si="7"/>
        <v>0</v>
      </c>
      <c r="I71" s="129">
        <v>479</v>
      </c>
      <c r="J71" s="6">
        <f>+I71/$I$76</f>
        <v>0.000845521911197252</v>
      </c>
      <c r="K71" s="46">
        <f t="shared" si="8"/>
        <v>479</v>
      </c>
      <c r="L71" s="6">
        <f t="shared" si="9"/>
        <v>0.00017445962133885194</v>
      </c>
    </row>
    <row r="72" spans="2:12" ht="12.75">
      <c r="B72" s="127">
        <v>33193</v>
      </c>
      <c r="C72" s="129">
        <v>0</v>
      </c>
      <c r="D72" s="6">
        <f t="shared" si="6"/>
        <v>0</v>
      </c>
      <c r="E72" s="129">
        <v>0</v>
      </c>
      <c r="F72" s="6">
        <f>+E72/$E$76</f>
        <v>0</v>
      </c>
      <c r="G72" s="129">
        <v>0</v>
      </c>
      <c r="H72" s="6">
        <f t="shared" si="7"/>
        <v>0</v>
      </c>
      <c r="I72" s="129">
        <v>787</v>
      </c>
      <c r="J72" s="6">
        <f>+I72/$I$76</f>
        <v>0.001389197795641414</v>
      </c>
      <c r="K72" s="46">
        <f t="shared" si="8"/>
        <v>787</v>
      </c>
      <c r="L72" s="6">
        <f t="shared" si="9"/>
        <v>0.00028663825050871916</v>
      </c>
    </row>
    <row r="73" spans="2:12" ht="12.75">
      <c r="B73" s="127">
        <v>33196</v>
      </c>
      <c r="C73" s="129">
        <v>0</v>
      </c>
      <c r="D73" s="6"/>
      <c r="E73" s="129">
        <v>0</v>
      </c>
      <c r="F73" s="6"/>
      <c r="G73" s="129">
        <v>0</v>
      </c>
      <c r="H73" s="6">
        <f t="shared" si="7"/>
        <v>0</v>
      </c>
      <c r="I73" s="129">
        <v>2264</v>
      </c>
      <c r="J73" s="6"/>
      <c r="K73" s="46">
        <f t="shared" si="8"/>
        <v>2264</v>
      </c>
      <c r="L73" s="6">
        <f t="shared" si="9"/>
        <v>0.0008245857676642187</v>
      </c>
    </row>
    <row r="74" spans="2:12" ht="12.75">
      <c r="B74" s="2"/>
      <c r="C74" s="3"/>
      <c r="D74" s="6"/>
      <c r="E74" s="3"/>
      <c r="F74" s="6"/>
      <c r="G74" s="3"/>
      <c r="H74" s="6"/>
      <c r="I74" s="3"/>
      <c r="J74" s="6"/>
      <c r="K74" s="3"/>
      <c r="L74" s="6"/>
    </row>
    <row r="75" spans="2:13" ht="12.75">
      <c r="B75" s="2"/>
      <c r="C75" s="3"/>
      <c r="D75" s="6"/>
      <c r="E75" s="3"/>
      <c r="F75" s="6"/>
      <c r="G75" s="3"/>
      <c r="H75" s="6"/>
      <c r="I75" s="3"/>
      <c r="J75" s="6"/>
      <c r="K75" s="3"/>
      <c r="L75" s="6"/>
      <c r="M75" s="4"/>
    </row>
    <row r="76" spans="3:13" ht="12.75">
      <c r="C76" s="4">
        <f>SUM(C2:C75)</f>
        <v>1118688</v>
      </c>
      <c r="D76" s="7">
        <f>SUM(D2:D75)</f>
        <v>0.9999999999999999</v>
      </c>
      <c r="E76" s="4">
        <f>SUM(E2:E75)</f>
        <v>814225</v>
      </c>
      <c r="F76" s="10">
        <f>+E76/$E$76</f>
        <v>1</v>
      </c>
      <c r="G76" s="4">
        <f>SUM(G2:G75)</f>
        <v>246194</v>
      </c>
      <c r="H76" s="10">
        <f>+G76/$G$76</f>
        <v>1</v>
      </c>
      <c r="I76" s="4">
        <f>SUM(I2:I75)</f>
        <v>566514</v>
      </c>
      <c r="J76" s="10">
        <f>+I76/$I$76</f>
        <v>1</v>
      </c>
      <c r="K76" s="4">
        <f>SUM(K2:K75)</f>
        <v>2745621</v>
      </c>
      <c r="L76" s="6">
        <f>+K76/$K$76</f>
        <v>1</v>
      </c>
      <c r="M76" s="4"/>
    </row>
    <row r="77" spans="3:11" ht="12.75">
      <c r="C77" s="4"/>
      <c r="E77" s="4"/>
      <c r="G77" s="4"/>
      <c r="I77" s="4"/>
      <c r="K77" s="4">
        <f>+K76-K78</f>
        <v>2.7199999997392297</v>
      </c>
    </row>
    <row r="78" spans="3:13" ht="12.75">
      <c r="C78" s="9">
        <v>1118687.61</v>
      </c>
      <c r="E78" s="4">
        <v>814224.67</v>
      </c>
      <c r="G78" s="9">
        <v>246192.07</v>
      </c>
      <c r="I78" s="9">
        <v>566513.93</v>
      </c>
      <c r="K78" s="4">
        <f>SUM(C78:I78)</f>
        <v>2745618.2800000003</v>
      </c>
      <c r="M78" s="4"/>
    </row>
    <row r="80" spans="3:11" ht="12.75">
      <c r="C80" s="4">
        <f>+C76-C78</f>
        <v>0.3899999998975545</v>
      </c>
      <c r="E80" s="4">
        <f>+E76-E78</f>
        <v>0.3299999999580905</v>
      </c>
      <c r="G80" s="4">
        <f>+G76-G78</f>
        <v>1.929999999993015</v>
      </c>
      <c r="I80" s="4">
        <f>+I76-I78</f>
        <v>0.06999999994877726</v>
      </c>
      <c r="K80" s="4">
        <f>+K76-K78</f>
        <v>2.7199999997392297</v>
      </c>
    </row>
    <row r="83" ht="12.75">
      <c r="K83" s="4">
        <f>+K78</f>
        <v>2745618.2800000003</v>
      </c>
    </row>
    <row r="85" ht="12.75">
      <c r="K85" s="4">
        <f>+K83-K84</f>
        <v>2745618.2800000003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M85"/>
  <sheetViews>
    <sheetView workbookViewId="0" topLeftCell="A1">
      <selection activeCell="B1" sqref="B1"/>
    </sheetView>
  </sheetViews>
  <sheetFormatPr defaultColWidth="9.140625" defaultRowHeight="12.75"/>
  <cols>
    <col min="3" max="3" width="16.140625" style="0" customWidth="1"/>
    <col min="4" max="4" width="9.421875" style="0" customWidth="1"/>
    <col min="5" max="5" width="15.00390625" style="4" customWidth="1"/>
    <col min="7" max="7" width="18.8515625" style="0" customWidth="1"/>
    <col min="9" max="9" width="15.8515625" style="0" customWidth="1"/>
    <col min="11" max="11" width="13.8515625" style="0" customWidth="1"/>
    <col min="13" max="13" width="12.28125" style="0" customWidth="1"/>
    <col min="14" max="14" width="13.00390625" style="0" customWidth="1"/>
  </cols>
  <sheetData>
    <row r="1" spans="4:6" ht="12.75">
      <c r="D1" s="5">
        <v>34547</v>
      </c>
      <c r="F1" t="s">
        <v>157</v>
      </c>
    </row>
    <row r="2" spans="2:12" ht="12.75">
      <c r="B2" s="130" t="s">
        <v>150</v>
      </c>
      <c r="C2" s="132" t="s">
        <v>151</v>
      </c>
      <c r="D2" s="1" t="s">
        <v>159</v>
      </c>
      <c r="E2" s="132" t="s">
        <v>152</v>
      </c>
      <c r="F2" s="1" t="s">
        <v>159</v>
      </c>
      <c r="G2" s="132" t="s">
        <v>153</v>
      </c>
      <c r="H2" s="1" t="s">
        <v>159</v>
      </c>
      <c r="I2" s="132" t="s">
        <v>154</v>
      </c>
      <c r="J2" s="1" t="s">
        <v>159</v>
      </c>
      <c r="K2" s="47" t="s">
        <v>155</v>
      </c>
      <c r="L2" s="1" t="s">
        <v>156</v>
      </c>
    </row>
    <row r="3" spans="2:12" ht="12.75">
      <c r="B3" s="131" t="s">
        <v>2</v>
      </c>
      <c r="C3" s="133">
        <v>5784</v>
      </c>
      <c r="D3" s="6">
        <f aca="true" t="shared" si="0" ref="D3:D66">+C3/$C$76</f>
        <v>0.004949639302737534</v>
      </c>
      <c r="E3" s="133">
        <v>5784</v>
      </c>
      <c r="F3" s="6">
        <f>+E3/$E$76</f>
        <v>0.00700670506786837</v>
      </c>
      <c r="G3" s="133">
        <v>310</v>
      </c>
      <c r="H3" s="6">
        <f>+G3/$G$76</f>
        <v>0.0014555767370664965</v>
      </c>
      <c r="I3" s="133">
        <v>1914</v>
      </c>
      <c r="J3" s="6">
        <f>+I3/$I$76</f>
        <v>0.00325230329002593</v>
      </c>
      <c r="K3" s="48">
        <f>+C3+E3+G3+I3</f>
        <v>13792</v>
      </c>
      <c r="L3" s="6">
        <f>+K3/$K$76</f>
        <v>0.004933563938337605</v>
      </c>
    </row>
    <row r="4" spans="2:12" ht="12.75">
      <c r="B4" s="131" t="s">
        <v>6</v>
      </c>
      <c r="C4" s="133">
        <v>5971</v>
      </c>
      <c r="D4" s="6">
        <f t="shared" si="0"/>
        <v>0.005109663948244436</v>
      </c>
      <c r="E4" s="133">
        <v>5971</v>
      </c>
      <c r="F4" s="6">
        <f aca="true" t="shared" si="1" ref="F4:F67">+E4/$E$76</f>
        <v>0.007233235816086106</v>
      </c>
      <c r="G4" s="133">
        <v>1045</v>
      </c>
      <c r="H4" s="6">
        <f aca="true" t="shared" si="2" ref="H4:H67">+G4/$G$76</f>
        <v>0.004906702226562867</v>
      </c>
      <c r="I4" s="133">
        <v>16713</v>
      </c>
      <c r="J4" s="6">
        <f aca="true" t="shared" si="3" ref="J4:J67">+I4/$I$76</f>
        <v>0.02839903076604147</v>
      </c>
      <c r="K4" s="48">
        <f aca="true" t="shared" si="4" ref="K4:K67">+C4+E4+G4+I4</f>
        <v>29700</v>
      </c>
      <c r="L4" s="6">
        <f aca="true" t="shared" si="5" ref="L4:L67">+K4/$K$76</f>
        <v>0.010624046473943364</v>
      </c>
    </row>
    <row r="5" spans="2:12" ht="12.75">
      <c r="B5" s="131" t="s">
        <v>7</v>
      </c>
      <c r="C5" s="133">
        <v>459</v>
      </c>
      <c r="D5" s="6">
        <f t="shared" si="0"/>
        <v>0.000392787766244213</v>
      </c>
      <c r="E5" s="133">
        <v>459</v>
      </c>
      <c r="F5" s="6">
        <f t="shared" si="1"/>
        <v>0.0005560300183526248</v>
      </c>
      <c r="G5" s="133">
        <v>0</v>
      </c>
      <c r="H5" s="6">
        <f t="shared" si="2"/>
        <v>0</v>
      </c>
      <c r="I5" s="133">
        <v>633</v>
      </c>
      <c r="J5" s="6">
        <f t="shared" si="3"/>
        <v>0.0010756050065759738</v>
      </c>
      <c r="K5" s="48">
        <f t="shared" si="4"/>
        <v>1551</v>
      </c>
      <c r="L5" s="6">
        <f t="shared" si="5"/>
        <v>0.0005548113158614868</v>
      </c>
    </row>
    <row r="6" spans="2:12" ht="12.75">
      <c r="B6" s="131" t="s">
        <v>8</v>
      </c>
      <c r="C6" s="133">
        <v>16816</v>
      </c>
      <c r="D6" s="6">
        <f t="shared" si="0"/>
        <v>0.014390237640877311</v>
      </c>
      <c r="E6" s="133">
        <v>16816</v>
      </c>
      <c r="F6" s="6">
        <f t="shared" si="1"/>
        <v>0.0203708078183393</v>
      </c>
      <c r="G6" s="133">
        <v>12021</v>
      </c>
      <c r="H6" s="6">
        <f t="shared" si="2"/>
        <v>0.05644350953637533</v>
      </c>
      <c r="I6" s="133">
        <v>11663</v>
      </c>
      <c r="J6" s="6">
        <f t="shared" si="3"/>
        <v>0.01981797976571182</v>
      </c>
      <c r="K6" s="48">
        <f t="shared" si="4"/>
        <v>57316</v>
      </c>
      <c r="L6" s="6">
        <f t="shared" si="5"/>
        <v>0.020502621134698244</v>
      </c>
    </row>
    <row r="7" spans="2:12" ht="12.75">
      <c r="B7" s="131" t="s">
        <v>12</v>
      </c>
      <c r="C7" s="133">
        <v>0</v>
      </c>
      <c r="D7" s="6">
        <f t="shared" si="0"/>
        <v>0</v>
      </c>
      <c r="E7" s="133">
        <v>0</v>
      </c>
      <c r="F7" s="6">
        <f t="shared" si="1"/>
        <v>0</v>
      </c>
      <c r="G7" s="133">
        <v>0</v>
      </c>
      <c r="H7" s="6">
        <f t="shared" si="2"/>
        <v>0</v>
      </c>
      <c r="I7" s="133">
        <v>1710</v>
      </c>
      <c r="J7" s="6">
        <f t="shared" si="3"/>
        <v>0.0029056628139730095</v>
      </c>
      <c r="K7" s="48">
        <f t="shared" si="4"/>
        <v>1710</v>
      </c>
      <c r="L7" s="6">
        <f t="shared" si="5"/>
        <v>0.0006116875242573452</v>
      </c>
    </row>
    <row r="8" spans="2:12" ht="12.75">
      <c r="B8" s="131" t="s">
        <v>15</v>
      </c>
      <c r="C8" s="133">
        <v>22431</v>
      </c>
      <c r="D8" s="6">
        <f t="shared" si="0"/>
        <v>0.01919525573992144</v>
      </c>
      <c r="E8" s="133">
        <v>22431</v>
      </c>
      <c r="F8" s="6">
        <f t="shared" si="1"/>
        <v>0.02717278723674886</v>
      </c>
      <c r="G8" s="133">
        <v>2799</v>
      </c>
      <c r="H8" s="6">
        <f t="shared" si="2"/>
        <v>0.013142449313061688</v>
      </c>
      <c r="I8" s="133">
        <v>4261</v>
      </c>
      <c r="J8" s="6">
        <f t="shared" si="3"/>
        <v>0.0072403679826543825</v>
      </c>
      <c r="K8" s="48">
        <f t="shared" si="4"/>
        <v>51922</v>
      </c>
      <c r="L8" s="6">
        <f t="shared" si="5"/>
        <v>0.018573122593268935</v>
      </c>
    </row>
    <row r="9" spans="2:12" ht="12.75">
      <c r="B9" s="131" t="s">
        <v>17</v>
      </c>
      <c r="C9" s="133">
        <v>5703</v>
      </c>
      <c r="D9" s="6">
        <f t="shared" si="0"/>
        <v>0.00488032381457679</v>
      </c>
      <c r="E9" s="133">
        <v>5703</v>
      </c>
      <c r="F9" s="6">
        <f t="shared" si="1"/>
        <v>0.006908582123453201</v>
      </c>
      <c r="G9" s="133">
        <v>912</v>
      </c>
      <c r="H9" s="6">
        <f t="shared" si="2"/>
        <v>0.004282212852273048</v>
      </c>
      <c r="I9" s="133">
        <v>1667</v>
      </c>
      <c r="J9" s="6">
        <f t="shared" si="3"/>
        <v>0.0028325964391187177</v>
      </c>
      <c r="K9" s="48">
        <f t="shared" si="4"/>
        <v>13985</v>
      </c>
      <c r="L9" s="6">
        <f t="shared" si="5"/>
        <v>0.0050026023548181125</v>
      </c>
    </row>
    <row r="10" spans="2:12" ht="12.75">
      <c r="B10" s="131" t="s">
        <v>24</v>
      </c>
      <c r="C10" s="133">
        <v>1533</v>
      </c>
      <c r="D10" s="6">
        <f t="shared" si="0"/>
        <v>0.0013118597944496264</v>
      </c>
      <c r="E10" s="133">
        <v>1533</v>
      </c>
      <c r="F10" s="6">
        <f t="shared" si="1"/>
        <v>0.001857067577635237</v>
      </c>
      <c r="G10" s="133">
        <v>0</v>
      </c>
      <c r="H10" s="6">
        <f t="shared" si="2"/>
        <v>0</v>
      </c>
      <c r="I10" s="133">
        <v>895</v>
      </c>
      <c r="J10" s="6">
        <f t="shared" si="3"/>
        <v>0.001520800127781195</v>
      </c>
      <c r="K10" s="48">
        <f t="shared" si="4"/>
        <v>3961</v>
      </c>
      <c r="L10" s="6">
        <f t="shared" si="5"/>
        <v>0.0014168972418616048</v>
      </c>
    </row>
    <row r="11" spans="2:12" ht="12.75">
      <c r="B11" s="131" t="s">
        <v>27</v>
      </c>
      <c r="C11" s="133">
        <v>192</v>
      </c>
      <c r="D11" s="6">
        <f t="shared" si="0"/>
        <v>0.00016430337934398453</v>
      </c>
      <c r="E11" s="133">
        <v>192</v>
      </c>
      <c r="F11" s="6">
        <f t="shared" si="1"/>
        <v>0.0002325877200952156</v>
      </c>
      <c r="G11" s="133">
        <v>0</v>
      </c>
      <c r="H11" s="6">
        <f t="shared" si="2"/>
        <v>0</v>
      </c>
      <c r="I11" s="133">
        <v>0</v>
      </c>
      <c r="J11" s="6">
        <f t="shared" si="3"/>
        <v>0</v>
      </c>
      <c r="K11" s="48">
        <f t="shared" si="4"/>
        <v>384</v>
      </c>
      <c r="L11" s="6">
        <f t="shared" si="5"/>
        <v>0.00013736140895603542</v>
      </c>
    </row>
    <row r="12" spans="2:12" ht="12.75">
      <c r="B12" s="131" t="s">
        <v>28</v>
      </c>
      <c r="C12" s="133">
        <v>7415</v>
      </c>
      <c r="D12" s="6">
        <f t="shared" si="0"/>
        <v>0.006345362280393986</v>
      </c>
      <c r="E12" s="133">
        <v>7415</v>
      </c>
      <c r="F12" s="6">
        <f t="shared" si="1"/>
        <v>0.008982489294302207</v>
      </c>
      <c r="G12" s="133">
        <v>0</v>
      </c>
      <c r="H12" s="6">
        <f t="shared" si="2"/>
        <v>0</v>
      </c>
      <c r="I12" s="133">
        <v>2938</v>
      </c>
      <c r="J12" s="6">
        <f t="shared" si="3"/>
        <v>0.004992302542370001</v>
      </c>
      <c r="K12" s="48">
        <f t="shared" si="4"/>
        <v>17768</v>
      </c>
      <c r="L12" s="6">
        <f t="shared" si="5"/>
        <v>0.006355826860236555</v>
      </c>
    </row>
    <row r="13" spans="2:12" ht="12.75">
      <c r="B13" s="131" t="s">
        <v>31</v>
      </c>
      <c r="C13" s="133">
        <v>0</v>
      </c>
      <c r="D13" s="6">
        <f t="shared" si="0"/>
        <v>0</v>
      </c>
      <c r="E13" s="133">
        <v>0</v>
      </c>
      <c r="F13" s="6">
        <f t="shared" si="1"/>
        <v>0</v>
      </c>
      <c r="G13" s="133">
        <v>0</v>
      </c>
      <c r="H13" s="6">
        <f t="shared" si="2"/>
        <v>0</v>
      </c>
      <c r="I13" s="133">
        <v>305</v>
      </c>
      <c r="J13" s="6">
        <f t="shared" si="3"/>
        <v>0.0005182614960595135</v>
      </c>
      <c r="K13" s="48">
        <f t="shared" si="4"/>
        <v>305</v>
      </c>
      <c r="L13" s="6">
        <f t="shared" si="5"/>
        <v>0.00010910216075935104</v>
      </c>
    </row>
    <row r="14" spans="2:12" ht="12.75">
      <c r="B14" s="131" t="s">
        <v>32</v>
      </c>
      <c r="C14" s="133">
        <v>152</v>
      </c>
      <c r="D14" s="6">
        <f t="shared" si="0"/>
        <v>0.0001300735086473211</v>
      </c>
      <c r="E14" s="133">
        <v>152</v>
      </c>
      <c r="F14" s="6">
        <f t="shared" si="1"/>
        <v>0.00018413194507537901</v>
      </c>
      <c r="G14" s="133">
        <v>0</v>
      </c>
      <c r="H14" s="6">
        <f t="shared" si="2"/>
        <v>0</v>
      </c>
      <c r="I14" s="133">
        <v>0</v>
      </c>
      <c r="J14" s="6">
        <f t="shared" si="3"/>
        <v>0</v>
      </c>
      <c r="K14" s="48">
        <f t="shared" si="4"/>
        <v>304</v>
      </c>
      <c r="L14" s="6">
        <f t="shared" si="5"/>
        <v>0.00010874444875686136</v>
      </c>
    </row>
    <row r="15" spans="2:12" ht="12.75">
      <c r="B15" s="131" t="s">
        <v>164</v>
      </c>
      <c r="C15" s="133">
        <v>59</v>
      </c>
      <c r="D15" s="6">
        <f t="shared" si="0"/>
        <v>5.048905927757858E-05</v>
      </c>
      <c r="E15" s="133">
        <v>59</v>
      </c>
      <c r="F15" s="6">
        <f t="shared" si="1"/>
        <v>7.147226815425897E-05</v>
      </c>
      <c r="G15" s="133">
        <v>0</v>
      </c>
      <c r="H15" s="6">
        <f t="shared" si="2"/>
        <v>0</v>
      </c>
      <c r="I15" s="133">
        <v>151</v>
      </c>
      <c r="J15" s="6">
        <f t="shared" si="3"/>
        <v>0.0002565819209999558</v>
      </c>
      <c r="K15" s="48">
        <f t="shared" si="4"/>
        <v>269</v>
      </c>
      <c r="L15" s="6">
        <f t="shared" si="5"/>
        <v>9.622452866972272E-05</v>
      </c>
    </row>
    <row r="16" spans="2:12" ht="12.75">
      <c r="B16" s="131" t="s">
        <v>33</v>
      </c>
      <c r="C16" s="133">
        <v>0</v>
      </c>
      <c r="D16" s="6">
        <f t="shared" si="0"/>
        <v>0</v>
      </c>
      <c r="E16" s="133">
        <v>0</v>
      </c>
      <c r="F16" s="6">
        <f t="shared" si="1"/>
        <v>0</v>
      </c>
      <c r="G16" s="133">
        <v>0</v>
      </c>
      <c r="H16" s="6">
        <f t="shared" si="2"/>
        <v>0</v>
      </c>
      <c r="I16" s="133">
        <v>24283</v>
      </c>
      <c r="J16" s="6">
        <f t="shared" si="3"/>
        <v>0.041262111176436606</v>
      </c>
      <c r="K16" s="48">
        <f t="shared" si="4"/>
        <v>24283</v>
      </c>
      <c r="L16" s="6">
        <f t="shared" si="5"/>
        <v>0.008686320556456791</v>
      </c>
    </row>
    <row r="17" spans="2:12" ht="12.75">
      <c r="B17" s="131" t="s">
        <v>35</v>
      </c>
      <c r="C17" s="133">
        <v>6219</v>
      </c>
      <c r="D17" s="6">
        <f t="shared" si="0"/>
        <v>0.005321889146563749</v>
      </c>
      <c r="E17" s="133">
        <v>6219</v>
      </c>
      <c r="F17" s="6">
        <f t="shared" si="1"/>
        <v>0.0075336616212090925</v>
      </c>
      <c r="G17" s="133">
        <v>4170</v>
      </c>
      <c r="H17" s="6">
        <f t="shared" si="2"/>
        <v>0.019579854817959</v>
      </c>
      <c r="I17" s="133">
        <v>0</v>
      </c>
      <c r="J17" s="6">
        <f t="shared" si="3"/>
        <v>0</v>
      </c>
      <c r="K17" s="48">
        <f t="shared" si="4"/>
        <v>16608</v>
      </c>
      <c r="L17" s="6">
        <f t="shared" si="5"/>
        <v>0.005940880937348531</v>
      </c>
    </row>
    <row r="18" spans="2:12" ht="12.75">
      <c r="B18" s="131" t="s">
        <v>38</v>
      </c>
      <c r="C18" s="133">
        <v>19674</v>
      </c>
      <c r="D18" s="6">
        <f t="shared" si="0"/>
        <v>0.016835961902153914</v>
      </c>
      <c r="E18" s="133">
        <v>19674</v>
      </c>
      <c r="F18" s="6">
        <f t="shared" si="1"/>
        <v>0.023832972943506624</v>
      </c>
      <c r="G18" s="133">
        <v>6355</v>
      </c>
      <c r="H18" s="6">
        <f t="shared" si="2"/>
        <v>0.029839323109863175</v>
      </c>
      <c r="I18" s="133">
        <v>16136</v>
      </c>
      <c r="J18" s="6">
        <f t="shared" si="3"/>
        <v>0.02741858196857806</v>
      </c>
      <c r="K18" s="48">
        <f t="shared" si="4"/>
        <v>61839</v>
      </c>
      <c r="L18" s="6">
        <f t="shared" si="5"/>
        <v>0.022120552521959047</v>
      </c>
    </row>
    <row r="19" spans="2:12" ht="12.75">
      <c r="B19" s="131" t="s">
        <v>39</v>
      </c>
      <c r="C19" s="133">
        <v>43</v>
      </c>
      <c r="D19" s="6">
        <f t="shared" si="0"/>
        <v>3.67971109989132E-05</v>
      </c>
      <c r="E19" s="133">
        <v>43</v>
      </c>
      <c r="F19" s="6">
        <f t="shared" si="1"/>
        <v>5.208995814632433E-05</v>
      </c>
      <c r="G19" s="133">
        <v>0</v>
      </c>
      <c r="H19" s="6">
        <f t="shared" si="2"/>
        <v>0</v>
      </c>
      <c r="I19" s="133">
        <v>5585</v>
      </c>
      <c r="J19" s="6">
        <f t="shared" si="3"/>
        <v>0.00949013264095863</v>
      </c>
      <c r="K19" s="48">
        <f t="shared" si="4"/>
        <v>5671</v>
      </c>
      <c r="L19" s="6">
        <f t="shared" si="5"/>
        <v>0.00202858476611895</v>
      </c>
    </row>
    <row r="20" spans="2:12" ht="12.75">
      <c r="B20" s="131" t="s">
        <v>40</v>
      </c>
      <c r="C20" s="133">
        <v>134715</v>
      </c>
      <c r="D20" s="6">
        <f t="shared" si="0"/>
        <v>0.1152819257725254</v>
      </c>
      <c r="E20" s="133">
        <v>134715</v>
      </c>
      <c r="F20" s="6">
        <f t="shared" si="1"/>
        <v>0.16319299329493214</v>
      </c>
      <c r="G20" s="133">
        <v>34970</v>
      </c>
      <c r="H20" s="6">
        <f t="shared" si="2"/>
        <v>0.16419844675875928</v>
      </c>
      <c r="I20" s="133">
        <v>12613</v>
      </c>
      <c r="J20" s="6">
        <f t="shared" si="3"/>
        <v>0.021432236884585714</v>
      </c>
      <c r="K20" s="48">
        <f t="shared" si="4"/>
        <v>317013</v>
      </c>
      <c r="L20" s="6">
        <f t="shared" si="5"/>
        <v>0.11339935504525951</v>
      </c>
    </row>
    <row r="21" spans="2:12" ht="12.75">
      <c r="B21" s="131" t="s">
        <v>42</v>
      </c>
      <c r="C21" s="133">
        <v>0</v>
      </c>
      <c r="D21" s="6">
        <f t="shared" si="0"/>
        <v>0</v>
      </c>
      <c r="E21" s="133">
        <v>0</v>
      </c>
      <c r="F21" s="6">
        <f t="shared" si="1"/>
        <v>0</v>
      </c>
      <c r="G21" s="133">
        <v>0</v>
      </c>
      <c r="H21" s="6">
        <f t="shared" si="2"/>
        <v>0</v>
      </c>
      <c r="I21" s="133">
        <v>540</v>
      </c>
      <c r="J21" s="6">
        <f t="shared" si="3"/>
        <v>0.0009175777307283188</v>
      </c>
      <c r="K21" s="48">
        <f t="shared" si="4"/>
        <v>540</v>
      </c>
      <c r="L21" s="6">
        <f t="shared" si="5"/>
        <v>0.00019316448134442478</v>
      </c>
    </row>
    <row r="22" spans="2:12" ht="12.75">
      <c r="B22" s="131" t="s">
        <v>43</v>
      </c>
      <c r="C22" s="133">
        <v>993</v>
      </c>
      <c r="D22" s="6">
        <f t="shared" si="0"/>
        <v>0.00084975654004467</v>
      </c>
      <c r="E22" s="133">
        <v>993</v>
      </c>
      <c r="F22" s="6">
        <f t="shared" si="1"/>
        <v>0.0012029146148674432</v>
      </c>
      <c r="G22" s="133">
        <v>0</v>
      </c>
      <c r="H22" s="6">
        <f t="shared" si="2"/>
        <v>0</v>
      </c>
      <c r="I22" s="133">
        <v>0</v>
      </c>
      <c r="J22" s="6">
        <f t="shared" si="3"/>
        <v>0</v>
      </c>
      <c r="K22" s="48">
        <f t="shared" si="4"/>
        <v>1986</v>
      </c>
      <c r="L22" s="6">
        <f t="shared" si="5"/>
        <v>0.0007104160369444956</v>
      </c>
    </row>
    <row r="23" spans="2:12" ht="12.75">
      <c r="B23" s="131" t="s">
        <v>44</v>
      </c>
      <c r="C23" s="133">
        <v>8743</v>
      </c>
      <c r="D23" s="6">
        <f t="shared" si="0"/>
        <v>0.007481793987523212</v>
      </c>
      <c r="E23" s="133">
        <v>8743</v>
      </c>
      <c r="F23" s="6">
        <f t="shared" si="1"/>
        <v>0.010591221024960781</v>
      </c>
      <c r="G23" s="133">
        <v>784</v>
      </c>
      <c r="H23" s="6">
        <f t="shared" si="2"/>
        <v>0.003681200522129462</v>
      </c>
      <c r="I23" s="133">
        <v>6439</v>
      </c>
      <c r="J23" s="6">
        <f t="shared" si="3"/>
        <v>0.010941264829925268</v>
      </c>
      <c r="K23" s="48">
        <f t="shared" si="4"/>
        <v>24709</v>
      </c>
      <c r="L23" s="6">
        <f t="shared" si="5"/>
        <v>0.008838705869517393</v>
      </c>
    </row>
    <row r="24" spans="2:12" ht="12.75">
      <c r="B24" s="131" t="s">
        <v>45</v>
      </c>
      <c r="C24" s="133">
        <v>88408</v>
      </c>
      <c r="D24" s="6">
        <f t="shared" si="0"/>
        <v>0.07565486021376554</v>
      </c>
      <c r="E24" s="133">
        <v>88408</v>
      </c>
      <c r="F24" s="6">
        <f t="shared" si="1"/>
        <v>0.10709695394884282</v>
      </c>
      <c r="G24" s="133">
        <v>25843</v>
      </c>
      <c r="H24" s="6">
        <f t="shared" si="2"/>
        <v>0.12134345037422409</v>
      </c>
      <c r="I24" s="133">
        <v>5669</v>
      </c>
      <c r="J24" s="6">
        <f t="shared" si="3"/>
        <v>0.00963286695462748</v>
      </c>
      <c r="K24" s="48">
        <f t="shared" si="4"/>
        <v>208328</v>
      </c>
      <c r="L24" s="6">
        <f t="shared" si="5"/>
        <v>0.07452142605466913</v>
      </c>
    </row>
    <row r="25" spans="2:12" ht="12.75">
      <c r="B25" s="131" t="s">
        <v>46</v>
      </c>
      <c r="C25" s="133">
        <v>74771</v>
      </c>
      <c r="D25" s="6">
        <f t="shared" si="0"/>
        <v>0.06398504154650556</v>
      </c>
      <c r="E25" s="133">
        <v>74771</v>
      </c>
      <c r="F25" s="6">
        <f t="shared" si="1"/>
        <v>0.09057716885020503</v>
      </c>
      <c r="G25" s="133">
        <v>15016</v>
      </c>
      <c r="H25" s="6">
        <f t="shared" si="2"/>
        <v>0.07050625897996939</v>
      </c>
      <c r="I25" s="133">
        <v>25069</v>
      </c>
      <c r="J25" s="6">
        <f t="shared" si="3"/>
        <v>0.04259769654005227</v>
      </c>
      <c r="K25" s="48">
        <f t="shared" si="4"/>
        <v>189627</v>
      </c>
      <c r="L25" s="6">
        <f t="shared" si="5"/>
        <v>0.0678318538961097</v>
      </c>
    </row>
    <row r="26" spans="2:12" ht="12.75">
      <c r="B26" s="131" t="s">
        <v>48</v>
      </c>
      <c r="C26" s="133">
        <v>41796</v>
      </c>
      <c r="D26" s="6">
        <f t="shared" si="0"/>
        <v>0.03576679189094363</v>
      </c>
      <c r="E26" s="133">
        <v>41796</v>
      </c>
      <c r="F26" s="6">
        <f t="shared" si="1"/>
        <v>0.050631439318227243</v>
      </c>
      <c r="G26" s="133">
        <v>12877</v>
      </c>
      <c r="H26" s="6">
        <f t="shared" si="2"/>
        <v>0.06046277949421056</v>
      </c>
      <c r="I26" s="133">
        <v>56289</v>
      </c>
      <c r="J26" s="6">
        <f t="shared" si="3"/>
        <v>0.09564728312030804</v>
      </c>
      <c r="K26" s="48">
        <f t="shared" si="4"/>
        <v>152758</v>
      </c>
      <c r="L26" s="6">
        <f t="shared" si="5"/>
        <v>0.05464337007631786</v>
      </c>
    </row>
    <row r="27" spans="2:12" ht="12.75">
      <c r="B27" s="131" t="s">
        <v>51</v>
      </c>
      <c r="C27" s="133">
        <v>67624</v>
      </c>
      <c r="D27" s="6">
        <f t="shared" si="0"/>
        <v>0.05786901939977922</v>
      </c>
      <c r="E27" s="133">
        <v>67624</v>
      </c>
      <c r="F27" s="6">
        <f t="shared" si="1"/>
        <v>0.08191933324853573</v>
      </c>
      <c r="G27" s="133">
        <v>30451</v>
      </c>
      <c r="H27" s="6">
        <f t="shared" si="2"/>
        <v>0.14297989425939317</v>
      </c>
      <c r="I27" s="133">
        <v>25551</v>
      </c>
      <c r="J27" s="6">
        <f t="shared" si="3"/>
        <v>0.043416719625628285</v>
      </c>
      <c r="K27" s="48">
        <f t="shared" si="4"/>
        <v>191250</v>
      </c>
      <c r="L27" s="6">
        <f t="shared" si="5"/>
        <v>0.06841242047615044</v>
      </c>
    </row>
    <row r="28" spans="2:12" ht="12.75">
      <c r="B28" s="131" t="s">
        <v>52</v>
      </c>
      <c r="C28" s="133">
        <v>1793</v>
      </c>
      <c r="D28" s="6">
        <f t="shared" si="0"/>
        <v>0.0015343539539779388</v>
      </c>
      <c r="E28" s="133">
        <v>1793</v>
      </c>
      <c r="F28" s="6">
        <f t="shared" si="1"/>
        <v>0.0021720301152641746</v>
      </c>
      <c r="G28" s="133">
        <v>0</v>
      </c>
      <c r="H28" s="6">
        <f t="shared" si="2"/>
        <v>0</v>
      </c>
      <c r="I28" s="133">
        <v>12394</v>
      </c>
      <c r="J28" s="6">
        <f t="shared" si="3"/>
        <v>0.021060108138234786</v>
      </c>
      <c r="K28" s="48">
        <f t="shared" si="4"/>
        <v>15980</v>
      </c>
      <c r="L28" s="6">
        <f t="shared" si="5"/>
        <v>0.005716237799785015</v>
      </c>
    </row>
    <row r="29" spans="2:12" ht="12.75">
      <c r="B29" s="131" t="s">
        <v>53</v>
      </c>
      <c r="C29" s="133">
        <v>9900</v>
      </c>
      <c r="D29" s="6">
        <f t="shared" si="0"/>
        <v>0.008471892997424202</v>
      </c>
      <c r="E29" s="133">
        <v>9900</v>
      </c>
      <c r="F29" s="6">
        <f t="shared" si="1"/>
        <v>0.011992804317409555</v>
      </c>
      <c r="G29" s="133">
        <v>338</v>
      </c>
      <c r="H29" s="6">
        <f t="shared" si="2"/>
        <v>0.0015870481842854057</v>
      </c>
      <c r="I29" s="133">
        <v>2331</v>
      </c>
      <c r="J29" s="6">
        <f t="shared" si="3"/>
        <v>0.003960877204310576</v>
      </c>
      <c r="K29" s="48">
        <f t="shared" si="4"/>
        <v>22469</v>
      </c>
      <c r="L29" s="6">
        <f t="shared" si="5"/>
        <v>0.00803743098394052</v>
      </c>
    </row>
    <row r="30" spans="2:12" ht="12.75">
      <c r="B30" s="131" t="s">
        <v>54</v>
      </c>
      <c r="C30" s="133">
        <v>3613</v>
      </c>
      <c r="D30" s="6">
        <f t="shared" si="0"/>
        <v>0.0030918130706761257</v>
      </c>
      <c r="E30" s="133">
        <v>3613</v>
      </c>
      <c r="F30" s="6">
        <f t="shared" si="1"/>
        <v>0.004376767878666739</v>
      </c>
      <c r="G30" s="133">
        <v>1060</v>
      </c>
      <c r="H30" s="6">
        <f t="shared" si="2"/>
        <v>0.004977133359001568</v>
      </c>
      <c r="I30" s="133">
        <v>316</v>
      </c>
      <c r="J30" s="6">
        <f t="shared" si="3"/>
        <v>0.0005369528942780532</v>
      </c>
      <c r="K30" s="48">
        <f t="shared" si="4"/>
        <v>8602</v>
      </c>
      <c r="L30" s="6">
        <f t="shared" si="5"/>
        <v>0.003077038645416189</v>
      </c>
    </row>
    <row r="31" spans="2:12" ht="12.75">
      <c r="B31" s="131" t="s">
        <v>55</v>
      </c>
      <c r="C31" s="133">
        <v>5003</v>
      </c>
      <c r="D31" s="6">
        <f t="shared" si="0"/>
        <v>0.00428130107738518</v>
      </c>
      <c r="E31" s="133">
        <v>5003</v>
      </c>
      <c r="F31" s="6">
        <f t="shared" si="1"/>
        <v>0.006060606060606061</v>
      </c>
      <c r="G31" s="133">
        <v>103</v>
      </c>
      <c r="H31" s="6">
        <f t="shared" si="2"/>
        <v>0.00048362710941241656</v>
      </c>
      <c r="I31" s="133">
        <v>3567</v>
      </c>
      <c r="J31" s="6">
        <f t="shared" si="3"/>
        <v>0.006061110676866506</v>
      </c>
      <c r="K31" s="48">
        <f t="shared" si="4"/>
        <v>13676</v>
      </c>
      <c r="L31" s="6">
        <f t="shared" si="5"/>
        <v>0.004892069346048802</v>
      </c>
    </row>
    <row r="32" spans="2:12" ht="12.75">
      <c r="B32" s="131" t="s">
        <v>58</v>
      </c>
      <c r="C32" s="133">
        <v>122961</v>
      </c>
      <c r="D32" s="6">
        <f t="shared" si="0"/>
        <v>0.10522347826831084</v>
      </c>
      <c r="E32" s="133">
        <v>0</v>
      </c>
      <c r="F32" s="6">
        <f t="shared" si="1"/>
        <v>0</v>
      </c>
      <c r="G32" s="133">
        <v>0</v>
      </c>
      <c r="H32" s="6">
        <f t="shared" si="2"/>
        <v>0</v>
      </c>
      <c r="I32" s="133">
        <v>0</v>
      </c>
      <c r="J32" s="6">
        <f t="shared" si="3"/>
        <v>0</v>
      </c>
      <c r="K32" s="48">
        <f t="shared" si="4"/>
        <v>122961</v>
      </c>
      <c r="L32" s="6">
        <f t="shared" si="5"/>
        <v>0.043984625538132996</v>
      </c>
    </row>
    <row r="33" spans="2:12" ht="12.75">
      <c r="B33" s="131" t="s">
        <v>61</v>
      </c>
      <c r="C33" s="133">
        <v>196673</v>
      </c>
      <c r="D33" s="6">
        <f t="shared" si="0"/>
        <v>0.16830228398812225</v>
      </c>
      <c r="E33" s="133">
        <v>0</v>
      </c>
      <c r="F33" s="6">
        <f t="shared" si="1"/>
        <v>0</v>
      </c>
      <c r="G33" s="133">
        <v>0</v>
      </c>
      <c r="H33" s="6">
        <f t="shared" si="2"/>
        <v>0</v>
      </c>
      <c r="I33" s="133">
        <v>0</v>
      </c>
      <c r="J33" s="6">
        <f t="shared" si="3"/>
        <v>0</v>
      </c>
      <c r="K33" s="48">
        <f t="shared" si="4"/>
        <v>196673</v>
      </c>
      <c r="L33" s="6">
        <f t="shared" si="5"/>
        <v>0.07035229266565196</v>
      </c>
    </row>
    <row r="34" spans="2:12" ht="12.75">
      <c r="B34" s="131" t="s">
        <v>63</v>
      </c>
      <c r="C34" s="133">
        <v>23441</v>
      </c>
      <c r="D34" s="6">
        <f t="shared" si="0"/>
        <v>0.020059559975012194</v>
      </c>
      <c r="E34" s="133">
        <v>0</v>
      </c>
      <c r="F34" s="6">
        <f t="shared" si="1"/>
        <v>0</v>
      </c>
      <c r="G34" s="133">
        <v>1463</v>
      </c>
      <c r="H34" s="6">
        <f t="shared" si="2"/>
        <v>0.006869383117188013</v>
      </c>
      <c r="I34" s="133">
        <v>2713</v>
      </c>
      <c r="J34" s="6">
        <f t="shared" si="3"/>
        <v>0.004609978487899869</v>
      </c>
      <c r="K34" s="48">
        <f t="shared" si="4"/>
        <v>27617</v>
      </c>
      <c r="L34" s="6">
        <f t="shared" si="5"/>
        <v>0.00987893237275737</v>
      </c>
    </row>
    <row r="35" spans="2:12" ht="12.75">
      <c r="B35" s="131" t="s">
        <v>67</v>
      </c>
      <c r="C35" s="133">
        <v>39201</v>
      </c>
      <c r="D35" s="6">
        <f t="shared" si="0"/>
        <v>0.03354612902949759</v>
      </c>
      <c r="E35" s="133">
        <v>39201</v>
      </c>
      <c r="F35" s="6">
        <f t="shared" si="1"/>
        <v>0.047487870913815344</v>
      </c>
      <c r="G35" s="133">
        <v>5219</v>
      </c>
      <c r="H35" s="6">
        <f t="shared" si="2"/>
        <v>0.024505338679838853</v>
      </c>
      <c r="I35" s="133">
        <v>7486</v>
      </c>
      <c r="J35" s="6">
        <f t="shared" si="3"/>
        <v>0.012720346096726287</v>
      </c>
      <c r="K35" s="48">
        <f t="shared" si="4"/>
        <v>91107</v>
      </c>
      <c r="L35" s="6">
        <f t="shared" si="5"/>
        <v>0.032590067410826866</v>
      </c>
    </row>
    <row r="36" spans="2:12" ht="12.75">
      <c r="B36" s="131" t="s">
        <v>68</v>
      </c>
      <c r="C36" s="133">
        <v>683</v>
      </c>
      <c r="D36" s="6">
        <f t="shared" si="0"/>
        <v>0.0005844750421455283</v>
      </c>
      <c r="E36" s="133">
        <v>683</v>
      </c>
      <c r="F36" s="6">
        <f t="shared" si="1"/>
        <v>0.0008273823584637097</v>
      </c>
      <c r="G36" s="133">
        <v>402</v>
      </c>
      <c r="H36" s="6">
        <f t="shared" si="2"/>
        <v>0.0018875543493571986</v>
      </c>
      <c r="I36" s="133">
        <v>16247</v>
      </c>
      <c r="J36" s="6">
        <f t="shared" si="3"/>
        <v>0.027607195168783325</v>
      </c>
      <c r="K36" s="48">
        <f t="shared" si="4"/>
        <v>18015</v>
      </c>
      <c r="L36" s="6">
        <f t="shared" si="5"/>
        <v>0.0064441817248515046</v>
      </c>
    </row>
    <row r="37" spans="2:12" ht="12.75">
      <c r="B37" s="131" t="s">
        <v>70</v>
      </c>
      <c r="C37" s="133">
        <v>2539</v>
      </c>
      <c r="D37" s="6">
        <f t="shared" si="0"/>
        <v>0.002172741042470712</v>
      </c>
      <c r="E37" s="133">
        <v>2539</v>
      </c>
      <c r="F37" s="6">
        <f t="shared" si="1"/>
        <v>0.0030757303193841273</v>
      </c>
      <c r="G37" s="133">
        <v>229</v>
      </c>
      <c r="H37" s="6">
        <f t="shared" si="2"/>
        <v>0.0010752486218975085</v>
      </c>
      <c r="I37" s="133">
        <v>10526</v>
      </c>
      <c r="J37" s="6">
        <f t="shared" si="3"/>
        <v>0.017885968877122748</v>
      </c>
      <c r="K37" s="48">
        <f t="shared" si="4"/>
        <v>15833</v>
      </c>
      <c r="L37" s="6">
        <f t="shared" si="5"/>
        <v>0.0056636541354190325</v>
      </c>
    </row>
    <row r="38" spans="2:12" ht="12.75">
      <c r="B38" s="131" t="s">
        <v>73</v>
      </c>
      <c r="C38" s="133">
        <v>0</v>
      </c>
      <c r="D38" s="6">
        <f t="shared" si="0"/>
        <v>0</v>
      </c>
      <c r="E38" s="133">
        <v>0</v>
      </c>
      <c r="F38" s="6">
        <f t="shared" si="1"/>
        <v>0</v>
      </c>
      <c r="G38" s="133">
        <v>0</v>
      </c>
      <c r="H38" s="6">
        <f t="shared" si="2"/>
        <v>0</v>
      </c>
      <c r="I38" s="133">
        <v>14098</v>
      </c>
      <c r="J38" s="6">
        <f t="shared" si="3"/>
        <v>0.02395557564408859</v>
      </c>
      <c r="K38" s="48">
        <f t="shared" si="4"/>
        <v>14098</v>
      </c>
      <c r="L38" s="6">
        <f t="shared" si="5"/>
        <v>0.005043023811099446</v>
      </c>
    </row>
    <row r="39" spans="2:12" ht="12.75">
      <c r="B39" s="131" t="s">
        <v>75</v>
      </c>
      <c r="C39" s="133">
        <v>4808</v>
      </c>
      <c r="D39" s="6">
        <f t="shared" si="0"/>
        <v>0.004114430457738946</v>
      </c>
      <c r="E39" s="133">
        <v>4808</v>
      </c>
      <c r="F39" s="6">
        <f t="shared" si="1"/>
        <v>0.0058243841573843574</v>
      </c>
      <c r="G39" s="133">
        <v>0</v>
      </c>
      <c r="H39" s="6">
        <f t="shared" si="2"/>
        <v>0</v>
      </c>
      <c r="I39" s="133">
        <v>2330</v>
      </c>
      <c r="J39" s="6">
        <f t="shared" si="3"/>
        <v>0.003959177986290709</v>
      </c>
      <c r="K39" s="48">
        <f t="shared" si="4"/>
        <v>11946</v>
      </c>
      <c r="L39" s="6">
        <f t="shared" si="5"/>
        <v>0.004273227581741664</v>
      </c>
    </row>
    <row r="40" spans="2:12" ht="12.75">
      <c r="B40" s="131" t="s">
        <v>78</v>
      </c>
      <c r="C40" s="133">
        <v>744</v>
      </c>
      <c r="D40" s="6">
        <f t="shared" si="0"/>
        <v>0.0006366755949579401</v>
      </c>
      <c r="E40" s="133">
        <v>744</v>
      </c>
      <c r="F40" s="6">
        <f t="shared" si="1"/>
        <v>0.0009012774153689604</v>
      </c>
      <c r="G40" s="133">
        <v>0</v>
      </c>
      <c r="H40" s="6">
        <f t="shared" si="2"/>
        <v>0</v>
      </c>
      <c r="I40" s="133">
        <v>474</v>
      </c>
      <c r="J40" s="6">
        <f t="shared" si="3"/>
        <v>0.0008054293414170799</v>
      </c>
      <c r="K40" s="48">
        <f t="shared" si="4"/>
        <v>1962</v>
      </c>
      <c r="L40" s="6">
        <f t="shared" si="5"/>
        <v>0.0007018309488847434</v>
      </c>
    </row>
    <row r="41" spans="2:12" ht="12.75">
      <c r="B41" s="131" t="s">
        <v>79</v>
      </c>
      <c r="C41" s="133">
        <v>30816</v>
      </c>
      <c r="D41" s="6">
        <f t="shared" si="0"/>
        <v>0.026370692384709515</v>
      </c>
      <c r="E41" s="133">
        <v>30816</v>
      </c>
      <c r="F41" s="6">
        <f t="shared" si="1"/>
        <v>0.0373303290752821</v>
      </c>
      <c r="G41" s="133">
        <v>12874</v>
      </c>
      <c r="H41" s="6">
        <f t="shared" si="2"/>
        <v>0.06044869326772282</v>
      </c>
      <c r="I41" s="133">
        <v>13658</v>
      </c>
      <c r="J41" s="6">
        <f t="shared" si="3"/>
        <v>0.023207919715346997</v>
      </c>
      <c r="K41" s="48">
        <f t="shared" si="4"/>
        <v>88164</v>
      </c>
      <c r="L41" s="6">
        <f t="shared" si="5"/>
        <v>0.031537320987499756</v>
      </c>
    </row>
    <row r="42" spans="2:12" ht="12.75">
      <c r="B42" s="131" t="s">
        <v>81</v>
      </c>
      <c r="C42" s="133">
        <v>2164</v>
      </c>
      <c r="D42" s="6">
        <f t="shared" si="0"/>
        <v>0.0018518360046894922</v>
      </c>
      <c r="E42" s="133">
        <v>2164</v>
      </c>
      <c r="F42" s="6">
        <f t="shared" si="1"/>
        <v>0.002621457428573159</v>
      </c>
      <c r="G42" s="133">
        <v>5</v>
      </c>
      <c r="H42" s="6">
        <f t="shared" si="2"/>
        <v>2.3477044146233814E-05</v>
      </c>
      <c r="I42" s="133">
        <v>652</v>
      </c>
      <c r="J42" s="6">
        <f t="shared" si="3"/>
        <v>0.0011078901489534516</v>
      </c>
      <c r="K42" s="48">
        <f t="shared" si="4"/>
        <v>4985</v>
      </c>
      <c r="L42" s="6">
        <f t="shared" si="5"/>
        <v>0.0017831943324110326</v>
      </c>
    </row>
    <row r="43" spans="2:12" ht="12.75">
      <c r="B43" s="131" t="s">
        <v>82</v>
      </c>
      <c r="C43" s="133">
        <v>3512</v>
      </c>
      <c r="D43" s="6">
        <f t="shared" si="0"/>
        <v>0.0030053826471670504</v>
      </c>
      <c r="E43" s="133">
        <v>3512</v>
      </c>
      <c r="F43" s="6">
        <f t="shared" si="1"/>
        <v>0.004254417046741652</v>
      </c>
      <c r="G43" s="133">
        <v>4300</v>
      </c>
      <c r="H43" s="6">
        <f t="shared" si="2"/>
        <v>0.02019025796576108</v>
      </c>
      <c r="I43" s="133">
        <v>678</v>
      </c>
      <c r="J43" s="6">
        <f t="shared" si="3"/>
        <v>0.0011520698174700003</v>
      </c>
      <c r="K43" s="48">
        <f t="shared" si="4"/>
        <v>12002</v>
      </c>
      <c r="L43" s="6">
        <f t="shared" si="5"/>
        <v>0.004293259453881086</v>
      </c>
    </row>
    <row r="44" spans="2:12" ht="12.75">
      <c r="B44" s="131" t="s">
        <v>88</v>
      </c>
      <c r="C44" s="133">
        <v>0</v>
      </c>
      <c r="D44" s="6">
        <f t="shared" si="0"/>
        <v>0</v>
      </c>
      <c r="E44" s="133">
        <v>0</v>
      </c>
      <c r="F44" s="6">
        <f t="shared" si="1"/>
        <v>0</v>
      </c>
      <c r="G44" s="133">
        <v>0</v>
      </c>
      <c r="H44" s="6">
        <f t="shared" si="2"/>
        <v>0</v>
      </c>
      <c r="I44" s="133">
        <v>8779</v>
      </c>
      <c r="J44" s="6">
        <f t="shared" si="3"/>
        <v>0.01491743499641465</v>
      </c>
      <c r="K44" s="48">
        <f t="shared" si="4"/>
        <v>8779</v>
      </c>
      <c r="L44" s="6">
        <f t="shared" si="5"/>
        <v>0.0031403536698568616</v>
      </c>
    </row>
    <row r="45" spans="2:12" ht="12.75">
      <c r="B45" s="131" t="s">
        <v>89</v>
      </c>
      <c r="C45" s="133">
        <v>21529</v>
      </c>
      <c r="D45" s="6">
        <f t="shared" si="0"/>
        <v>0.018423372155711683</v>
      </c>
      <c r="E45" s="133">
        <v>21529</v>
      </c>
      <c r="F45" s="6">
        <f t="shared" si="1"/>
        <v>0.026080109510051543</v>
      </c>
      <c r="G45" s="133">
        <v>4889</v>
      </c>
      <c r="H45" s="6">
        <f t="shared" si="2"/>
        <v>0.02295585376618742</v>
      </c>
      <c r="I45" s="133">
        <v>23632</v>
      </c>
      <c r="J45" s="6">
        <f t="shared" si="3"/>
        <v>0.04015592024550302</v>
      </c>
      <c r="K45" s="48">
        <f t="shared" si="4"/>
        <v>71579</v>
      </c>
      <c r="L45" s="6">
        <f t="shared" si="5"/>
        <v>0.025604667426208486</v>
      </c>
    </row>
    <row r="46" spans="2:12" ht="12.75">
      <c r="B46" s="131" t="s">
        <v>93</v>
      </c>
      <c r="C46" s="133">
        <v>9332</v>
      </c>
      <c r="D46" s="6">
        <f t="shared" si="0"/>
        <v>0.007985828833531581</v>
      </c>
      <c r="E46" s="133">
        <v>9332</v>
      </c>
      <c r="F46" s="6">
        <f t="shared" si="1"/>
        <v>0.011304732312127875</v>
      </c>
      <c r="G46" s="133">
        <v>139</v>
      </c>
      <c r="H46" s="6">
        <f t="shared" si="2"/>
        <v>0.0006526618272653</v>
      </c>
      <c r="I46" s="133">
        <v>7099</v>
      </c>
      <c r="J46" s="6">
        <f t="shared" si="3"/>
        <v>0.012062748723037657</v>
      </c>
      <c r="K46" s="48">
        <f t="shared" si="4"/>
        <v>25902</v>
      </c>
      <c r="L46" s="6">
        <f t="shared" si="5"/>
        <v>0.009265456288487576</v>
      </c>
    </row>
    <row r="47" spans="2:12" ht="12.75">
      <c r="B47" s="131" t="s">
        <v>97</v>
      </c>
      <c r="C47" s="133">
        <v>4061</v>
      </c>
      <c r="D47" s="6">
        <f t="shared" si="0"/>
        <v>0.0034751876224787563</v>
      </c>
      <c r="E47" s="133">
        <v>4061</v>
      </c>
      <c r="F47" s="6">
        <f t="shared" si="1"/>
        <v>0.004919472558888909</v>
      </c>
      <c r="G47" s="133">
        <v>0</v>
      </c>
      <c r="H47" s="6">
        <f t="shared" si="2"/>
        <v>0</v>
      </c>
      <c r="I47" s="133">
        <v>233</v>
      </c>
      <c r="J47" s="6">
        <f t="shared" si="3"/>
        <v>0.0003959177986290709</v>
      </c>
      <c r="K47" s="48">
        <f t="shared" si="4"/>
        <v>8355</v>
      </c>
      <c r="L47" s="6">
        <f t="shared" si="5"/>
        <v>0.002988683780801239</v>
      </c>
    </row>
    <row r="48" spans="2:12" ht="12.75">
      <c r="B48" s="131" t="s">
        <v>99</v>
      </c>
      <c r="C48" s="133">
        <v>88592</v>
      </c>
      <c r="D48" s="6">
        <f t="shared" si="0"/>
        <v>0.0758123176189702</v>
      </c>
      <c r="E48" s="133">
        <v>88592</v>
      </c>
      <c r="F48" s="6">
        <f t="shared" si="1"/>
        <v>0.10731985051393407</v>
      </c>
      <c r="G48" s="133">
        <v>16489</v>
      </c>
      <c r="H48" s="6">
        <f t="shared" si="2"/>
        <v>0.07742259618544987</v>
      </c>
      <c r="I48" s="133">
        <v>32134</v>
      </c>
      <c r="J48" s="6">
        <f t="shared" si="3"/>
        <v>0.05460267185041444</v>
      </c>
      <c r="K48" s="48">
        <f t="shared" si="4"/>
        <v>225807</v>
      </c>
      <c r="L48" s="6">
        <f t="shared" si="5"/>
        <v>0.08077387414618617</v>
      </c>
    </row>
    <row r="49" spans="2:12" ht="12.75">
      <c r="B49" s="131" t="s">
        <v>106</v>
      </c>
      <c r="C49" s="133">
        <v>4025</v>
      </c>
      <c r="D49" s="6">
        <f t="shared" si="0"/>
        <v>0.0034443807388517588</v>
      </c>
      <c r="E49" s="133">
        <v>4025</v>
      </c>
      <c r="F49" s="6">
        <f t="shared" si="1"/>
        <v>0.004875862361371056</v>
      </c>
      <c r="G49" s="133">
        <v>0</v>
      </c>
      <c r="H49" s="6">
        <f t="shared" si="2"/>
        <v>0</v>
      </c>
      <c r="I49" s="133">
        <v>3021</v>
      </c>
      <c r="J49" s="6">
        <f t="shared" si="3"/>
        <v>0.005133337638018984</v>
      </c>
      <c r="K49" s="48">
        <f t="shared" si="4"/>
        <v>11071</v>
      </c>
      <c r="L49" s="6">
        <f t="shared" si="5"/>
        <v>0.003960229579563198</v>
      </c>
    </row>
    <row r="50" spans="2:12" ht="12.75">
      <c r="B50" s="131" t="s">
        <v>110</v>
      </c>
      <c r="C50" s="133">
        <v>0</v>
      </c>
      <c r="D50" s="6">
        <f t="shared" si="0"/>
        <v>0</v>
      </c>
      <c r="E50" s="133">
        <v>0</v>
      </c>
      <c r="F50" s="6">
        <f t="shared" si="1"/>
        <v>0</v>
      </c>
      <c r="G50" s="133">
        <v>0</v>
      </c>
      <c r="H50" s="6">
        <f t="shared" si="2"/>
        <v>0</v>
      </c>
      <c r="I50" s="133">
        <v>7740</v>
      </c>
      <c r="J50" s="6">
        <f t="shared" si="3"/>
        <v>0.01315194747377257</v>
      </c>
      <c r="K50" s="48">
        <f t="shared" si="4"/>
        <v>7740</v>
      </c>
      <c r="L50" s="6">
        <f t="shared" si="5"/>
        <v>0.002768690899270089</v>
      </c>
    </row>
    <row r="51" spans="2:12" ht="12.75">
      <c r="B51" s="131" t="s">
        <v>112</v>
      </c>
      <c r="C51" s="133">
        <v>6</v>
      </c>
      <c r="D51" s="6">
        <f t="shared" si="0"/>
        <v>5.134480604499517E-06</v>
      </c>
      <c r="E51" s="133">
        <v>6</v>
      </c>
      <c r="F51" s="6">
        <f t="shared" si="1"/>
        <v>7.268366252975488E-06</v>
      </c>
      <c r="G51" s="133">
        <v>0</v>
      </c>
      <c r="H51" s="6">
        <f t="shared" si="2"/>
        <v>0</v>
      </c>
      <c r="I51" s="133">
        <v>7466</v>
      </c>
      <c r="J51" s="6">
        <f t="shared" si="3"/>
        <v>0.01268636173632894</v>
      </c>
      <c r="K51" s="48">
        <f t="shared" si="4"/>
        <v>7478</v>
      </c>
      <c r="L51" s="6">
        <f t="shared" si="5"/>
        <v>0.0026749703546177935</v>
      </c>
    </row>
    <row r="52" spans="2:12" ht="12.75">
      <c r="B52" s="131" t="s">
        <v>115</v>
      </c>
      <c r="C52" s="133">
        <v>43963</v>
      </c>
      <c r="D52" s="6">
        <f t="shared" si="0"/>
        <v>0.03762119513593538</v>
      </c>
      <c r="E52" s="133">
        <v>43963</v>
      </c>
      <c r="F52" s="6">
        <f t="shared" si="1"/>
        <v>0.053256530929926896</v>
      </c>
      <c r="G52" s="133">
        <v>4223</v>
      </c>
      <c r="H52" s="6">
        <f t="shared" si="2"/>
        <v>0.01982871148590908</v>
      </c>
      <c r="I52" s="133">
        <v>10195</v>
      </c>
      <c r="J52" s="6">
        <f t="shared" si="3"/>
        <v>0.017323527712546687</v>
      </c>
      <c r="K52" s="48">
        <f t="shared" si="4"/>
        <v>102344</v>
      </c>
      <c r="L52" s="6">
        <f t="shared" si="5"/>
        <v>0.036609677182803356</v>
      </c>
    </row>
    <row r="53" spans="2:12" ht="12.75">
      <c r="B53" s="131" t="s">
        <v>120</v>
      </c>
      <c r="C53" s="133">
        <v>0</v>
      </c>
      <c r="D53" s="6">
        <f t="shared" si="0"/>
        <v>0</v>
      </c>
      <c r="E53" s="133">
        <v>0</v>
      </c>
      <c r="F53" s="6">
        <f t="shared" si="1"/>
        <v>0</v>
      </c>
      <c r="G53" s="133">
        <v>0</v>
      </c>
      <c r="H53" s="6">
        <f t="shared" si="2"/>
        <v>0</v>
      </c>
      <c r="I53" s="133">
        <v>1150</v>
      </c>
      <c r="J53" s="6">
        <f t="shared" si="3"/>
        <v>0.0019541007228473456</v>
      </c>
      <c r="K53" s="48">
        <f t="shared" si="4"/>
        <v>1150</v>
      </c>
      <c r="L53" s="6">
        <f t="shared" si="5"/>
        <v>0.00041136880286312685</v>
      </c>
    </row>
    <row r="54" spans="2:12" ht="12.75">
      <c r="B54" s="131" t="s">
        <v>121</v>
      </c>
      <c r="C54" s="133">
        <v>703</v>
      </c>
      <c r="D54" s="6">
        <f t="shared" si="0"/>
        <v>0.00060158997749386</v>
      </c>
      <c r="E54" s="133">
        <v>703</v>
      </c>
      <c r="F54" s="6">
        <f t="shared" si="1"/>
        <v>0.0008516102459736279</v>
      </c>
      <c r="G54" s="133">
        <v>0</v>
      </c>
      <c r="H54" s="6">
        <f t="shared" si="2"/>
        <v>0</v>
      </c>
      <c r="I54" s="133">
        <v>797</v>
      </c>
      <c r="J54" s="6">
        <f t="shared" si="3"/>
        <v>0.001354276761834204</v>
      </c>
      <c r="K54" s="48">
        <f t="shared" si="4"/>
        <v>2203</v>
      </c>
      <c r="L54" s="6">
        <f t="shared" si="5"/>
        <v>0.0007880395414847552</v>
      </c>
    </row>
    <row r="55" spans="2:12" ht="12.75">
      <c r="B55" s="131" t="s">
        <v>122</v>
      </c>
      <c r="C55" s="133">
        <v>10422</v>
      </c>
      <c r="D55" s="6">
        <f t="shared" si="0"/>
        <v>0.00891859281001566</v>
      </c>
      <c r="E55" s="133">
        <v>10422</v>
      </c>
      <c r="F55" s="6">
        <f t="shared" si="1"/>
        <v>0.01262515218141842</v>
      </c>
      <c r="G55" s="133">
        <v>522</v>
      </c>
      <c r="H55" s="6">
        <f t="shared" si="2"/>
        <v>0.00245100340886681</v>
      </c>
      <c r="I55" s="133">
        <v>3007</v>
      </c>
      <c r="J55" s="6">
        <f t="shared" si="3"/>
        <v>0.005109548585740842</v>
      </c>
      <c r="K55" s="48">
        <f t="shared" si="4"/>
        <v>24373</v>
      </c>
      <c r="L55" s="6">
        <f t="shared" si="5"/>
        <v>0.008718514636680863</v>
      </c>
    </row>
    <row r="56" spans="2:12" ht="12.75">
      <c r="B56" s="131" t="s">
        <v>123</v>
      </c>
      <c r="C56" s="133">
        <v>228</v>
      </c>
      <c r="D56" s="6">
        <f t="shared" si="0"/>
        <v>0.00019511026297098163</v>
      </c>
      <c r="E56" s="133">
        <v>228</v>
      </c>
      <c r="F56" s="6">
        <f t="shared" si="1"/>
        <v>0.00027619791761306854</v>
      </c>
      <c r="G56" s="133">
        <v>0</v>
      </c>
      <c r="H56" s="6">
        <f t="shared" si="2"/>
        <v>0</v>
      </c>
      <c r="I56" s="133">
        <v>256</v>
      </c>
      <c r="J56" s="6">
        <f t="shared" si="3"/>
        <v>0.0004349998130860178</v>
      </c>
      <c r="K56" s="48">
        <f t="shared" si="4"/>
        <v>712</v>
      </c>
      <c r="L56" s="6">
        <f t="shared" si="5"/>
        <v>0.00025469094577264896</v>
      </c>
    </row>
    <row r="57" spans="2:12" ht="12.75">
      <c r="B57" s="131" t="s">
        <v>127</v>
      </c>
      <c r="C57" s="133">
        <v>0</v>
      </c>
      <c r="D57" s="6">
        <f t="shared" si="0"/>
        <v>0</v>
      </c>
      <c r="E57" s="133">
        <v>0</v>
      </c>
      <c r="F57" s="6">
        <f t="shared" si="1"/>
        <v>0</v>
      </c>
      <c r="G57" s="133">
        <v>0</v>
      </c>
      <c r="H57" s="6">
        <f t="shared" si="2"/>
        <v>0</v>
      </c>
      <c r="I57" s="133">
        <v>7944</v>
      </c>
      <c r="J57" s="6">
        <f t="shared" si="3"/>
        <v>0.01349858794982549</v>
      </c>
      <c r="K57" s="48">
        <f t="shared" si="4"/>
        <v>7944</v>
      </c>
      <c r="L57" s="6">
        <f t="shared" si="5"/>
        <v>0.0028416641477779824</v>
      </c>
    </row>
    <row r="58" spans="2:12" ht="12.75">
      <c r="B58" s="131" t="s">
        <v>128</v>
      </c>
      <c r="C58" s="133">
        <v>0</v>
      </c>
      <c r="D58" s="6">
        <f t="shared" si="0"/>
        <v>0</v>
      </c>
      <c r="E58" s="133">
        <v>0</v>
      </c>
      <c r="F58" s="6">
        <f t="shared" si="1"/>
        <v>0</v>
      </c>
      <c r="G58" s="133">
        <v>0</v>
      </c>
      <c r="H58" s="6">
        <f t="shared" si="2"/>
        <v>0</v>
      </c>
      <c r="I58" s="133">
        <v>7589</v>
      </c>
      <c r="J58" s="6">
        <f t="shared" si="3"/>
        <v>0.012895365552772615</v>
      </c>
      <c r="K58" s="48">
        <f t="shared" si="4"/>
        <v>7589</v>
      </c>
      <c r="L58" s="6">
        <f t="shared" si="5"/>
        <v>0.002714676386894148</v>
      </c>
    </row>
    <row r="59" spans="2:12" ht="12.75">
      <c r="B59" s="131" t="s">
        <v>130</v>
      </c>
      <c r="C59" s="133">
        <v>0</v>
      </c>
      <c r="D59" s="6">
        <f t="shared" si="0"/>
        <v>0</v>
      </c>
      <c r="E59" s="133">
        <v>0</v>
      </c>
      <c r="F59" s="6">
        <f t="shared" si="1"/>
        <v>0</v>
      </c>
      <c r="G59" s="133">
        <v>0</v>
      </c>
      <c r="H59" s="6">
        <f t="shared" si="2"/>
        <v>0</v>
      </c>
      <c r="I59" s="133">
        <v>5471</v>
      </c>
      <c r="J59" s="6">
        <f t="shared" si="3"/>
        <v>0.009296421786693763</v>
      </c>
      <c r="K59" s="48">
        <f t="shared" si="4"/>
        <v>5471</v>
      </c>
      <c r="L59" s="6">
        <f t="shared" si="5"/>
        <v>0.001957042365621015</v>
      </c>
    </row>
    <row r="60" spans="2:12" ht="12.75">
      <c r="B60" s="131" t="s">
        <v>131</v>
      </c>
      <c r="C60" s="133">
        <v>0</v>
      </c>
      <c r="D60" s="6">
        <f t="shared" si="0"/>
        <v>0</v>
      </c>
      <c r="E60" s="133">
        <v>0</v>
      </c>
      <c r="F60" s="6">
        <f t="shared" si="1"/>
        <v>0</v>
      </c>
      <c r="G60" s="133">
        <v>0</v>
      </c>
      <c r="H60" s="6">
        <f t="shared" si="2"/>
        <v>0</v>
      </c>
      <c r="I60" s="133">
        <v>3396</v>
      </c>
      <c r="J60" s="6">
        <f t="shared" si="3"/>
        <v>0.005770544395469205</v>
      </c>
      <c r="K60" s="48">
        <f t="shared" si="4"/>
        <v>3396</v>
      </c>
      <c r="L60" s="6">
        <f t="shared" si="5"/>
        <v>0.0012147899604549382</v>
      </c>
    </row>
    <row r="61" spans="2:12" ht="12.75">
      <c r="B61" s="131" t="s">
        <v>132</v>
      </c>
      <c r="C61" s="133">
        <v>2197</v>
      </c>
      <c r="D61" s="6">
        <f t="shared" si="0"/>
        <v>0.0018800756480142396</v>
      </c>
      <c r="E61" s="133">
        <v>2197</v>
      </c>
      <c r="F61" s="6">
        <f t="shared" si="1"/>
        <v>0.0026614334429645244</v>
      </c>
      <c r="G61" s="133">
        <v>0</v>
      </c>
      <c r="H61" s="6">
        <f t="shared" si="2"/>
        <v>0</v>
      </c>
      <c r="I61" s="133">
        <v>34889</v>
      </c>
      <c r="J61" s="6">
        <f t="shared" si="3"/>
        <v>0.059284017495148736</v>
      </c>
      <c r="K61" s="48">
        <f t="shared" si="4"/>
        <v>39283</v>
      </c>
      <c r="L61" s="6">
        <f t="shared" si="5"/>
        <v>0.014052000593801925</v>
      </c>
    </row>
    <row r="62" spans="2:12" ht="12.75">
      <c r="B62" s="131" t="s">
        <v>134</v>
      </c>
      <c r="C62" s="133">
        <v>0</v>
      </c>
      <c r="D62" s="6">
        <f t="shared" si="0"/>
        <v>0</v>
      </c>
      <c r="E62" s="133">
        <v>0</v>
      </c>
      <c r="F62" s="6">
        <f t="shared" si="1"/>
        <v>0</v>
      </c>
      <c r="G62" s="133">
        <v>0</v>
      </c>
      <c r="H62" s="6">
        <f t="shared" si="2"/>
        <v>0</v>
      </c>
      <c r="I62" s="133">
        <v>692</v>
      </c>
      <c r="J62" s="6">
        <f t="shared" si="3"/>
        <v>0.0011758588697481419</v>
      </c>
      <c r="K62" s="48">
        <f t="shared" si="4"/>
        <v>692</v>
      </c>
      <c r="L62" s="6">
        <f t="shared" si="5"/>
        <v>0.00024753670572285545</v>
      </c>
    </row>
    <row r="63" spans="2:12" ht="12.75">
      <c r="B63" s="131" t="s">
        <v>135</v>
      </c>
      <c r="C63" s="133">
        <v>14576</v>
      </c>
      <c r="D63" s="6">
        <f t="shared" si="0"/>
        <v>0.012473364881864159</v>
      </c>
      <c r="E63" s="133">
        <v>14576</v>
      </c>
      <c r="F63" s="6">
        <f t="shared" si="1"/>
        <v>0.017657284417228452</v>
      </c>
      <c r="G63" s="133">
        <v>10454</v>
      </c>
      <c r="H63" s="6">
        <f t="shared" si="2"/>
        <v>0.049085803900945656</v>
      </c>
      <c r="I63" s="133">
        <v>832</v>
      </c>
      <c r="J63" s="6">
        <f t="shared" si="3"/>
        <v>0.0014137493925295579</v>
      </c>
      <c r="K63" s="48">
        <f t="shared" si="4"/>
        <v>40438</v>
      </c>
      <c r="L63" s="6">
        <f t="shared" si="5"/>
        <v>0.014465157956677499</v>
      </c>
    </row>
    <row r="64" spans="2:12" ht="12.75">
      <c r="B64" s="131" t="s">
        <v>136</v>
      </c>
      <c r="C64" s="133">
        <v>0</v>
      </c>
      <c r="D64" s="6">
        <f t="shared" si="0"/>
        <v>0</v>
      </c>
      <c r="E64" s="133">
        <v>0</v>
      </c>
      <c r="F64" s="6">
        <f t="shared" si="1"/>
        <v>0</v>
      </c>
      <c r="G64" s="133">
        <v>0</v>
      </c>
      <c r="H64" s="6">
        <f t="shared" si="2"/>
        <v>0</v>
      </c>
      <c r="I64" s="133">
        <v>41590</v>
      </c>
      <c r="J64" s="6">
        <f t="shared" si="3"/>
        <v>0.07067047744627922</v>
      </c>
      <c r="K64" s="48">
        <f t="shared" si="4"/>
        <v>41590</v>
      </c>
      <c r="L64" s="6">
        <f t="shared" si="5"/>
        <v>0.014877242183545606</v>
      </c>
    </row>
    <row r="65" spans="2:12" ht="12.75">
      <c r="B65" s="131" t="s">
        <v>137</v>
      </c>
      <c r="C65" s="133">
        <v>3802</v>
      </c>
      <c r="D65" s="6">
        <f t="shared" si="0"/>
        <v>0.0032535492097178604</v>
      </c>
      <c r="E65" s="133">
        <v>3802</v>
      </c>
      <c r="F65" s="6">
        <f t="shared" si="1"/>
        <v>0.004605721415635467</v>
      </c>
      <c r="G65" s="133">
        <v>2438</v>
      </c>
      <c r="H65" s="6">
        <f t="shared" si="2"/>
        <v>0.011447406725703607</v>
      </c>
      <c r="I65" s="133">
        <v>21289</v>
      </c>
      <c r="J65" s="6">
        <f t="shared" si="3"/>
        <v>0.03617465242495404</v>
      </c>
      <c r="K65" s="48">
        <f t="shared" si="4"/>
        <v>31331</v>
      </c>
      <c r="L65" s="6">
        <f t="shared" si="5"/>
        <v>0.011207474750004024</v>
      </c>
    </row>
    <row r="66" spans="2:12" ht="12.75">
      <c r="B66" s="131" t="s">
        <v>139</v>
      </c>
      <c r="C66" s="133">
        <v>1569</v>
      </c>
      <c r="D66" s="6">
        <f t="shared" si="0"/>
        <v>0.0013426666780766237</v>
      </c>
      <c r="E66" s="133">
        <v>1569</v>
      </c>
      <c r="F66" s="6">
        <f t="shared" si="1"/>
        <v>0.0019006777751530899</v>
      </c>
      <c r="G66" s="133">
        <v>274</v>
      </c>
      <c r="H66" s="6">
        <f t="shared" si="2"/>
        <v>0.001286542019213613</v>
      </c>
      <c r="I66" s="133">
        <v>14980</v>
      </c>
      <c r="J66" s="6">
        <f t="shared" si="3"/>
        <v>0.025454285937611513</v>
      </c>
      <c r="K66" s="48">
        <f t="shared" si="4"/>
        <v>18392</v>
      </c>
      <c r="L66" s="6">
        <f t="shared" si="5"/>
        <v>0.006579039149790113</v>
      </c>
    </row>
    <row r="67" spans="2:12" ht="12.75">
      <c r="B67" s="131" t="s">
        <v>140</v>
      </c>
      <c r="C67" s="133">
        <v>6213</v>
      </c>
      <c r="D67" s="6">
        <f>+C67/$C$76</f>
        <v>0.0053167546659592495</v>
      </c>
      <c r="E67" s="133">
        <v>6213</v>
      </c>
      <c r="F67" s="6">
        <f t="shared" si="1"/>
        <v>0.007526393254956117</v>
      </c>
      <c r="G67" s="133">
        <v>0</v>
      </c>
      <c r="H67" s="6">
        <f t="shared" si="2"/>
        <v>0</v>
      </c>
      <c r="I67" s="133">
        <v>16860</v>
      </c>
      <c r="J67" s="6">
        <f t="shared" si="3"/>
        <v>0.028648815814961953</v>
      </c>
      <c r="K67" s="48">
        <f t="shared" si="4"/>
        <v>29286</v>
      </c>
      <c r="L67" s="6">
        <f t="shared" si="5"/>
        <v>0.010475953704912638</v>
      </c>
    </row>
    <row r="68" spans="2:12" ht="12.75">
      <c r="B68" s="131" t="s">
        <v>141</v>
      </c>
      <c r="C68" s="133">
        <v>0</v>
      </c>
      <c r="D68" s="6">
        <f>+C68/$C$76</f>
        <v>0</v>
      </c>
      <c r="E68" s="133">
        <v>0</v>
      </c>
      <c r="F68" s="6">
        <f>+E68/$E$76</f>
        <v>0</v>
      </c>
      <c r="G68" s="133">
        <v>0</v>
      </c>
      <c r="H68" s="6">
        <f>+G68/$G$76</f>
        <v>0</v>
      </c>
      <c r="I68" s="133">
        <v>350</v>
      </c>
      <c r="J68" s="6">
        <f>+I68/$I$76</f>
        <v>0.00059472630695354</v>
      </c>
      <c r="K68" s="48">
        <f>+C68+E68+G68+I68</f>
        <v>350</v>
      </c>
      <c r="L68" s="6">
        <f>+K68/$K$76</f>
        <v>0.00012519920087138644</v>
      </c>
    </row>
    <row r="69" spans="2:12" ht="12.75">
      <c r="B69" s="131" t="s">
        <v>143</v>
      </c>
      <c r="C69" s="133">
        <v>0</v>
      </c>
      <c r="D69" s="6">
        <f>+C69/$C$76</f>
        <v>0</v>
      </c>
      <c r="E69" s="133">
        <v>0</v>
      </c>
      <c r="F69" s="6">
        <f>+E69/$E$76</f>
        <v>0</v>
      </c>
      <c r="G69" s="133">
        <v>0</v>
      </c>
      <c r="H69" s="6">
        <f>+G69/$G$76</f>
        <v>0</v>
      </c>
      <c r="I69" s="133">
        <v>15248</v>
      </c>
      <c r="J69" s="6">
        <f>+I69/$I$76</f>
        <v>0.025909676366935936</v>
      </c>
      <c r="K69" s="48">
        <f>+C69+E69+G69+I69</f>
        <v>15248</v>
      </c>
      <c r="L69" s="6">
        <f>+K69/$K$76</f>
        <v>0.005454392613962572</v>
      </c>
    </row>
    <row r="70" spans="2:12" ht="12.75">
      <c r="B70" s="131" t="s">
        <v>147</v>
      </c>
      <c r="C70" s="133">
        <v>0</v>
      </c>
      <c r="D70" s="6">
        <f>+C70/$C$76</f>
        <v>0</v>
      </c>
      <c r="E70" s="133">
        <v>0</v>
      </c>
      <c r="F70" s="6">
        <f>+E70/$E$76</f>
        <v>0</v>
      </c>
      <c r="G70" s="133">
        <v>0</v>
      </c>
      <c r="H70" s="6">
        <f>+G70/$G$76</f>
        <v>0</v>
      </c>
      <c r="I70" s="133">
        <v>845</v>
      </c>
      <c r="J70" s="6">
        <f>+I70/$I$76</f>
        <v>0.0014358392267878322</v>
      </c>
      <c r="K70" s="48">
        <f>+C70+E70+G70+I70</f>
        <v>845</v>
      </c>
      <c r="L70" s="6">
        <f>+K70/$K$76</f>
        <v>0.00030226664210377584</v>
      </c>
    </row>
    <row r="71" spans="2:12" ht="12.75">
      <c r="B71" s="131" t="s">
        <v>148</v>
      </c>
      <c r="C71" s="133">
        <v>0</v>
      </c>
      <c r="D71" s="6">
        <f>+C71/$C$76</f>
        <v>0</v>
      </c>
      <c r="E71" s="133">
        <v>0</v>
      </c>
      <c r="F71" s="6">
        <f>+E71/$E$76</f>
        <v>0</v>
      </c>
      <c r="G71" s="133">
        <v>0</v>
      </c>
      <c r="H71" s="6">
        <f>+G71/$G$76</f>
        <v>0</v>
      </c>
      <c r="I71" s="133">
        <v>2528</v>
      </c>
      <c r="J71" s="6">
        <f>+I71/$I$76</f>
        <v>0.004295623154224426</v>
      </c>
      <c r="K71" s="48">
        <f>+C71+E71+G71+I71</f>
        <v>2528</v>
      </c>
      <c r="L71" s="6">
        <f>+K71/$K$76</f>
        <v>0.0009042959422938998</v>
      </c>
    </row>
    <row r="72" spans="2:12" ht="12.75">
      <c r="B72" s="86"/>
      <c r="C72" s="87"/>
      <c r="D72" s="6"/>
      <c r="E72" s="87"/>
      <c r="F72" s="6"/>
      <c r="G72" s="87"/>
      <c r="H72" s="6"/>
      <c r="I72" s="87"/>
      <c r="J72" s="6"/>
      <c r="K72" s="48"/>
      <c r="L72" s="6"/>
    </row>
    <row r="73" spans="2:12" ht="12.75">
      <c r="B73" s="86"/>
      <c r="C73" s="87"/>
      <c r="D73" s="6"/>
      <c r="E73" s="87"/>
      <c r="F73" s="6"/>
      <c r="G73" s="87"/>
      <c r="H73" s="6"/>
      <c r="I73" s="87"/>
      <c r="J73" s="6"/>
      <c r="K73" s="48"/>
      <c r="L73" s="6"/>
    </row>
    <row r="74" spans="2:12" ht="12.75">
      <c r="B74" s="56"/>
      <c r="C74" s="57"/>
      <c r="D74" s="6"/>
      <c r="E74" s="57"/>
      <c r="F74" s="6"/>
      <c r="G74" s="57"/>
      <c r="H74" s="6"/>
      <c r="I74" s="57"/>
      <c r="J74" s="6"/>
      <c r="K74" s="48"/>
      <c r="L74" s="6"/>
    </row>
    <row r="75" spans="2:13" ht="12.75">
      <c r="B75" s="2"/>
      <c r="C75" s="3"/>
      <c r="D75" s="6"/>
      <c r="E75" s="3"/>
      <c r="F75" s="6"/>
      <c r="G75" s="3"/>
      <c r="H75" s="6"/>
      <c r="I75" s="3"/>
      <c r="J75" s="6"/>
      <c r="K75" s="3"/>
      <c r="L75" s="6"/>
      <c r="M75" s="4"/>
    </row>
    <row r="76" spans="3:13" ht="12.75">
      <c r="C76" s="4">
        <f>SUM(C2:C75)</f>
        <v>1168570</v>
      </c>
      <c r="D76" s="7">
        <f>SUM(D2:D75)</f>
        <v>1</v>
      </c>
      <c r="E76" s="4">
        <f>SUM(E2:E75)</f>
        <v>825495</v>
      </c>
      <c r="F76" s="10">
        <f>+E76/$E$76</f>
        <v>1</v>
      </c>
      <c r="G76" s="4">
        <f>SUM(G2:G75)</f>
        <v>212974</v>
      </c>
      <c r="H76" s="10">
        <f>+G76/$G$76</f>
        <v>1</v>
      </c>
      <c r="I76" s="4">
        <f>SUM(I2:I75)</f>
        <v>588506</v>
      </c>
      <c r="J76" s="10">
        <f>+I76/$I$76</f>
        <v>1</v>
      </c>
      <c r="K76" s="4">
        <f>SUM(K2:K75)</f>
        <v>2795545</v>
      </c>
      <c r="L76" s="6">
        <f>+K76/$K$76</f>
        <v>1</v>
      </c>
      <c r="M76" s="4">
        <f>+I76+G76+E76+C76</f>
        <v>2795545</v>
      </c>
    </row>
    <row r="77" spans="3:11" ht="12.75">
      <c r="C77" s="4"/>
      <c r="G77" s="4"/>
      <c r="I77" s="4"/>
      <c r="K77" s="4">
        <f>+K76-K78</f>
        <v>-2.0099999997764826</v>
      </c>
    </row>
    <row r="78" spans="3:11" ht="12.75">
      <c r="C78" s="9">
        <v>1168570.22</v>
      </c>
      <c r="E78" s="4">
        <v>825494.75</v>
      </c>
      <c r="G78" s="9">
        <v>212975.78</v>
      </c>
      <c r="I78" s="9">
        <v>588506.26</v>
      </c>
      <c r="K78" s="4">
        <f>SUM(C78:I78)</f>
        <v>2795547.01</v>
      </c>
    </row>
    <row r="80" spans="3:11" ht="12.75">
      <c r="C80" s="4">
        <f>+C76-C78</f>
        <v>-0.21999999997206032</v>
      </c>
      <c r="E80" s="4">
        <f>+E76-E78</f>
        <v>0.25</v>
      </c>
      <c r="G80" s="4">
        <f>+G76-G78</f>
        <v>-1.7799999999988358</v>
      </c>
      <c r="I80" s="4">
        <f>+I76-I78</f>
        <v>-0.2600000000093132</v>
      </c>
      <c r="K80" s="4">
        <f>+K76-K78</f>
        <v>-2.0099999997764826</v>
      </c>
    </row>
    <row r="83" ht="12.75">
      <c r="K83" s="4"/>
    </row>
    <row r="84" ht="12.75">
      <c r="K84" s="4"/>
    </row>
    <row r="85" ht="12.75">
      <c r="K85" s="4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M85"/>
  <sheetViews>
    <sheetView workbookViewId="0" topLeftCell="A1">
      <selection activeCell="B1" sqref="B1"/>
    </sheetView>
  </sheetViews>
  <sheetFormatPr defaultColWidth="9.140625" defaultRowHeight="12.75"/>
  <cols>
    <col min="3" max="3" width="14.57421875" style="0" customWidth="1"/>
    <col min="5" max="5" width="13.8515625" style="0" customWidth="1"/>
    <col min="7" max="7" width="18.140625" style="0" customWidth="1"/>
    <col min="9" max="9" width="15.57421875" style="0" customWidth="1"/>
    <col min="11" max="11" width="12.57421875" style="0" customWidth="1"/>
    <col min="13" max="13" width="14.421875" style="0" customWidth="1"/>
  </cols>
  <sheetData>
    <row r="1" spans="4:6" ht="12.75">
      <c r="D1" s="5">
        <v>34578</v>
      </c>
      <c r="F1" t="s">
        <v>157</v>
      </c>
    </row>
    <row r="2" spans="2:12" ht="12.75">
      <c r="B2" s="134" t="s">
        <v>150</v>
      </c>
      <c r="C2" s="136" t="s">
        <v>151</v>
      </c>
      <c r="D2" s="1" t="s">
        <v>159</v>
      </c>
      <c r="E2" s="136" t="s">
        <v>152</v>
      </c>
      <c r="F2" s="1" t="s">
        <v>159</v>
      </c>
      <c r="G2" s="136" t="s">
        <v>153</v>
      </c>
      <c r="H2" s="1" t="s">
        <v>159</v>
      </c>
      <c r="I2" s="136" t="s">
        <v>154</v>
      </c>
      <c r="J2" s="1" t="s">
        <v>159</v>
      </c>
      <c r="K2" s="49" t="s">
        <v>155</v>
      </c>
      <c r="L2" s="1" t="s">
        <v>156</v>
      </c>
    </row>
    <row r="3" spans="2:12" ht="12.75">
      <c r="B3" s="135" t="s">
        <v>2</v>
      </c>
      <c r="C3" s="137">
        <v>7385</v>
      </c>
      <c r="D3" s="6">
        <f aca="true" t="shared" si="0" ref="D3:D66">+C3/$C$76</f>
        <v>0.006974409536194682</v>
      </c>
      <c r="E3" s="137">
        <v>7385</v>
      </c>
      <c r="F3" s="6">
        <f>+E3/$E$76</f>
        <v>0.009031076196113152</v>
      </c>
      <c r="G3" s="137">
        <v>346</v>
      </c>
      <c r="H3" s="6">
        <f>+G3/$G$76</f>
        <v>0.001638117963431147</v>
      </c>
      <c r="I3" s="137">
        <v>1586</v>
      </c>
      <c r="J3" s="6">
        <f>+I3/$I$76</f>
        <v>0.00294579258722685</v>
      </c>
      <c r="K3" s="50">
        <f>+C3+E3+G3+I3</f>
        <v>16702</v>
      </c>
      <c r="L3" s="6">
        <f>+K3/$K$76</f>
        <v>0.006359720601808838</v>
      </c>
    </row>
    <row r="4" spans="2:12" ht="12.75">
      <c r="B4" s="135" t="s">
        <v>6</v>
      </c>
      <c r="C4" s="137">
        <v>7295</v>
      </c>
      <c r="D4" s="6">
        <f t="shared" si="0"/>
        <v>0.006889413346857171</v>
      </c>
      <c r="E4" s="137">
        <v>7295</v>
      </c>
      <c r="F4" s="6">
        <f aca="true" t="shared" si="1" ref="F4:F67">+E4/$E$76</f>
        <v>0.00892101568729119</v>
      </c>
      <c r="G4" s="137">
        <v>1020</v>
      </c>
      <c r="H4" s="6">
        <f aca="true" t="shared" si="2" ref="H4:H67">+G4/$G$76</f>
        <v>0.0048291338806351735</v>
      </c>
      <c r="I4" s="137">
        <v>17518</v>
      </c>
      <c r="J4" s="6">
        <f aca="true" t="shared" si="3" ref="J4:J67">+I4/$I$76</f>
        <v>0.032537449270517</v>
      </c>
      <c r="K4" s="50">
        <f aca="true" t="shared" si="4" ref="K4:K67">+C4+E4+G4+I4</f>
        <v>33128</v>
      </c>
      <c r="L4" s="6">
        <f aca="true" t="shared" si="5" ref="L4:L67">+K4/$K$76</f>
        <v>0.01261434703009958</v>
      </c>
    </row>
    <row r="5" spans="2:12" ht="12.75">
      <c r="B5" s="135" t="s">
        <v>7</v>
      </c>
      <c r="C5" s="137">
        <v>428</v>
      </c>
      <c r="D5" s="6">
        <f t="shared" si="0"/>
        <v>0.0004042041004050541</v>
      </c>
      <c r="E5" s="137">
        <v>428</v>
      </c>
      <c r="F5" s="6">
        <f t="shared" si="1"/>
        <v>0.0005233988641755489</v>
      </c>
      <c r="G5" s="137">
        <v>0</v>
      </c>
      <c r="H5" s="6">
        <f t="shared" si="2"/>
        <v>0</v>
      </c>
      <c r="I5" s="137">
        <v>765</v>
      </c>
      <c r="J5" s="6">
        <f t="shared" si="3"/>
        <v>0.0014208898671050066</v>
      </c>
      <c r="K5" s="50">
        <f t="shared" si="4"/>
        <v>1621</v>
      </c>
      <c r="L5" s="6">
        <f t="shared" si="5"/>
        <v>0.0006172378814233102</v>
      </c>
    </row>
    <row r="6" spans="2:12" ht="12.75">
      <c r="B6" s="135" t="s">
        <v>8</v>
      </c>
      <c r="C6" s="137">
        <v>18326</v>
      </c>
      <c r="D6" s="6">
        <f t="shared" si="0"/>
        <v>0.017307112953324814</v>
      </c>
      <c r="E6" s="137">
        <v>18326</v>
      </c>
      <c r="F6" s="6">
        <f t="shared" si="1"/>
        <v>0.022410765385236238</v>
      </c>
      <c r="G6" s="137">
        <v>12330</v>
      </c>
      <c r="H6" s="6">
        <f t="shared" si="2"/>
        <v>0.05837570661591342</v>
      </c>
      <c r="I6" s="137">
        <v>12816</v>
      </c>
      <c r="J6" s="6">
        <f t="shared" si="3"/>
        <v>0.023804084361853287</v>
      </c>
      <c r="K6" s="50">
        <f t="shared" si="4"/>
        <v>61798</v>
      </c>
      <c r="L6" s="6">
        <f t="shared" si="5"/>
        <v>0.023531194692287306</v>
      </c>
    </row>
    <row r="7" spans="2:12" ht="12.75">
      <c r="B7" s="135" t="s">
        <v>12</v>
      </c>
      <c r="C7" s="137">
        <v>0</v>
      </c>
      <c r="D7" s="6">
        <f t="shared" si="0"/>
        <v>0</v>
      </c>
      <c r="E7" s="137">
        <v>0</v>
      </c>
      <c r="F7" s="6">
        <f t="shared" si="1"/>
        <v>0</v>
      </c>
      <c r="G7" s="137">
        <v>0</v>
      </c>
      <c r="H7" s="6">
        <f t="shared" si="2"/>
        <v>0</v>
      </c>
      <c r="I7" s="137">
        <v>1698</v>
      </c>
      <c r="J7" s="6">
        <f t="shared" si="3"/>
        <v>0.0031538182932605244</v>
      </c>
      <c r="K7" s="50">
        <f t="shared" si="4"/>
        <v>1698</v>
      </c>
      <c r="L7" s="6">
        <f t="shared" si="5"/>
        <v>0.000646557632730895</v>
      </c>
    </row>
    <row r="8" spans="2:12" ht="12.75">
      <c r="B8" s="135" t="s">
        <v>15</v>
      </c>
      <c r="C8" s="137">
        <v>17415</v>
      </c>
      <c r="D8" s="6">
        <f t="shared" si="0"/>
        <v>0.01644676263680845</v>
      </c>
      <c r="E8" s="137">
        <v>17415</v>
      </c>
      <c r="F8" s="6">
        <f t="shared" si="1"/>
        <v>0.021296708457049496</v>
      </c>
      <c r="G8" s="137">
        <v>2047</v>
      </c>
      <c r="H8" s="6">
        <f t="shared" si="2"/>
        <v>0.009691408876137451</v>
      </c>
      <c r="I8" s="137">
        <v>4308</v>
      </c>
      <c r="J8" s="6">
        <f t="shared" si="3"/>
        <v>0.008001560192795253</v>
      </c>
      <c r="K8" s="50">
        <f t="shared" si="4"/>
        <v>41185</v>
      </c>
      <c r="L8" s="6">
        <f t="shared" si="5"/>
        <v>0.015682259189647767</v>
      </c>
    </row>
    <row r="9" spans="2:12" ht="12.75">
      <c r="B9" s="135" t="s">
        <v>17</v>
      </c>
      <c r="C9" s="137">
        <v>5422</v>
      </c>
      <c r="D9" s="6">
        <f t="shared" si="0"/>
        <v>0.005120548206533185</v>
      </c>
      <c r="E9" s="137">
        <v>5422</v>
      </c>
      <c r="F9" s="6">
        <f t="shared" si="1"/>
        <v>0.006630534209251931</v>
      </c>
      <c r="G9" s="137">
        <v>833</v>
      </c>
      <c r="H9" s="6">
        <f t="shared" si="2"/>
        <v>0.003943792669185392</v>
      </c>
      <c r="I9" s="137">
        <v>1474</v>
      </c>
      <c r="J9" s="6">
        <f t="shared" si="3"/>
        <v>0.002737766881193176</v>
      </c>
      <c r="K9" s="50">
        <f t="shared" si="4"/>
        <v>13151</v>
      </c>
      <c r="L9" s="6">
        <f t="shared" si="5"/>
        <v>0.005007585057740871</v>
      </c>
    </row>
    <row r="10" spans="2:12" ht="12.75">
      <c r="B10" s="135" t="s">
        <v>24</v>
      </c>
      <c r="C10" s="137">
        <v>1461</v>
      </c>
      <c r="D10" s="6">
        <f t="shared" si="0"/>
        <v>0.0013797714735789344</v>
      </c>
      <c r="E10" s="137">
        <v>1461</v>
      </c>
      <c r="F10" s="6">
        <f t="shared" si="1"/>
        <v>0.0017866489265431706</v>
      </c>
      <c r="G10" s="137">
        <v>0</v>
      </c>
      <c r="H10" s="6">
        <f t="shared" si="2"/>
        <v>0</v>
      </c>
      <c r="I10" s="137">
        <v>1754</v>
      </c>
      <c r="J10" s="6">
        <f t="shared" si="3"/>
        <v>0.0032578311462773614</v>
      </c>
      <c r="K10" s="50">
        <f t="shared" si="4"/>
        <v>4676</v>
      </c>
      <c r="L10" s="6">
        <f t="shared" si="5"/>
        <v>0.0017805085339515105</v>
      </c>
    </row>
    <row r="11" spans="2:12" ht="12.75">
      <c r="B11" s="135" t="s">
        <v>27</v>
      </c>
      <c r="C11" s="137">
        <v>241</v>
      </c>
      <c r="D11" s="6">
        <f t="shared" si="0"/>
        <v>0.00022760090700378043</v>
      </c>
      <c r="E11" s="137">
        <v>241</v>
      </c>
      <c r="F11" s="6">
        <f t="shared" si="1"/>
        <v>0.0002947175847343628</v>
      </c>
      <c r="G11" s="137">
        <v>0</v>
      </c>
      <c r="H11" s="6">
        <f t="shared" si="2"/>
        <v>0</v>
      </c>
      <c r="I11" s="137">
        <v>0</v>
      </c>
      <c r="J11" s="6">
        <f t="shared" si="3"/>
        <v>0</v>
      </c>
      <c r="K11" s="50">
        <f t="shared" si="4"/>
        <v>482</v>
      </c>
      <c r="L11" s="6">
        <f t="shared" si="5"/>
        <v>0.0001835340276656604</v>
      </c>
    </row>
    <row r="12" spans="2:12" ht="12.75">
      <c r="B12" s="135" t="s">
        <v>28</v>
      </c>
      <c r="C12" s="137">
        <v>7941</v>
      </c>
      <c r="D12" s="6">
        <f t="shared" si="0"/>
        <v>0.007499497105879753</v>
      </c>
      <c r="E12" s="137">
        <v>7941</v>
      </c>
      <c r="F12" s="6">
        <f t="shared" si="1"/>
        <v>0.009711005561724379</v>
      </c>
      <c r="G12" s="137">
        <v>0</v>
      </c>
      <c r="H12" s="6">
        <f t="shared" si="2"/>
        <v>0</v>
      </c>
      <c r="I12" s="137">
        <v>3088</v>
      </c>
      <c r="J12" s="6">
        <f t="shared" si="3"/>
        <v>0.0057355658949284445</v>
      </c>
      <c r="K12" s="50">
        <f t="shared" si="4"/>
        <v>18970</v>
      </c>
      <c r="L12" s="6">
        <f t="shared" si="5"/>
        <v>0.007223320549414062</v>
      </c>
    </row>
    <row r="13" spans="2:12" ht="12.75">
      <c r="B13" s="135" t="s">
        <v>31</v>
      </c>
      <c r="C13" s="137">
        <v>0</v>
      </c>
      <c r="D13" s="6">
        <f t="shared" si="0"/>
        <v>0</v>
      </c>
      <c r="E13" s="137">
        <v>0</v>
      </c>
      <c r="F13" s="6">
        <f t="shared" si="1"/>
        <v>0</v>
      </c>
      <c r="G13" s="137">
        <v>0</v>
      </c>
      <c r="H13" s="6">
        <f t="shared" si="2"/>
        <v>0</v>
      </c>
      <c r="I13" s="137">
        <v>270</v>
      </c>
      <c r="J13" s="6">
        <f t="shared" si="3"/>
        <v>0.0005014905413311788</v>
      </c>
      <c r="K13" s="50">
        <f t="shared" si="4"/>
        <v>270</v>
      </c>
      <c r="L13" s="6">
        <f t="shared" si="5"/>
        <v>0.00010280951757205043</v>
      </c>
    </row>
    <row r="14" spans="2:12" ht="12.75">
      <c r="B14" s="135" t="s">
        <v>32</v>
      </c>
      <c r="C14" s="137">
        <v>152</v>
      </c>
      <c r="D14" s="6">
        <f t="shared" si="0"/>
        <v>0.0001435491197700192</v>
      </c>
      <c r="E14" s="137">
        <v>152</v>
      </c>
      <c r="F14" s="6">
        <f t="shared" si="1"/>
        <v>0.00018587997045486785</v>
      </c>
      <c r="G14" s="137">
        <v>0</v>
      </c>
      <c r="H14" s="6">
        <f t="shared" si="2"/>
        <v>0</v>
      </c>
      <c r="I14" s="137">
        <v>0</v>
      </c>
      <c r="J14" s="6">
        <f t="shared" si="3"/>
        <v>0</v>
      </c>
      <c r="K14" s="50">
        <f t="shared" si="4"/>
        <v>304</v>
      </c>
      <c r="L14" s="6">
        <f t="shared" si="5"/>
        <v>0.00011575590126630863</v>
      </c>
    </row>
    <row r="15" spans="2:12" ht="12.75">
      <c r="B15" s="135" t="s">
        <v>164</v>
      </c>
      <c r="C15" s="137">
        <v>7031</v>
      </c>
      <c r="D15" s="6">
        <f t="shared" si="0"/>
        <v>0.006640091191467138</v>
      </c>
      <c r="E15" s="137">
        <v>7031</v>
      </c>
      <c r="F15" s="6">
        <f t="shared" si="1"/>
        <v>0.008598171528080104</v>
      </c>
      <c r="G15" s="137">
        <v>1248</v>
      </c>
      <c r="H15" s="6">
        <f t="shared" si="2"/>
        <v>0.005908587336306565</v>
      </c>
      <c r="I15" s="137">
        <v>36</v>
      </c>
      <c r="J15" s="6">
        <f t="shared" si="3"/>
        <v>6.686540551082383E-05</v>
      </c>
      <c r="K15" s="50">
        <f t="shared" si="4"/>
        <v>15346</v>
      </c>
      <c r="L15" s="6">
        <f t="shared" si="5"/>
        <v>0.0058433883580025405</v>
      </c>
    </row>
    <row r="16" spans="2:12" ht="12.75">
      <c r="B16" s="135" t="s">
        <v>33</v>
      </c>
      <c r="C16" s="137">
        <v>0</v>
      </c>
      <c r="D16" s="6">
        <f t="shared" si="0"/>
        <v>0</v>
      </c>
      <c r="E16" s="137">
        <v>0</v>
      </c>
      <c r="F16" s="6">
        <f t="shared" si="1"/>
        <v>0</v>
      </c>
      <c r="G16" s="137">
        <v>0</v>
      </c>
      <c r="H16" s="6">
        <f t="shared" si="2"/>
        <v>0</v>
      </c>
      <c r="I16" s="137">
        <v>19898</v>
      </c>
      <c r="J16" s="6">
        <f t="shared" si="3"/>
        <v>0.03695799552373258</v>
      </c>
      <c r="K16" s="50">
        <f t="shared" si="4"/>
        <v>19898</v>
      </c>
      <c r="L16" s="6">
        <f t="shared" si="5"/>
        <v>0.00757668066906911</v>
      </c>
    </row>
    <row r="17" spans="2:12" ht="12.75">
      <c r="B17" s="135" t="s">
        <v>35</v>
      </c>
      <c r="C17" s="137">
        <v>5642</v>
      </c>
      <c r="D17" s="6">
        <f t="shared" si="0"/>
        <v>0.0053283166693582126</v>
      </c>
      <c r="E17" s="137">
        <v>5642</v>
      </c>
      <c r="F17" s="6">
        <f t="shared" si="1"/>
        <v>0.006899571008594503</v>
      </c>
      <c r="G17" s="137">
        <v>3332</v>
      </c>
      <c r="H17" s="6">
        <f t="shared" si="2"/>
        <v>0.015775170676741567</v>
      </c>
      <c r="I17" s="137">
        <v>0</v>
      </c>
      <c r="J17" s="6">
        <f t="shared" si="3"/>
        <v>0</v>
      </c>
      <c r="K17" s="50">
        <f t="shared" si="4"/>
        <v>14616</v>
      </c>
      <c r="L17" s="6">
        <f t="shared" si="5"/>
        <v>0.005565421884566997</v>
      </c>
    </row>
    <row r="18" spans="2:12" ht="12.75">
      <c r="B18" s="135" t="s">
        <v>38</v>
      </c>
      <c r="C18" s="137">
        <v>18162</v>
      </c>
      <c r="D18" s="6">
        <f t="shared" si="0"/>
        <v>0.017152231008309794</v>
      </c>
      <c r="E18" s="137">
        <v>18162</v>
      </c>
      <c r="F18" s="6">
        <f t="shared" si="1"/>
        <v>0.022210210680271777</v>
      </c>
      <c r="G18" s="137">
        <v>6436</v>
      </c>
      <c r="H18" s="6">
        <f t="shared" si="2"/>
        <v>0.03047088789781174</v>
      </c>
      <c r="I18" s="137">
        <v>0</v>
      </c>
      <c r="J18" s="6">
        <f t="shared" si="3"/>
        <v>0</v>
      </c>
      <c r="K18" s="50">
        <f t="shared" si="4"/>
        <v>42760</v>
      </c>
      <c r="L18" s="6">
        <f t="shared" si="5"/>
        <v>0.016281981375484728</v>
      </c>
    </row>
    <row r="19" spans="2:12" ht="12.75">
      <c r="B19" s="135" t="s">
        <v>39</v>
      </c>
      <c r="C19" s="137">
        <v>48</v>
      </c>
      <c r="D19" s="6">
        <f t="shared" si="0"/>
        <v>4.5331300980006065E-05</v>
      </c>
      <c r="E19" s="137">
        <v>48</v>
      </c>
      <c r="F19" s="6">
        <f t="shared" si="1"/>
        <v>5.869893803837932E-05</v>
      </c>
      <c r="G19" s="137">
        <v>0</v>
      </c>
      <c r="H19" s="6">
        <f t="shared" si="2"/>
        <v>0</v>
      </c>
      <c r="I19" s="137">
        <v>2942</v>
      </c>
      <c r="J19" s="6">
        <f t="shared" si="3"/>
        <v>0.005464389528134548</v>
      </c>
      <c r="K19" s="50">
        <f t="shared" si="4"/>
        <v>3038</v>
      </c>
      <c r="L19" s="6">
        <f t="shared" si="5"/>
        <v>0.0011567974606810712</v>
      </c>
    </row>
    <row r="20" spans="2:12" ht="12.75">
      <c r="B20" s="135" t="s">
        <v>40</v>
      </c>
      <c r="C20" s="137">
        <v>125646</v>
      </c>
      <c r="D20" s="6">
        <f t="shared" si="0"/>
        <v>0.11866034672778837</v>
      </c>
      <c r="E20" s="137">
        <v>125646</v>
      </c>
      <c r="F20" s="6">
        <f t="shared" si="1"/>
        <v>0.15365180768271267</v>
      </c>
      <c r="G20" s="137">
        <v>33238</v>
      </c>
      <c r="H20" s="6">
        <f t="shared" si="2"/>
        <v>0.15736348227897243</v>
      </c>
      <c r="I20" s="137">
        <v>11162</v>
      </c>
      <c r="J20" s="6">
        <f t="shared" si="3"/>
        <v>0.020731990453105992</v>
      </c>
      <c r="K20" s="50">
        <f t="shared" si="4"/>
        <v>295692</v>
      </c>
      <c r="L20" s="6">
        <f t="shared" si="5"/>
        <v>0.11259241433301755</v>
      </c>
    </row>
    <row r="21" spans="2:12" ht="12.75">
      <c r="B21" s="135" t="s">
        <v>42</v>
      </c>
      <c r="C21" s="137">
        <v>0</v>
      </c>
      <c r="D21" s="6">
        <f t="shared" si="0"/>
        <v>0</v>
      </c>
      <c r="E21" s="137">
        <v>0</v>
      </c>
      <c r="F21" s="6">
        <f t="shared" si="1"/>
        <v>0</v>
      </c>
      <c r="G21" s="137">
        <v>0</v>
      </c>
      <c r="H21" s="6">
        <f t="shared" si="2"/>
        <v>0</v>
      </c>
      <c r="I21" s="137">
        <v>484</v>
      </c>
      <c r="J21" s="6">
        <f t="shared" si="3"/>
        <v>0.0008989682296455205</v>
      </c>
      <c r="K21" s="50">
        <f t="shared" si="4"/>
        <v>484</v>
      </c>
      <c r="L21" s="6">
        <f t="shared" si="5"/>
        <v>0.0001842955796476756</v>
      </c>
    </row>
    <row r="22" spans="2:12" ht="12.75">
      <c r="B22" s="135" t="s">
        <v>43</v>
      </c>
      <c r="C22" s="137">
        <v>1045</v>
      </c>
      <c r="D22" s="6">
        <f t="shared" si="0"/>
        <v>0.000986900198418882</v>
      </c>
      <c r="E22" s="137">
        <v>1045</v>
      </c>
      <c r="F22" s="6">
        <f t="shared" si="1"/>
        <v>0.0012779247968772165</v>
      </c>
      <c r="G22" s="137">
        <v>0</v>
      </c>
      <c r="H22" s="6">
        <f t="shared" si="2"/>
        <v>0</v>
      </c>
      <c r="I22" s="137">
        <v>0</v>
      </c>
      <c r="J22" s="6">
        <f t="shared" si="3"/>
        <v>0</v>
      </c>
      <c r="K22" s="50">
        <f t="shared" si="4"/>
        <v>2090</v>
      </c>
      <c r="L22" s="6">
        <f t="shared" si="5"/>
        <v>0.0007958218212058719</v>
      </c>
    </row>
    <row r="23" spans="2:12" ht="12.75">
      <c r="B23" s="135" t="s">
        <v>44</v>
      </c>
      <c r="C23" s="137">
        <v>7946</v>
      </c>
      <c r="D23" s="6">
        <f t="shared" si="0"/>
        <v>0.007504219116398504</v>
      </c>
      <c r="E23" s="137">
        <v>7946</v>
      </c>
      <c r="F23" s="6">
        <f t="shared" si="1"/>
        <v>0.00971712003443671</v>
      </c>
      <c r="G23" s="137">
        <v>846</v>
      </c>
      <c r="H23" s="6">
        <f t="shared" si="2"/>
        <v>0.004005340453938585</v>
      </c>
      <c r="I23" s="137">
        <v>6178</v>
      </c>
      <c r="J23" s="6">
        <f t="shared" si="3"/>
        <v>0.01147484653460749</v>
      </c>
      <c r="K23" s="50">
        <f t="shared" si="4"/>
        <v>22916</v>
      </c>
      <c r="L23" s="6">
        <f t="shared" si="5"/>
        <v>0.00872586260993003</v>
      </c>
    </row>
    <row r="24" spans="2:12" ht="12.75">
      <c r="B24" s="135" t="s">
        <v>45</v>
      </c>
      <c r="C24" s="137">
        <v>68965</v>
      </c>
      <c r="D24" s="6">
        <f t="shared" si="0"/>
        <v>0.06513069108512747</v>
      </c>
      <c r="E24" s="137">
        <v>68965</v>
      </c>
      <c r="F24" s="6">
        <f t="shared" si="1"/>
        <v>0.08433692212118396</v>
      </c>
      <c r="G24" s="137">
        <v>21249</v>
      </c>
      <c r="H24" s="6">
        <f t="shared" si="2"/>
        <v>0.10060222140158509</v>
      </c>
      <c r="I24" s="137">
        <v>6231</v>
      </c>
      <c r="J24" s="6">
        <f t="shared" si="3"/>
        <v>0.011573287270498426</v>
      </c>
      <c r="K24" s="50">
        <f t="shared" si="4"/>
        <v>165410</v>
      </c>
      <c r="L24" s="6">
        <f t="shared" si="5"/>
        <v>0.06298415667256616</v>
      </c>
    </row>
    <row r="25" spans="2:12" ht="12.75">
      <c r="B25" s="135" t="s">
        <v>46</v>
      </c>
      <c r="C25" s="137">
        <v>59950</v>
      </c>
      <c r="D25" s="6">
        <f t="shared" si="0"/>
        <v>0.05661690611982007</v>
      </c>
      <c r="E25" s="137">
        <v>59950</v>
      </c>
      <c r="F25" s="6">
        <f t="shared" si="1"/>
        <v>0.07331252782085085</v>
      </c>
      <c r="G25" s="137">
        <v>15094</v>
      </c>
      <c r="H25" s="6">
        <f t="shared" si="2"/>
        <v>0.07146171254343853</v>
      </c>
      <c r="I25" s="137">
        <v>23554</v>
      </c>
      <c r="J25" s="6">
        <f t="shared" si="3"/>
        <v>0.043748548927831796</v>
      </c>
      <c r="K25" s="50">
        <f t="shared" si="4"/>
        <v>158548</v>
      </c>
      <c r="L25" s="6">
        <f t="shared" si="5"/>
        <v>0.060371271822272046</v>
      </c>
    </row>
    <row r="26" spans="2:12" ht="12.75">
      <c r="B26" s="135" t="s">
        <v>48</v>
      </c>
      <c r="C26" s="137">
        <v>38131</v>
      </c>
      <c r="D26" s="6">
        <f t="shared" si="0"/>
        <v>0.036010996618096064</v>
      </c>
      <c r="E26" s="137">
        <v>38131</v>
      </c>
      <c r="F26" s="6">
        <f t="shared" si="1"/>
        <v>0.046630191798780043</v>
      </c>
      <c r="G26" s="137">
        <v>10858</v>
      </c>
      <c r="H26" s="6">
        <f t="shared" si="2"/>
        <v>0.05140660360385952</v>
      </c>
      <c r="I26" s="137">
        <v>57626</v>
      </c>
      <c r="J26" s="6">
        <f t="shared" si="3"/>
        <v>0.10703294049907595</v>
      </c>
      <c r="K26" s="50">
        <f t="shared" si="4"/>
        <v>144746</v>
      </c>
      <c r="L26" s="6">
        <f t="shared" si="5"/>
        <v>0.05511580159438523</v>
      </c>
    </row>
    <row r="27" spans="2:12" ht="12.75">
      <c r="B27" s="135" t="s">
        <v>51</v>
      </c>
      <c r="C27" s="137">
        <v>67778</v>
      </c>
      <c r="D27" s="6">
        <f t="shared" si="0"/>
        <v>0.06400968578797606</v>
      </c>
      <c r="E27" s="137">
        <v>67778</v>
      </c>
      <c r="F27" s="6">
        <f t="shared" si="1"/>
        <v>0.08288534629927653</v>
      </c>
      <c r="G27" s="137">
        <v>25499</v>
      </c>
      <c r="H27" s="6">
        <f t="shared" si="2"/>
        <v>0.12072361257089831</v>
      </c>
      <c r="I27" s="137">
        <v>25031</v>
      </c>
      <c r="J27" s="6">
        <f t="shared" si="3"/>
        <v>0.046491887926150874</v>
      </c>
      <c r="K27" s="50">
        <f t="shared" si="4"/>
        <v>186086</v>
      </c>
      <c r="L27" s="6">
        <f t="shared" si="5"/>
        <v>0.07085708106263917</v>
      </c>
    </row>
    <row r="28" spans="2:12" ht="12.75">
      <c r="B28" s="135" t="s">
        <v>52</v>
      </c>
      <c r="C28" s="137">
        <v>2034</v>
      </c>
      <c r="D28" s="6">
        <f t="shared" si="0"/>
        <v>0.0019209138790277568</v>
      </c>
      <c r="E28" s="137">
        <v>2034</v>
      </c>
      <c r="F28" s="6">
        <f t="shared" si="1"/>
        <v>0.0024873674993763236</v>
      </c>
      <c r="G28" s="137">
        <v>0</v>
      </c>
      <c r="H28" s="6">
        <f t="shared" si="2"/>
        <v>0</v>
      </c>
      <c r="I28" s="137">
        <v>15434</v>
      </c>
      <c r="J28" s="6">
        <f t="shared" si="3"/>
        <v>0.02866668524039042</v>
      </c>
      <c r="K28" s="50">
        <f t="shared" si="4"/>
        <v>19502</v>
      </c>
      <c r="L28" s="6">
        <f t="shared" si="5"/>
        <v>0.007425893376630102</v>
      </c>
    </row>
    <row r="29" spans="2:12" ht="12.75">
      <c r="B29" s="135" t="s">
        <v>53</v>
      </c>
      <c r="C29" s="137">
        <v>7509</v>
      </c>
      <c r="D29" s="6">
        <f t="shared" si="0"/>
        <v>0.007091515397059698</v>
      </c>
      <c r="E29" s="137">
        <v>7509</v>
      </c>
      <c r="F29" s="6">
        <f t="shared" si="1"/>
        <v>0.009182715119378966</v>
      </c>
      <c r="G29" s="137">
        <v>157</v>
      </c>
      <c r="H29" s="6">
        <f t="shared" si="2"/>
        <v>0.0007433078620193355</v>
      </c>
      <c r="I29" s="137">
        <v>2482</v>
      </c>
      <c r="J29" s="6">
        <f t="shared" si="3"/>
        <v>0.004609998235496244</v>
      </c>
      <c r="K29" s="50">
        <f t="shared" si="4"/>
        <v>17657</v>
      </c>
      <c r="L29" s="6">
        <f t="shared" si="5"/>
        <v>0.006723361673221091</v>
      </c>
    </row>
    <row r="30" spans="2:12" ht="12.75">
      <c r="B30" s="135" t="s">
        <v>54</v>
      </c>
      <c r="C30" s="137">
        <v>1523</v>
      </c>
      <c r="D30" s="6">
        <f t="shared" si="0"/>
        <v>0.0014383244040114423</v>
      </c>
      <c r="E30" s="137">
        <v>1523</v>
      </c>
      <c r="F30" s="6">
        <f t="shared" si="1"/>
        <v>0.0018624683881760772</v>
      </c>
      <c r="G30" s="137">
        <v>0</v>
      </c>
      <c r="H30" s="6">
        <f t="shared" si="2"/>
        <v>0</v>
      </c>
      <c r="I30" s="137">
        <v>350</v>
      </c>
      <c r="J30" s="6">
        <f t="shared" si="3"/>
        <v>0.0006500803313552317</v>
      </c>
      <c r="K30" s="50">
        <f t="shared" si="4"/>
        <v>3396</v>
      </c>
      <c r="L30" s="6">
        <f t="shared" si="5"/>
        <v>0.00129311526546179</v>
      </c>
    </row>
    <row r="31" spans="2:12" ht="12.75">
      <c r="B31" s="135" t="s">
        <v>55</v>
      </c>
      <c r="C31" s="137">
        <v>4226</v>
      </c>
      <c r="D31" s="6">
        <f t="shared" si="0"/>
        <v>0.003991043290448034</v>
      </c>
      <c r="E31" s="137">
        <v>4226</v>
      </c>
      <c r="F31" s="6">
        <f t="shared" si="1"/>
        <v>0.005167952336462313</v>
      </c>
      <c r="G31" s="137">
        <v>113</v>
      </c>
      <c r="H31" s="6">
        <f t="shared" si="2"/>
        <v>0.000534992282854681</v>
      </c>
      <c r="I31" s="137">
        <v>1845</v>
      </c>
      <c r="J31" s="6">
        <f t="shared" si="3"/>
        <v>0.003426852032429722</v>
      </c>
      <c r="K31" s="50">
        <f t="shared" si="4"/>
        <v>10410</v>
      </c>
      <c r="L31" s="6">
        <f t="shared" si="5"/>
        <v>0.003963878066389055</v>
      </c>
    </row>
    <row r="32" spans="2:12" ht="12.75">
      <c r="B32" s="135" t="s">
        <v>58</v>
      </c>
      <c r="C32" s="137">
        <v>111231</v>
      </c>
      <c r="D32" s="6">
        <f t="shared" si="0"/>
        <v>0.1050467904022303</v>
      </c>
      <c r="E32" s="137">
        <v>0</v>
      </c>
      <c r="F32" s="6">
        <f t="shared" si="1"/>
        <v>0</v>
      </c>
      <c r="G32" s="137">
        <v>0</v>
      </c>
      <c r="H32" s="6">
        <f t="shared" si="2"/>
        <v>0</v>
      </c>
      <c r="I32" s="137">
        <v>0</v>
      </c>
      <c r="J32" s="6">
        <f t="shared" si="3"/>
        <v>0</v>
      </c>
      <c r="K32" s="50">
        <f t="shared" si="4"/>
        <v>111231</v>
      </c>
      <c r="L32" s="6">
        <f t="shared" si="5"/>
        <v>0.04235409425576571</v>
      </c>
    </row>
    <row r="33" spans="2:12" ht="12.75">
      <c r="B33" s="135" t="s">
        <v>61</v>
      </c>
      <c r="C33" s="137">
        <v>105816</v>
      </c>
      <c r="D33" s="6">
        <f t="shared" si="0"/>
        <v>0.09993285301042337</v>
      </c>
      <c r="E33" s="137">
        <v>0</v>
      </c>
      <c r="F33" s="6">
        <f t="shared" si="1"/>
        <v>0</v>
      </c>
      <c r="G33" s="137">
        <v>0</v>
      </c>
      <c r="H33" s="6">
        <f t="shared" si="2"/>
        <v>0</v>
      </c>
      <c r="I33" s="137">
        <v>0</v>
      </c>
      <c r="J33" s="6">
        <f t="shared" si="3"/>
        <v>0</v>
      </c>
      <c r="K33" s="50">
        <f t="shared" si="4"/>
        <v>105816</v>
      </c>
      <c r="L33" s="6">
        <f t="shared" si="5"/>
        <v>0.04029219226445959</v>
      </c>
    </row>
    <row r="34" spans="2:12" ht="12.75">
      <c r="B34" s="135" t="s">
        <v>63</v>
      </c>
      <c r="C34" s="137">
        <v>24092</v>
      </c>
      <c r="D34" s="6">
        <f t="shared" si="0"/>
        <v>0.022752535483548043</v>
      </c>
      <c r="E34" s="137">
        <v>0</v>
      </c>
      <c r="F34" s="6">
        <f t="shared" si="1"/>
        <v>0</v>
      </c>
      <c r="G34" s="137">
        <v>1136</v>
      </c>
      <c r="H34" s="6">
        <f t="shared" si="2"/>
        <v>0.0053783294984328985</v>
      </c>
      <c r="I34" s="137">
        <v>2546</v>
      </c>
      <c r="J34" s="6">
        <f t="shared" si="3"/>
        <v>0.004728870067515486</v>
      </c>
      <c r="K34" s="50">
        <f t="shared" si="4"/>
        <v>27774</v>
      </c>
      <c r="L34" s="6">
        <f t="shared" si="5"/>
        <v>0.010575672374244921</v>
      </c>
    </row>
    <row r="35" spans="2:12" ht="12.75">
      <c r="B35" s="135" t="s">
        <v>67</v>
      </c>
      <c r="C35" s="137">
        <v>48230</v>
      </c>
      <c r="D35" s="6">
        <f t="shared" si="0"/>
        <v>0.045548513463868595</v>
      </c>
      <c r="E35" s="137">
        <v>48230</v>
      </c>
      <c r="F35" s="6">
        <f t="shared" si="1"/>
        <v>0.058980203783146556</v>
      </c>
      <c r="G35" s="137">
        <v>7814</v>
      </c>
      <c r="H35" s="6">
        <f t="shared" si="2"/>
        <v>0.03699495308165024</v>
      </c>
      <c r="I35" s="137">
        <v>7169</v>
      </c>
      <c r="J35" s="6">
        <f t="shared" si="3"/>
        <v>0.013315502558530447</v>
      </c>
      <c r="K35" s="50">
        <f t="shared" si="4"/>
        <v>111443</v>
      </c>
      <c r="L35" s="6">
        <f t="shared" si="5"/>
        <v>0.04243481876585932</v>
      </c>
    </row>
    <row r="36" spans="2:12" ht="12.75">
      <c r="B36" s="135" t="s">
        <v>68</v>
      </c>
      <c r="C36" s="137">
        <v>557</v>
      </c>
      <c r="D36" s="6">
        <f t="shared" si="0"/>
        <v>0.0005260319717888204</v>
      </c>
      <c r="E36" s="137">
        <v>557</v>
      </c>
      <c r="F36" s="6">
        <f t="shared" si="1"/>
        <v>0.0006811522601536934</v>
      </c>
      <c r="G36" s="137">
        <v>320</v>
      </c>
      <c r="H36" s="6">
        <f t="shared" si="2"/>
        <v>0.0015150223939247602</v>
      </c>
      <c r="I36" s="137">
        <v>17130</v>
      </c>
      <c r="J36" s="6">
        <f t="shared" si="3"/>
        <v>0.03181678878890034</v>
      </c>
      <c r="K36" s="50">
        <f t="shared" si="4"/>
        <v>18564</v>
      </c>
      <c r="L36" s="6">
        <f t="shared" si="5"/>
        <v>0.007068725497064978</v>
      </c>
    </row>
    <row r="37" spans="2:12" ht="12.75">
      <c r="B37" s="135" t="s">
        <v>70</v>
      </c>
      <c r="C37" s="137">
        <v>3752</v>
      </c>
      <c r="D37" s="6">
        <f t="shared" si="0"/>
        <v>0.003543396693270474</v>
      </c>
      <c r="E37" s="137">
        <v>3752</v>
      </c>
      <c r="F37" s="6">
        <f t="shared" si="1"/>
        <v>0.004588300323333317</v>
      </c>
      <c r="G37" s="137">
        <v>239</v>
      </c>
      <c r="H37" s="6">
        <f t="shared" si="2"/>
        <v>0.0011315323504625552</v>
      </c>
      <c r="I37" s="137">
        <v>10600</v>
      </c>
      <c r="J37" s="6">
        <f t="shared" si="3"/>
        <v>0.01968814717818702</v>
      </c>
      <c r="K37" s="50">
        <f t="shared" si="4"/>
        <v>18343</v>
      </c>
      <c r="L37" s="6">
        <f t="shared" si="5"/>
        <v>0.0069845740030523</v>
      </c>
    </row>
    <row r="38" spans="2:12" ht="12.75">
      <c r="B38" s="135" t="s">
        <v>73</v>
      </c>
      <c r="C38" s="137">
        <v>0</v>
      </c>
      <c r="D38" s="6">
        <f t="shared" si="0"/>
        <v>0</v>
      </c>
      <c r="E38" s="137">
        <v>0</v>
      </c>
      <c r="F38" s="6">
        <f t="shared" si="1"/>
        <v>0</v>
      </c>
      <c r="G38" s="137">
        <v>0</v>
      </c>
      <c r="H38" s="6">
        <f t="shared" si="2"/>
        <v>0</v>
      </c>
      <c r="I38" s="137">
        <v>11261</v>
      </c>
      <c r="J38" s="6">
        <f t="shared" si="3"/>
        <v>0.020915870318260758</v>
      </c>
      <c r="K38" s="50">
        <f t="shared" si="4"/>
        <v>11261</v>
      </c>
      <c r="L38" s="6">
        <f t="shared" si="5"/>
        <v>0.004287918434736518</v>
      </c>
    </row>
    <row r="39" spans="2:12" ht="12.75">
      <c r="B39" s="135" t="s">
        <v>75</v>
      </c>
      <c r="C39" s="137">
        <v>4152</v>
      </c>
      <c r="D39" s="6">
        <f t="shared" si="0"/>
        <v>0.0039211575347705245</v>
      </c>
      <c r="E39" s="137">
        <v>4152</v>
      </c>
      <c r="F39" s="6">
        <f t="shared" si="1"/>
        <v>0.005077458140319811</v>
      </c>
      <c r="G39" s="137">
        <v>0</v>
      </c>
      <c r="H39" s="6">
        <f t="shared" si="2"/>
        <v>0</v>
      </c>
      <c r="I39" s="137">
        <v>2494</v>
      </c>
      <c r="J39" s="6">
        <f t="shared" si="3"/>
        <v>0.004632286703999852</v>
      </c>
      <c r="K39" s="50">
        <f t="shared" si="4"/>
        <v>10798</v>
      </c>
      <c r="L39" s="6">
        <f t="shared" si="5"/>
        <v>0.004111619150900002</v>
      </c>
    </row>
    <row r="40" spans="2:12" ht="12.75">
      <c r="B40" s="135" t="s">
        <v>78</v>
      </c>
      <c r="C40" s="137">
        <v>859</v>
      </c>
      <c r="D40" s="6">
        <f t="shared" si="0"/>
        <v>0.0008112414071213585</v>
      </c>
      <c r="E40" s="137">
        <v>859</v>
      </c>
      <c r="F40" s="6">
        <f t="shared" si="1"/>
        <v>0.0010504664119784966</v>
      </c>
      <c r="G40" s="137">
        <v>0</v>
      </c>
      <c r="H40" s="6">
        <f t="shared" si="2"/>
        <v>0</v>
      </c>
      <c r="I40" s="137">
        <v>161</v>
      </c>
      <c r="J40" s="6">
        <f t="shared" si="3"/>
        <v>0.0002990369524234066</v>
      </c>
      <c r="K40" s="50">
        <f t="shared" si="4"/>
        <v>1879</v>
      </c>
      <c r="L40" s="6">
        <f t="shared" si="5"/>
        <v>0.0007154780871032694</v>
      </c>
    </row>
    <row r="41" spans="2:12" ht="12.75">
      <c r="B41" s="135" t="s">
        <v>79</v>
      </c>
      <c r="C41" s="137">
        <v>24293</v>
      </c>
      <c r="D41" s="6">
        <f t="shared" si="0"/>
        <v>0.02294236030640182</v>
      </c>
      <c r="E41" s="137">
        <v>24293</v>
      </c>
      <c r="F41" s="6">
        <f t="shared" si="1"/>
        <v>0.02970777712013227</v>
      </c>
      <c r="G41" s="137">
        <v>9614</v>
      </c>
      <c r="H41" s="6">
        <f t="shared" si="2"/>
        <v>0.045516954047477014</v>
      </c>
      <c r="I41" s="137">
        <v>14964</v>
      </c>
      <c r="J41" s="6">
        <f t="shared" si="3"/>
        <v>0.02779372022399911</v>
      </c>
      <c r="K41" s="50">
        <f t="shared" si="4"/>
        <v>73164</v>
      </c>
      <c r="L41" s="6">
        <f t="shared" si="5"/>
        <v>0.02785909460607962</v>
      </c>
    </row>
    <row r="42" spans="2:12" ht="12.75">
      <c r="B42" s="135" t="s">
        <v>81</v>
      </c>
      <c r="C42" s="137">
        <v>1736</v>
      </c>
      <c r="D42" s="6">
        <f t="shared" si="0"/>
        <v>0.0016394820521102192</v>
      </c>
      <c r="E42" s="137">
        <v>1736</v>
      </c>
      <c r="F42" s="6">
        <f t="shared" si="1"/>
        <v>0.0021229449257213857</v>
      </c>
      <c r="G42" s="137">
        <v>5</v>
      </c>
      <c r="H42" s="6">
        <f t="shared" si="2"/>
        <v>2.3672224905074378E-05</v>
      </c>
      <c r="I42" s="137">
        <v>589</v>
      </c>
      <c r="J42" s="6">
        <f t="shared" si="3"/>
        <v>0.00109399232905209</v>
      </c>
      <c r="K42" s="50">
        <f t="shared" si="4"/>
        <v>4066</v>
      </c>
      <c r="L42" s="6">
        <f t="shared" si="5"/>
        <v>0.001548235179436878</v>
      </c>
    </row>
    <row r="43" spans="2:12" ht="12.75">
      <c r="B43" s="135" t="s">
        <v>82</v>
      </c>
      <c r="C43" s="137">
        <v>3599</v>
      </c>
      <c r="D43" s="6">
        <f t="shared" si="0"/>
        <v>0.0033989031713967045</v>
      </c>
      <c r="E43" s="137">
        <v>3599</v>
      </c>
      <c r="F43" s="6">
        <f t="shared" si="1"/>
        <v>0.004401197458335983</v>
      </c>
      <c r="G43" s="137">
        <v>4598</v>
      </c>
      <c r="H43" s="6">
        <f t="shared" si="2"/>
        <v>0.021768978022706397</v>
      </c>
      <c r="I43" s="137">
        <v>545</v>
      </c>
      <c r="J43" s="6">
        <f t="shared" si="3"/>
        <v>0.0010122679445388608</v>
      </c>
      <c r="K43" s="50">
        <f t="shared" si="4"/>
        <v>12341</v>
      </c>
      <c r="L43" s="6">
        <f t="shared" si="5"/>
        <v>0.00469915650502472</v>
      </c>
    </row>
    <row r="44" spans="2:12" ht="12.75">
      <c r="B44" s="135" t="s">
        <v>88</v>
      </c>
      <c r="C44" s="137">
        <v>0</v>
      </c>
      <c r="D44" s="6">
        <f t="shared" si="0"/>
        <v>0</v>
      </c>
      <c r="E44" s="137">
        <v>0</v>
      </c>
      <c r="F44" s="6">
        <f t="shared" si="1"/>
        <v>0</v>
      </c>
      <c r="G44" s="137">
        <v>0</v>
      </c>
      <c r="H44" s="6">
        <f t="shared" si="2"/>
        <v>0</v>
      </c>
      <c r="I44" s="137">
        <v>8354</v>
      </c>
      <c r="J44" s="6">
        <f t="shared" si="3"/>
        <v>0.015516488823261732</v>
      </c>
      <c r="K44" s="50">
        <f t="shared" si="4"/>
        <v>8354</v>
      </c>
      <c r="L44" s="6">
        <f t="shared" si="5"/>
        <v>0.003181002628877442</v>
      </c>
    </row>
    <row r="45" spans="2:12" ht="12.75">
      <c r="B45" s="135" t="s">
        <v>89</v>
      </c>
      <c r="C45" s="137">
        <v>41513</v>
      </c>
      <c r="D45" s="6">
        <f t="shared" si="0"/>
        <v>0.039204964532978996</v>
      </c>
      <c r="E45" s="137">
        <v>41513</v>
      </c>
      <c r="F45" s="6">
        <f t="shared" si="1"/>
        <v>0.05076602114140085</v>
      </c>
      <c r="G45" s="137">
        <v>9197</v>
      </c>
      <c r="H45" s="6">
        <f t="shared" si="2"/>
        <v>0.04354269049039381</v>
      </c>
      <c r="I45" s="137">
        <v>25686</v>
      </c>
      <c r="J45" s="6">
        <f t="shared" si="3"/>
        <v>0.04770846683197281</v>
      </c>
      <c r="K45" s="50">
        <f t="shared" si="4"/>
        <v>117909</v>
      </c>
      <c r="L45" s="6">
        <f t="shared" si="5"/>
        <v>0.044896916323714425</v>
      </c>
    </row>
    <row r="46" spans="2:12" ht="12.75">
      <c r="B46" s="135" t="s">
        <v>93</v>
      </c>
      <c r="C46" s="137">
        <v>9957</v>
      </c>
      <c r="D46" s="6">
        <f t="shared" si="0"/>
        <v>0.009403411747040008</v>
      </c>
      <c r="E46" s="137">
        <v>9957</v>
      </c>
      <c r="F46" s="6">
        <f t="shared" si="1"/>
        <v>0.01217636095933631</v>
      </c>
      <c r="G46" s="137">
        <v>203</v>
      </c>
      <c r="H46" s="6">
        <f t="shared" si="2"/>
        <v>0.0009610923311460198</v>
      </c>
      <c r="I46" s="137">
        <v>5972</v>
      </c>
      <c r="J46" s="6">
        <f t="shared" si="3"/>
        <v>0.011092227825295554</v>
      </c>
      <c r="K46" s="50">
        <f t="shared" si="4"/>
        <v>26089</v>
      </c>
      <c r="L46" s="6">
        <f t="shared" si="5"/>
        <v>0.009934064829397125</v>
      </c>
    </row>
    <row r="47" spans="2:12" ht="12.75">
      <c r="B47" s="135" t="s">
        <v>97</v>
      </c>
      <c r="C47" s="137">
        <v>4111</v>
      </c>
      <c r="D47" s="6">
        <f t="shared" si="0"/>
        <v>0.0038824370485167695</v>
      </c>
      <c r="E47" s="137">
        <v>4111</v>
      </c>
      <c r="F47" s="6">
        <f t="shared" si="1"/>
        <v>0.005027319464078695</v>
      </c>
      <c r="G47" s="137">
        <v>0</v>
      </c>
      <c r="H47" s="6">
        <f t="shared" si="2"/>
        <v>0</v>
      </c>
      <c r="I47" s="137">
        <v>245</v>
      </c>
      <c r="J47" s="6">
        <f t="shared" si="3"/>
        <v>0.0004550562319486622</v>
      </c>
      <c r="K47" s="50">
        <f t="shared" si="4"/>
        <v>8467</v>
      </c>
      <c r="L47" s="6">
        <f t="shared" si="5"/>
        <v>0.0032240303158613</v>
      </c>
    </row>
    <row r="48" spans="2:12" ht="12.75">
      <c r="B48" s="135" t="s">
        <v>99</v>
      </c>
      <c r="C48" s="137">
        <v>79540</v>
      </c>
      <c r="D48" s="6">
        <f t="shared" si="0"/>
        <v>0.07511774333228505</v>
      </c>
      <c r="E48" s="137">
        <v>79540</v>
      </c>
      <c r="F48" s="6">
        <f t="shared" si="1"/>
        <v>0.0972690319077644</v>
      </c>
      <c r="G48" s="137">
        <v>14791</v>
      </c>
      <c r="H48" s="6">
        <f t="shared" si="2"/>
        <v>0.07002717571419102</v>
      </c>
      <c r="I48" s="137">
        <v>30090</v>
      </c>
      <c r="J48" s="6">
        <f t="shared" si="3"/>
        <v>0.05588833477279692</v>
      </c>
      <c r="K48" s="50">
        <f t="shared" si="4"/>
        <v>203961</v>
      </c>
      <c r="L48" s="6">
        <f t="shared" si="5"/>
        <v>0.07766345190189992</v>
      </c>
    </row>
    <row r="49" spans="2:12" ht="12.75">
      <c r="B49" s="135" t="s">
        <v>106</v>
      </c>
      <c r="C49" s="137">
        <v>3880</v>
      </c>
      <c r="D49" s="6">
        <f t="shared" si="0"/>
        <v>0.0036642801625504902</v>
      </c>
      <c r="E49" s="137">
        <v>3880</v>
      </c>
      <c r="F49" s="6">
        <f t="shared" si="1"/>
        <v>0.0047448308247689955</v>
      </c>
      <c r="G49" s="137">
        <v>0</v>
      </c>
      <c r="H49" s="6">
        <f t="shared" si="2"/>
        <v>0</v>
      </c>
      <c r="I49" s="137">
        <v>5407</v>
      </c>
      <c r="J49" s="6">
        <f t="shared" si="3"/>
        <v>0.01004281243325068</v>
      </c>
      <c r="K49" s="50">
        <f t="shared" si="4"/>
        <v>13167</v>
      </c>
      <c r="L49" s="6">
        <f t="shared" si="5"/>
        <v>0.005013677473596993</v>
      </c>
    </row>
    <row r="50" spans="2:12" ht="12.75">
      <c r="B50" s="135" t="s">
        <v>110</v>
      </c>
      <c r="C50" s="137">
        <v>0</v>
      </c>
      <c r="D50" s="6">
        <f t="shared" si="0"/>
        <v>0</v>
      </c>
      <c r="E50" s="137">
        <v>0</v>
      </c>
      <c r="F50" s="6">
        <f t="shared" si="1"/>
        <v>0</v>
      </c>
      <c r="G50" s="137">
        <v>0</v>
      </c>
      <c r="H50" s="6">
        <f t="shared" si="2"/>
        <v>0</v>
      </c>
      <c r="I50" s="137">
        <v>9333</v>
      </c>
      <c r="J50" s="6">
        <f t="shared" si="3"/>
        <v>0.01733485637868108</v>
      </c>
      <c r="K50" s="50">
        <f t="shared" si="4"/>
        <v>9333</v>
      </c>
      <c r="L50" s="6">
        <f t="shared" si="5"/>
        <v>0.003553782324073877</v>
      </c>
    </row>
    <row r="51" spans="2:12" ht="12.75">
      <c r="B51" s="135" t="s">
        <v>112</v>
      </c>
      <c r="C51" s="137">
        <v>0</v>
      </c>
      <c r="D51" s="6">
        <f t="shared" si="0"/>
        <v>0</v>
      </c>
      <c r="E51" s="137">
        <v>0</v>
      </c>
      <c r="F51" s="6">
        <f t="shared" si="1"/>
        <v>0</v>
      </c>
      <c r="G51" s="137">
        <v>0</v>
      </c>
      <c r="H51" s="6">
        <f t="shared" si="2"/>
        <v>0</v>
      </c>
      <c r="I51" s="137">
        <v>7251</v>
      </c>
      <c r="J51" s="6">
        <f t="shared" si="3"/>
        <v>0.013467807093305102</v>
      </c>
      <c r="K51" s="50">
        <f t="shared" si="4"/>
        <v>7251</v>
      </c>
      <c r="L51" s="6">
        <f t="shared" si="5"/>
        <v>0.0027610067107960655</v>
      </c>
    </row>
    <row r="52" spans="2:12" ht="12.75">
      <c r="B52" s="135" t="s">
        <v>115</v>
      </c>
      <c r="C52" s="137">
        <v>51603</v>
      </c>
      <c r="D52" s="6">
        <f t="shared" si="0"/>
        <v>0.04873398175981777</v>
      </c>
      <c r="E52" s="137">
        <v>51603</v>
      </c>
      <c r="F52" s="6">
        <f t="shared" si="1"/>
        <v>0.06310502707488518</v>
      </c>
      <c r="G52" s="137">
        <v>6036</v>
      </c>
      <c r="H52" s="6">
        <f t="shared" si="2"/>
        <v>0.02857710990540579</v>
      </c>
      <c r="I52" s="137">
        <v>10517</v>
      </c>
      <c r="J52" s="6">
        <f t="shared" si="3"/>
        <v>0.019533985271037065</v>
      </c>
      <c r="K52" s="50">
        <f t="shared" si="4"/>
        <v>119759</v>
      </c>
      <c r="L52" s="6">
        <f t="shared" si="5"/>
        <v>0.04560135190707847</v>
      </c>
    </row>
    <row r="53" spans="2:12" ht="12.75">
      <c r="B53" s="135" t="s">
        <v>120</v>
      </c>
      <c r="C53" s="137">
        <v>0</v>
      </c>
      <c r="D53" s="6">
        <f t="shared" si="0"/>
        <v>0</v>
      </c>
      <c r="E53" s="137">
        <v>0</v>
      </c>
      <c r="F53" s="6">
        <f t="shared" si="1"/>
        <v>0</v>
      </c>
      <c r="G53" s="137">
        <v>0</v>
      </c>
      <c r="H53" s="6">
        <f t="shared" si="2"/>
        <v>0</v>
      </c>
      <c r="I53" s="137">
        <v>504</v>
      </c>
      <c r="J53" s="6">
        <f t="shared" si="3"/>
        <v>0.0009361156771515337</v>
      </c>
      <c r="K53" s="50">
        <f t="shared" si="4"/>
        <v>504</v>
      </c>
      <c r="L53" s="6">
        <f t="shared" si="5"/>
        <v>0.0001919110994678275</v>
      </c>
    </row>
    <row r="54" spans="2:12" ht="12.75">
      <c r="B54" s="135" t="s">
        <v>121</v>
      </c>
      <c r="C54" s="137">
        <v>639</v>
      </c>
      <c r="D54" s="6">
        <f t="shared" si="0"/>
        <v>0.0006034729442963307</v>
      </c>
      <c r="E54" s="137">
        <v>639</v>
      </c>
      <c r="F54" s="6">
        <f t="shared" si="1"/>
        <v>0.0007814296126359248</v>
      </c>
      <c r="G54" s="137">
        <v>0</v>
      </c>
      <c r="H54" s="6">
        <f t="shared" si="2"/>
        <v>0</v>
      </c>
      <c r="I54" s="137">
        <v>1630</v>
      </c>
      <c r="J54" s="6">
        <f t="shared" si="3"/>
        <v>0.0030275169717400795</v>
      </c>
      <c r="K54" s="50">
        <f t="shared" si="4"/>
        <v>2908</v>
      </c>
      <c r="L54" s="6">
        <f t="shared" si="5"/>
        <v>0.001107296581850084</v>
      </c>
    </row>
    <row r="55" spans="2:12" ht="12.75">
      <c r="B55" s="135" t="s">
        <v>122</v>
      </c>
      <c r="C55" s="137">
        <v>9186</v>
      </c>
      <c r="D55" s="6">
        <f t="shared" si="0"/>
        <v>0.00867527772504866</v>
      </c>
      <c r="E55" s="137">
        <v>9186</v>
      </c>
      <c r="F55" s="6">
        <f t="shared" si="1"/>
        <v>0.011233509267094844</v>
      </c>
      <c r="G55" s="137">
        <v>363</v>
      </c>
      <c r="H55" s="6">
        <f t="shared" si="2"/>
        <v>0.0017186035281083999</v>
      </c>
      <c r="I55" s="137">
        <v>4010</v>
      </c>
      <c r="J55" s="6">
        <f t="shared" si="3"/>
        <v>0.007448063224955655</v>
      </c>
      <c r="K55" s="50">
        <f t="shared" si="4"/>
        <v>22745</v>
      </c>
      <c r="L55" s="6">
        <f t="shared" si="5"/>
        <v>0.00866074991546773</v>
      </c>
    </row>
    <row r="56" spans="2:12" ht="12.75">
      <c r="B56" s="135" t="s">
        <v>123</v>
      </c>
      <c r="C56" s="137">
        <v>306</v>
      </c>
      <c r="D56" s="6">
        <f t="shared" si="0"/>
        <v>0.0002889870437475387</v>
      </c>
      <c r="E56" s="137">
        <v>306</v>
      </c>
      <c r="F56" s="6">
        <f t="shared" si="1"/>
        <v>0.0003742057299946682</v>
      </c>
      <c r="G56" s="137">
        <v>0</v>
      </c>
      <c r="H56" s="6">
        <f t="shared" si="2"/>
        <v>0</v>
      </c>
      <c r="I56" s="137">
        <v>204</v>
      </c>
      <c r="J56" s="6">
        <f t="shared" si="3"/>
        <v>0.0003789039645613351</v>
      </c>
      <c r="K56" s="50">
        <f t="shared" si="4"/>
        <v>816</v>
      </c>
      <c r="L56" s="6">
        <f t="shared" si="5"/>
        <v>0.00031071320866219685</v>
      </c>
    </row>
    <row r="57" spans="2:12" ht="12.75">
      <c r="B57" s="135" t="s">
        <v>127</v>
      </c>
      <c r="C57" s="137">
        <v>0</v>
      </c>
      <c r="D57" s="6">
        <f t="shared" si="0"/>
        <v>0</v>
      </c>
      <c r="E57" s="137">
        <v>0</v>
      </c>
      <c r="F57" s="6">
        <f t="shared" si="1"/>
        <v>0</v>
      </c>
      <c r="G57" s="137">
        <v>0</v>
      </c>
      <c r="H57" s="6">
        <f t="shared" si="2"/>
        <v>0</v>
      </c>
      <c r="I57" s="137">
        <v>5566</v>
      </c>
      <c r="J57" s="6">
        <f t="shared" si="3"/>
        <v>0.010338134640923485</v>
      </c>
      <c r="K57" s="50">
        <f t="shared" si="4"/>
        <v>5566</v>
      </c>
      <c r="L57" s="6">
        <f t="shared" si="5"/>
        <v>0.002119399165948269</v>
      </c>
    </row>
    <row r="58" spans="2:12" ht="12.75">
      <c r="B58" s="135" t="s">
        <v>128</v>
      </c>
      <c r="C58" s="137">
        <v>0</v>
      </c>
      <c r="D58" s="6">
        <f t="shared" si="0"/>
        <v>0</v>
      </c>
      <c r="E58" s="137">
        <v>0</v>
      </c>
      <c r="F58" s="6">
        <f t="shared" si="1"/>
        <v>0</v>
      </c>
      <c r="G58" s="137">
        <v>0</v>
      </c>
      <c r="H58" s="6">
        <f t="shared" si="2"/>
        <v>0</v>
      </c>
      <c r="I58" s="137">
        <v>7278</v>
      </c>
      <c r="J58" s="6">
        <f t="shared" si="3"/>
        <v>0.013517956147438219</v>
      </c>
      <c r="K58" s="50">
        <f t="shared" si="4"/>
        <v>7278</v>
      </c>
      <c r="L58" s="6">
        <f t="shared" si="5"/>
        <v>0.0027712876625532704</v>
      </c>
    </row>
    <row r="59" spans="2:12" ht="12.75">
      <c r="B59" s="135" t="s">
        <v>130</v>
      </c>
      <c r="C59" s="137">
        <v>0</v>
      </c>
      <c r="D59" s="6">
        <f t="shared" si="0"/>
        <v>0</v>
      </c>
      <c r="E59" s="137">
        <v>0</v>
      </c>
      <c r="F59" s="6">
        <f t="shared" si="1"/>
        <v>0</v>
      </c>
      <c r="G59" s="137">
        <v>0</v>
      </c>
      <c r="H59" s="6">
        <f t="shared" si="2"/>
        <v>0</v>
      </c>
      <c r="I59" s="137">
        <v>6063</v>
      </c>
      <c r="J59" s="6">
        <f t="shared" si="3"/>
        <v>0.011261248711447914</v>
      </c>
      <c r="K59" s="50">
        <f t="shared" si="4"/>
        <v>6063</v>
      </c>
      <c r="L59" s="6">
        <f t="shared" si="5"/>
        <v>0.0023086448334790435</v>
      </c>
    </row>
    <row r="60" spans="2:12" ht="12.75">
      <c r="B60" s="135" t="s">
        <v>131</v>
      </c>
      <c r="C60" s="137">
        <v>24</v>
      </c>
      <c r="D60" s="6">
        <f t="shared" si="0"/>
        <v>2.2665650490003033E-05</v>
      </c>
      <c r="E60" s="137">
        <v>24</v>
      </c>
      <c r="F60" s="6">
        <f t="shared" si="1"/>
        <v>2.934946901918966E-05</v>
      </c>
      <c r="G60" s="137">
        <v>0</v>
      </c>
      <c r="H60" s="6">
        <f t="shared" si="2"/>
        <v>0</v>
      </c>
      <c r="I60" s="137">
        <v>3435</v>
      </c>
      <c r="J60" s="6">
        <f t="shared" si="3"/>
        <v>0.006380074109157774</v>
      </c>
      <c r="K60" s="50">
        <f t="shared" si="4"/>
        <v>3483</v>
      </c>
      <c r="L60" s="6">
        <f t="shared" si="5"/>
        <v>0.0013262427766794506</v>
      </c>
    </row>
    <row r="61" spans="2:12" ht="12.75">
      <c r="B61" s="135" t="s">
        <v>132</v>
      </c>
      <c r="C61" s="137">
        <v>3537</v>
      </c>
      <c r="D61" s="6">
        <f t="shared" si="0"/>
        <v>0.0033403502409641967</v>
      </c>
      <c r="E61" s="137">
        <v>3537</v>
      </c>
      <c r="F61" s="6">
        <f t="shared" si="1"/>
        <v>0.004325377996703076</v>
      </c>
      <c r="G61" s="137">
        <v>0</v>
      </c>
      <c r="H61" s="6">
        <f t="shared" si="2"/>
        <v>0</v>
      </c>
      <c r="I61" s="137">
        <v>29922</v>
      </c>
      <c r="J61" s="6">
        <f t="shared" si="3"/>
        <v>0.055576296213746414</v>
      </c>
      <c r="K61" s="50">
        <f t="shared" si="4"/>
        <v>36996</v>
      </c>
      <c r="L61" s="6">
        <f t="shared" si="5"/>
        <v>0.014087188563316954</v>
      </c>
    </row>
    <row r="62" spans="2:12" ht="12.75">
      <c r="B62" s="135" t="s">
        <v>134</v>
      </c>
      <c r="C62" s="137">
        <v>0</v>
      </c>
      <c r="D62" s="6">
        <f t="shared" si="0"/>
        <v>0</v>
      </c>
      <c r="E62" s="137">
        <v>0</v>
      </c>
      <c r="F62" s="6">
        <f t="shared" si="1"/>
        <v>0</v>
      </c>
      <c r="G62" s="137">
        <v>0</v>
      </c>
      <c r="H62" s="6">
        <f t="shared" si="2"/>
        <v>0</v>
      </c>
      <c r="I62" s="137">
        <v>538</v>
      </c>
      <c r="J62" s="6">
        <f t="shared" si="3"/>
        <v>0.0009992663379117563</v>
      </c>
      <c r="K62" s="50">
        <f t="shared" si="4"/>
        <v>538</v>
      </c>
      <c r="L62" s="6">
        <f t="shared" si="5"/>
        <v>0.00020485748316208567</v>
      </c>
    </row>
    <row r="63" spans="2:12" ht="12.75">
      <c r="B63" s="135" t="s">
        <v>135</v>
      </c>
      <c r="C63" s="137">
        <v>18748</v>
      </c>
      <c r="D63" s="6">
        <f t="shared" si="0"/>
        <v>0.01770565064110737</v>
      </c>
      <c r="E63" s="137">
        <v>18748</v>
      </c>
      <c r="F63" s="6">
        <f t="shared" si="1"/>
        <v>0.02292682688215699</v>
      </c>
      <c r="G63" s="137">
        <v>9536</v>
      </c>
      <c r="H63" s="6">
        <f t="shared" si="2"/>
        <v>0.04514766733895786</v>
      </c>
      <c r="I63" s="137">
        <v>828</v>
      </c>
      <c r="J63" s="6">
        <f t="shared" si="3"/>
        <v>0.0015379043267489483</v>
      </c>
      <c r="K63" s="50">
        <f t="shared" si="4"/>
        <v>47860</v>
      </c>
      <c r="L63" s="6">
        <f t="shared" si="5"/>
        <v>0.018223938929623457</v>
      </c>
    </row>
    <row r="64" spans="2:12" ht="12.75">
      <c r="B64" s="135" t="s">
        <v>136</v>
      </c>
      <c r="C64" s="137">
        <v>0</v>
      </c>
      <c r="D64" s="6">
        <f t="shared" si="0"/>
        <v>0</v>
      </c>
      <c r="E64" s="137">
        <v>0</v>
      </c>
      <c r="F64" s="6">
        <f t="shared" si="1"/>
        <v>0</v>
      </c>
      <c r="G64" s="137">
        <v>0</v>
      </c>
      <c r="H64" s="6">
        <f t="shared" si="2"/>
        <v>0</v>
      </c>
      <c r="I64" s="137">
        <v>19397</v>
      </c>
      <c r="J64" s="6">
        <f t="shared" si="3"/>
        <v>0.03602745196370694</v>
      </c>
      <c r="K64" s="50">
        <f t="shared" si="4"/>
        <v>19397</v>
      </c>
      <c r="L64" s="6">
        <f t="shared" si="5"/>
        <v>0.007385911897574305</v>
      </c>
    </row>
    <row r="65" spans="2:12" ht="12.75">
      <c r="B65" s="135" t="s">
        <v>137</v>
      </c>
      <c r="C65" s="137">
        <v>17900</v>
      </c>
      <c r="D65" s="6">
        <f t="shared" si="0"/>
        <v>0.01690479765712726</v>
      </c>
      <c r="E65" s="137">
        <v>17900</v>
      </c>
      <c r="F65" s="6">
        <f t="shared" si="1"/>
        <v>0.021889812310145623</v>
      </c>
      <c r="G65" s="137">
        <v>12490</v>
      </c>
      <c r="H65" s="6">
        <f t="shared" si="2"/>
        <v>0.059133217812875796</v>
      </c>
      <c r="I65" s="137">
        <v>22251</v>
      </c>
      <c r="J65" s="6">
        <f t="shared" si="3"/>
        <v>0.041328392722815036</v>
      </c>
      <c r="K65" s="50">
        <f t="shared" si="4"/>
        <v>70541</v>
      </c>
      <c r="L65" s="6">
        <f t="shared" si="5"/>
        <v>0.026860319181666703</v>
      </c>
    </row>
    <row r="66" spans="2:12" ht="12.75">
      <c r="B66" s="135" t="s">
        <v>139</v>
      </c>
      <c r="C66" s="137">
        <v>1917</v>
      </c>
      <c r="D66" s="6">
        <f t="shared" si="0"/>
        <v>0.0018104188328889922</v>
      </c>
      <c r="E66" s="137">
        <v>1917</v>
      </c>
      <c r="F66" s="6">
        <f t="shared" si="1"/>
        <v>0.0023442888379077743</v>
      </c>
      <c r="G66" s="137">
        <v>230</v>
      </c>
      <c r="H66" s="6">
        <f t="shared" si="2"/>
        <v>0.0010889223456334214</v>
      </c>
      <c r="I66" s="137">
        <v>14768</v>
      </c>
      <c r="J66" s="6">
        <f t="shared" si="3"/>
        <v>0.027429675238440178</v>
      </c>
      <c r="K66" s="50">
        <f t="shared" si="4"/>
        <v>18832</v>
      </c>
      <c r="L66" s="6">
        <f t="shared" si="5"/>
        <v>0.007170773462655014</v>
      </c>
    </row>
    <row r="67" spans="2:12" ht="12.75">
      <c r="B67" s="135" t="s">
        <v>140</v>
      </c>
      <c r="C67" s="137">
        <v>5991</v>
      </c>
      <c r="D67" s="6">
        <f>+C67/$C$76</f>
        <v>0.005657913003567007</v>
      </c>
      <c r="E67" s="137">
        <v>5991</v>
      </c>
      <c r="F67" s="6">
        <f t="shared" si="1"/>
        <v>0.007326361203915219</v>
      </c>
      <c r="G67" s="137">
        <v>0</v>
      </c>
      <c r="H67" s="6">
        <f t="shared" si="2"/>
        <v>0</v>
      </c>
      <c r="I67" s="137">
        <v>16280</v>
      </c>
      <c r="J67" s="6">
        <f t="shared" si="3"/>
        <v>0.03023802226989478</v>
      </c>
      <c r="K67" s="50">
        <f t="shared" si="4"/>
        <v>28262</v>
      </c>
      <c r="L67" s="6">
        <f t="shared" si="5"/>
        <v>0.010761491057856627</v>
      </c>
    </row>
    <row r="68" spans="2:12" ht="12.75">
      <c r="B68" s="135" t="s">
        <v>141</v>
      </c>
      <c r="C68" s="137">
        <v>0</v>
      </c>
      <c r="D68" s="6">
        <f>+C68/$C$76</f>
        <v>0</v>
      </c>
      <c r="E68" s="137">
        <v>0</v>
      </c>
      <c r="F68" s="6">
        <f>+E68/$E$76</f>
        <v>0</v>
      </c>
      <c r="G68" s="137">
        <v>0</v>
      </c>
      <c r="H68" s="6">
        <f>+G68/$G$76</f>
        <v>0</v>
      </c>
      <c r="I68" s="137">
        <v>287</v>
      </c>
      <c r="J68" s="6">
        <f>+I68/$I$76</f>
        <v>0.0005330658717112901</v>
      </c>
      <c r="K68" s="50">
        <f>+C68+E68+G68+I68</f>
        <v>287</v>
      </c>
      <c r="L68" s="6">
        <f>+K68/$K$76</f>
        <v>0.00010928270941917953</v>
      </c>
    </row>
    <row r="69" spans="2:12" ht="12.75">
      <c r="B69" s="135" t="s">
        <v>143</v>
      </c>
      <c r="C69" s="137">
        <v>0</v>
      </c>
      <c r="D69" s="6">
        <f>+C69/$C$76</f>
        <v>0</v>
      </c>
      <c r="E69" s="137">
        <v>0</v>
      </c>
      <c r="F69" s="6">
        <f>+E69/$E$76</f>
        <v>0</v>
      </c>
      <c r="G69" s="137">
        <v>0</v>
      </c>
      <c r="H69" s="6">
        <f>+G69/$G$76</f>
        <v>0</v>
      </c>
      <c r="I69" s="137">
        <v>13522</v>
      </c>
      <c r="J69" s="6">
        <f>+I69/$I$76</f>
        <v>0.025115389258815554</v>
      </c>
      <c r="K69" s="50">
        <f>+C69+E69+G69+I69</f>
        <v>13522</v>
      </c>
      <c r="L69" s="6">
        <f>+K69/$K$76</f>
        <v>0.005148852950404689</v>
      </c>
    </row>
    <row r="70" spans="2:12" ht="12.75">
      <c r="B70" s="135" t="s">
        <v>146</v>
      </c>
      <c r="C70" s="137">
        <v>0</v>
      </c>
      <c r="D70" s="6">
        <f>+C70/$C$76</f>
        <v>0</v>
      </c>
      <c r="E70" s="137">
        <v>0</v>
      </c>
      <c r="F70" s="6">
        <f>+E70/$E$76</f>
        <v>0</v>
      </c>
      <c r="G70" s="137">
        <v>0</v>
      </c>
      <c r="H70" s="6">
        <f>+G70/$G$76</f>
        <v>0</v>
      </c>
      <c r="I70" s="137">
        <v>810</v>
      </c>
      <c r="J70" s="6">
        <f>+I70/$I$76</f>
        <v>0.0015044716239935364</v>
      </c>
      <c r="K70" s="50">
        <f>+C70+E70+G70+I70</f>
        <v>810</v>
      </c>
      <c r="L70" s="6">
        <f>+K70/$K$76</f>
        <v>0.0003084285527161513</v>
      </c>
    </row>
    <row r="71" spans="2:12" ht="12.75">
      <c r="B71" s="135" t="s">
        <v>147</v>
      </c>
      <c r="C71" s="137">
        <v>0</v>
      </c>
      <c r="D71" s="6">
        <f>+C71/$C$76</f>
        <v>0</v>
      </c>
      <c r="E71" s="137">
        <v>0</v>
      </c>
      <c r="F71" s="6">
        <f>+E71/$E$76</f>
        <v>0</v>
      </c>
      <c r="G71" s="137">
        <v>0</v>
      </c>
      <c r="H71" s="6">
        <f>+G71/$G$76</f>
        <v>0</v>
      </c>
      <c r="I71" s="137">
        <v>744</v>
      </c>
      <c r="J71" s="6">
        <f>+I71/$I$76</f>
        <v>0.0013818850472236926</v>
      </c>
      <c r="K71" s="50">
        <f>+C71+E71+G71+I71</f>
        <v>744</v>
      </c>
      <c r="L71" s="6">
        <f>+K71/$K$76</f>
        <v>0.0002832973373096501</v>
      </c>
    </row>
    <row r="72" spans="2:12" ht="12.75">
      <c r="B72" s="135" t="s">
        <v>148</v>
      </c>
      <c r="C72" s="137">
        <v>0</v>
      </c>
      <c r="D72" s="6"/>
      <c r="E72" s="137">
        <v>0</v>
      </c>
      <c r="F72" s="6"/>
      <c r="G72" s="137">
        <v>0</v>
      </c>
      <c r="H72" s="6"/>
      <c r="I72" s="137">
        <v>1514</v>
      </c>
      <c r="J72" s="6">
        <f>+I72/$I$76</f>
        <v>0.0028120617762052024</v>
      </c>
      <c r="K72" s="50">
        <f>+C72+E72+G72+I72</f>
        <v>1514</v>
      </c>
      <c r="L72" s="6">
        <f>+K72/$K$76</f>
        <v>0.0005764948503854976</v>
      </c>
    </row>
    <row r="73" spans="2:12" ht="12.75">
      <c r="B73" s="88"/>
      <c r="C73" s="89"/>
      <c r="D73" s="6"/>
      <c r="E73" s="89"/>
      <c r="F73" s="6"/>
      <c r="G73" s="89"/>
      <c r="H73" s="6"/>
      <c r="I73" s="89"/>
      <c r="J73" s="6"/>
      <c r="K73" s="50"/>
      <c r="L73" s="6"/>
    </row>
    <row r="74" spans="2:12" ht="12.75">
      <c r="B74" s="26"/>
      <c r="C74" s="27"/>
      <c r="D74" s="6"/>
      <c r="E74" s="27"/>
      <c r="F74" s="6"/>
      <c r="G74" s="27"/>
      <c r="H74" s="6"/>
      <c r="I74" s="27"/>
      <c r="J74" s="6"/>
      <c r="K74" s="27"/>
      <c r="L74" s="6"/>
    </row>
    <row r="75" spans="2:13" ht="12.75">
      <c r="B75" s="2"/>
      <c r="C75" s="3"/>
      <c r="D75" s="6"/>
      <c r="E75" s="3"/>
      <c r="F75" s="6"/>
      <c r="G75" s="3"/>
      <c r="H75" s="6"/>
      <c r="I75" s="3"/>
      <c r="J75" s="6"/>
      <c r="K75" s="3"/>
      <c r="L75" s="6"/>
      <c r="M75" s="4"/>
    </row>
    <row r="76" spans="3:13" ht="12.75">
      <c r="C76" s="4">
        <f>SUM(C2:C75)</f>
        <v>1058871</v>
      </c>
      <c r="D76" s="7">
        <f>SUM(D2:D75)</f>
        <v>1</v>
      </c>
      <c r="E76" s="4">
        <f>SUM(E2:E75)</f>
        <v>817732</v>
      </c>
      <c r="F76" s="10">
        <f>+E76/$E$76</f>
        <v>1</v>
      </c>
      <c r="G76" s="4">
        <f>SUM(G2:G75)</f>
        <v>211218</v>
      </c>
      <c r="H76" s="10">
        <f>+G76/$G$76</f>
        <v>1</v>
      </c>
      <c r="I76" s="4">
        <f>SUM(I2:I75)</f>
        <v>538395</v>
      </c>
      <c r="J76" s="10">
        <f>+I76/$I$76</f>
        <v>1</v>
      </c>
      <c r="K76" s="4">
        <f>SUM(K2:K75)</f>
        <v>2626216</v>
      </c>
      <c r="L76" s="10">
        <f>+K76/$K$76</f>
        <v>1</v>
      </c>
      <c r="M76" s="4">
        <f>+I76+G76+E76+C76</f>
        <v>2626216</v>
      </c>
    </row>
    <row r="77" spans="3:11" ht="12.75">
      <c r="C77" s="4"/>
      <c r="E77" s="4"/>
      <c r="G77" s="4"/>
      <c r="I77" s="4"/>
      <c r="K77" s="4">
        <f>+K76-K78</f>
        <v>1.2299999995157123</v>
      </c>
    </row>
    <row r="78" spans="3:11" ht="12.75">
      <c r="C78" s="9">
        <v>1058871.43</v>
      </c>
      <c r="E78" s="4">
        <v>817732.42</v>
      </c>
      <c r="G78" s="9">
        <v>211216.12</v>
      </c>
      <c r="I78" s="9">
        <v>538394.8</v>
      </c>
      <c r="K78" s="4">
        <f>SUM(C78:I78)</f>
        <v>2626214.7700000005</v>
      </c>
    </row>
    <row r="80" spans="3:11" ht="12.75">
      <c r="C80" s="4">
        <f>+C76-C78</f>
        <v>-0.4299999999348074</v>
      </c>
      <c r="E80" s="4">
        <f>+E76-E78</f>
        <v>-0.4200000000419095</v>
      </c>
      <c r="G80" s="4">
        <f>+G76-G78</f>
        <v>1.8800000000046566</v>
      </c>
      <c r="I80" s="4">
        <f>+I76-I78</f>
        <v>0.19999999995343387</v>
      </c>
      <c r="K80" s="4">
        <f>+K76-K78</f>
        <v>1.2299999995157123</v>
      </c>
    </row>
    <row r="83" ht="12.75">
      <c r="K83" s="4">
        <f>+K78</f>
        <v>2626214.7700000005</v>
      </c>
    </row>
    <row r="84" ht="12.75">
      <c r="K84" s="4">
        <v>0</v>
      </c>
    </row>
    <row r="85" ht="12.75">
      <c r="K85" s="4">
        <f>+K83-K84</f>
        <v>2626214.7700000005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CA85"/>
  <sheetViews>
    <sheetView tabSelected="1" workbookViewId="0" topLeftCell="A1">
      <selection activeCell="B1" sqref="B1"/>
    </sheetView>
  </sheetViews>
  <sheetFormatPr defaultColWidth="9.140625" defaultRowHeight="12.75"/>
  <cols>
    <col min="2" max="2" width="11.7109375" style="0" customWidth="1"/>
    <col min="3" max="3" width="15.7109375" style="0" customWidth="1"/>
    <col min="4" max="4" width="10.28125" style="0" customWidth="1"/>
    <col min="5" max="5" width="14.00390625" style="0" customWidth="1"/>
    <col min="6" max="6" width="10.421875" style="0" customWidth="1"/>
    <col min="7" max="7" width="19.8515625" style="0" customWidth="1"/>
    <col min="8" max="8" width="10.00390625" style="0" customWidth="1"/>
    <col min="9" max="9" width="14.28125" style="0" customWidth="1"/>
    <col min="10" max="10" width="10.7109375" style="0" customWidth="1"/>
    <col min="11" max="11" width="16.28125" style="0" customWidth="1"/>
    <col min="17" max="17" width="15.8515625" style="0" customWidth="1"/>
    <col min="19" max="19" width="21.140625" style="0" customWidth="1"/>
    <col min="24" max="24" width="14.8515625" style="0" customWidth="1"/>
    <col min="25" max="25" width="11.8515625" style="0" customWidth="1"/>
    <col min="27" max="27" width="11.140625" style="0" bestFit="1" customWidth="1"/>
    <col min="30" max="30" width="15.421875" style="4" customWidth="1"/>
    <col min="33" max="33" width="11.140625" style="0" bestFit="1" customWidth="1"/>
    <col min="35" max="35" width="13.140625" style="0" customWidth="1"/>
    <col min="36" max="36" width="11.140625" style="0" bestFit="1" customWidth="1"/>
    <col min="37" max="37" width="10.140625" style="0" bestFit="1" customWidth="1"/>
    <col min="44" max="44" width="17.57421875" style="4" customWidth="1"/>
    <col min="47" max="47" width="10.140625" style="0" bestFit="1" customWidth="1"/>
    <col min="49" max="49" width="13.57421875" style="0" customWidth="1"/>
    <col min="50" max="50" width="13.28125" style="0" customWidth="1"/>
    <col min="57" max="57" width="15.140625" style="0" customWidth="1"/>
    <col min="61" max="61" width="10.7109375" style="0" customWidth="1"/>
    <col min="62" max="62" width="11.140625" style="0" bestFit="1" customWidth="1"/>
    <col min="63" max="63" width="13.421875" style="0" bestFit="1" customWidth="1"/>
    <col min="65" max="65" width="11.140625" style="0" bestFit="1" customWidth="1"/>
    <col min="71" max="71" width="16.28125" style="0" customWidth="1"/>
    <col min="76" max="76" width="11.140625" style="0" bestFit="1" customWidth="1"/>
    <col min="79" max="79" width="11.140625" style="0" bestFit="1" customWidth="1"/>
  </cols>
  <sheetData>
    <row r="1" spans="2:72" ht="12.75">
      <c r="B1" s="138" t="s">
        <v>150</v>
      </c>
      <c r="C1" s="140" t="s">
        <v>151</v>
      </c>
      <c r="D1" s="1" t="s">
        <v>159</v>
      </c>
      <c r="E1" s="140" t="s">
        <v>152</v>
      </c>
      <c r="F1" s="1" t="s">
        <v>159</v>
      </c>
      <c r="G1" s="140" t="s">
        <v>153</v>
      </c>
      <c r="H1" s="1" t="s">
        <v>159</v>
      </c>
      <c r="I1" s="140" t="s">
        <v>161</v>
      </c>
      <c r="J1" s="1" t="s">
        <v>159</v>
      </c>
      <c r="K1" s="140" t="s">
        <v>162</v>
      </c>
      <c r="L1" s="1" t="s">
        <v>156</v>
      </c>
      <c r="P1" s="138" t="s">
        <v>150</v>
      </c>
      <c r="Q1" s="140" t="s">
        <v>151</v>
      </c>
      <c r="R1" s="13" t="s">
        <v>159</v>
      </c>
      <c r="S1" s="12"/>
      <c r="AC1" s="138" t="s">
        <v>150</v>
      </c>
      <c r="AD1" s="140" t="s">
        <v>152</v>
      </c>
      <c r="AE1" s="13" t="s">
        <v>159</v>
      </c>
      <c r="AF1" s="12"/>
      <c r="AQ1" s="138" t="s">
        <v>150</v>
      </c>
      <c r="AR1" s="140" t="s">
        <v>153</v>
      </c>
      <c r="AS1" s="13" t="s">
        <v>159</v>
      </c>
      <c r="AT1" s="12"/>
      <c r="BD1" s="138" t="s">
        <v>150</v>
      </c>
      <c r="BE1" s="140" t="s">
        <v>161</v>
      </c>
      <c r="BF1" s="13" t="s">
        <v>159</v>
      </c>
      <c r="BR1" s="138" t="s">
        <v>150</v>
      </c>
      <c r="BS1" s="140" t="s">
        <v>162</v>
      </c>
      <c r="BT1" s="13" t="s">
        <v>159</v>
      </c>
    </row>
    <row r="2" spans="2:77" ht="12.75">
      <c r="B2" s="139" t="s">
        <v>2</v>
      </c>
      <c r="C2" s="141">
        <v>75875</v>
      </c>
      <c r="D2" s="6">
        <f>+C2/$C$76</f>
        <v>0.004519542681250638</v>
      </c>
      <c r="E2" s="141">
        <v>75875</v>
      </c>
      <c r="F2" s="6">
        <f>+E2/$E$76</f>
        <v>0.00631430921082744</v>
      </c>
      <c r="G2" s="141">
        <v>4001</v>
      </c>
      <c r="H2" s="6">
        <f>+G2/$G$76</f>
        <v>0.0011933248966466109</v>
      </c>
      <c r="I2" s="141">
        <v>30778</v>
      </c>
      <c r="J2" s="6">
        <f>+I2/$I$76</f>
        <v>0.004737361789109055</v>
      </c>
      <c r="K2" s="141">
        <v>186529</v>
      </c>
      <c r="L2" s="6">
        <f>+K2/$K$76</f>
        <v>0.004825576328063131</v>
      </c>
      <c r="O2">
        <v>1</v>
      </c>
      <c r="P2" s="139" t="s">
        <v>61</v>
      </c>
      <c r="Q2" s="141">
        <v>2593913</v>
      </c>
      <c r="R2" s="6">
        <f aca="true" t="shared" si="0" ref="R2:R66">+Q2/$C$76</f>
        <v>0.15450807927447624</v>
      </c>
      <c r="W2">
        <v>1</v>
      </c>
      <c r="X2" s="25" t="str">
        <f>+P2</f>
        <v>33140</v>
      </c>
      <c r="Y2" s="25">
        <f>+Q2</f>
        <v>2593913</v>
      </c>
      <c r="AB2">
        <v>1</v>
      </c>
      <c r="AC2" s="139" t="s">
        <v>40</v>
      </c>
      <c r="AD2" s="141">
        <v>1795263</v>
      </c>
      <c r="AE2" s="6">
        <f aca="true" t="shared" si="1" ref="AE2:AE66">+AD2/$E$76</f>
        <v>0.14940159073156775</v>
      </c>
      <c r="AH2">
        <v>1</v>
      </c>
      <c r="AI2" s="29" t="str">
        <f>+AC2</f>
        <v>33126</v>
      </c>
      <c r="AJ2" s="25">
        <f>+AD2</f>
        <v>1795263</v>
      </c>
      <c r="AK2" s="6">
        <f aca="true" t="shared" si="2" ref="AK2:AK11">+AJ2/$E$76</f>
        <v>0.14940159073156775</v>
      </c>
      <c r="AP2">
        <v>1</v>
      </c>
      <c r="AQ2" s="139" t="s">
        <v>40</v>
      </c>
      <c r="AR2" s="141">
        <v>482614</v>
      </c>
      <c r="AS2" s="6">
        <f aca="true" t="shared" si="3" ref="AS2:AS66">+AR2/$G$76</f>
        <v>0.14394283970762495</v>
      </c>
      <c r="AV2">
        <v>1</v>
      </c>
      <c r="AW2" s="24" t="str">
        <f>+AQ2</f>
        <v>33126</v>
      </c>
      <c r="AX2" s="25">
        <f>+AR2</f>
        <v>482614</v>
      </c>
      <c r="AY2" s="6">
        <f aca="true" t="shared" si="4" ref="AY2:AY11">+AX2/$G$76</f>
        <v>0.14394283970762495</v>
      </c>
      <c r="BC2">
        <v>1</v>
      </c>
      <c r="BD2" s="139" t="s">
        <v>48</v>
      </c>
      <c r="BE2" s="141">
        <v>640623</v>
      </c>
      <c r="BF2" s="6">
        <f aca="true" t="shared" si="5" ref="BF2:BF66">+BE2/$I$76</f>
        <v>0.09860494253767009</v>
      </c>
      <c r="BH2">
        <v>1</v>
      </c>
      <c r="BI2" s="24" t="str">
        <f>+BD2</f>
        <v>33133</v>
      </c>
      <c r="BJ2" s="25">
        <f>+BE2</f>
        <v>640623</v>
      </c>
      <c r="BK2" s="6">
        <f>+BJ2/$I$76</f>
        <v>0.09860494253767009</v>
      </c>
      <c r="BR2" s="139" t="s">
        <v>40</v>
      </c>
      <c r="BS2" s="141">
        <v>4207951</v>
      </c>
      <c r="BT2" s="6">
        <f aca="true" t="shared" si="6" ref="BT2:BT66">+BS2/$K$76</f>
        <v>0.10886129628770637</v>
      </c>
      <c r="BW2" s="24" t="str">
        <f>+BR2</f>
        <v>33126</v>
      </c>
      <c r="BX2" s="58">
        <f>+BS2</f>
        <v>4207951</v>
      </c>
      <c r="BY2" s="6">
        <f>+BX2/$K$76</f>
        <v>0.10886129628770637</v>
      </c>
    </row>
    <row r="3" spans="2:77" ht="12.75">
      <c r="B3" s="139" t="s">
        <v>6</v>
      </c>
      <c r="C3" s="141">
        <v>79988</v>
      </c>
      <c r="D3" s="6">
        <f aca="true" t="shared" si="7" ref="D3:D66">+C3/$C$76</f>
        <v>0.0047645361448155</v>
      </c>
      <c r="E3" s="141">
        <v>79988</v>
      </c>
      <c r="F3" s="6">
        <f aca="true" t="shared" si="8" ref="F3:F66">+E3/$E$76</f>
        <v>0.0066565926214914705</v>
      </c>
      <c r="G3" s="141">
        <v>10181</v>
      </c>
      <c r="H3" s="6">
        <f aca="true" t="shared" si="9" ref="H3:H66">+G3/$G$76</f>
        <v>0.00303655105542593</v>
      </c>
      <c r="I3" s="141">
        <v>186148</v>
      </c>
      <c r="J3" s="6">
        <f aca="true" t="shared" si="10" ref="J3:J66">+I3/$I$76</f>
        <v>0.028651972913089623</v>
      </c>
      <c r="K3" s="141">
        <v>356305</v>
      </c>
      <c r="L3" s="6">
        <f aca="true" t="shared" si="11" ref="L3:L66">+K3/$K$76</f>
        <v>0.009217746160492653</v>
      </c>
      <c r="O3">
        <v>2</v>
      </c>
      <c r="P3" s="139" t="s">
        <v>58</v>
      </c>
      <c r="Q3" s="141">
        <v>1884514</v>
      </c>
      <c r="R3" s="6">
        <f t="shared" si="0"/>
        <v>0.11225227619656493</v>
      </c>
      <c r="W3">
        <v>2</v>
      </c>
      <c r="X3" s="25" t="str">
        <f aca="true" t="shared" si="12" ref="X3:X13">+P3</f>
        <v>33139</v>
      </c>
      <c r="Y3" s="25">
        <f aca="true" t="shared" si="13" ref="Y3:Y13">+Q3</f>
        <v>1884514</v>
      </c>
      <c r="AB3">
        <v>2</v>
      </c>
      <c r="AC3" s="139" t="s">
        <v>45</v>
      </c>
      <c r="AD3" s="141">
        <v>1245956</v>
      </c>
      <c r="AE3" s="6">
        <f t="shared" si="1"/>
        <v>0.10368832220211814</v>
      </c>
      <c r="AH3">
        <v>2</v>
      </c>
      <c r="AI3" s="29" t="str">
        <f aca="true" t="shared" si="14" ref="AI3:AJ11">+AC3</f>
        <v>33131</v>
      </c>
      <c r="AJ3" s="25">
        <f t="shared" si="14"/>
        <v>1245956</v>
      </c>
      <c r="AK3" s="6">
        <f t="shared" si="2"/>
        <v>0.10368832220211814</v>
      </c>
      <c r="AP3">
        <v>2</v>
      </c>
      <c r="AQ3" s="139" t="s">
        <v>45</v>
      </c>
      <c r="AR3" s="141">
        <v>392830</v>
      </c>
      <c r="AS3" s="6">
        <f t="shared" si="3"/>
        <v>0.11716416374648542</v>
      </c>
      <c r="AV3">
        <v>2</v>
      </c>
      <c r="AW3" s="24" t="str">
        <f aca="true" t="shared" si="15" ref="AW3:AW11">+AQ3</f>
        <v>33131</v>
      </c>
      <c r="AX3" s="25">
        <f aca="true" t="shared" si="16" ref="AX3:AX11">+AR3</f>
        <v>392830</v>
      </c>
      <c r="AY3" s="6">
        <f t="shared" si="4"/>
        <v>0.11716416374648542</v>
      </c>
      <c r="BC3">
        <f>+BC2+1</f>
        <v>2</v>
      </c>
      <c r="BD3" s="139" t="s">
        <v>132</v>
      </c>
      <c r="BE3" s="141">
        <v>388685</v>
      </c>
      <c r="BF3" s="6">
        <f t="shared" si="5"/>
        <v>0.05982654711156843</v>
      </c>
      <c r="BH3">
        <f>+BH2+1</f>
        <v>2</v>
      </c>
      <c r="BI3" s="24" t="str">
        <f aca="true" t="shared" si="17" ref="BI3:BI21">+BD3</f>
        <v>33176</v>
      </c>
      <c r="BJ3" s="25">
        <f aca="true" t="shared" si="18" ref="BJ3:BJ21">+BE3</f>
        <v>388685</v>
      </c>
      <c r="BK3" s="6">
        <f aca="true" t="shared" si="19" ref="BK3:BK21">+BJ3/$I$76</f>
        <v>0.05982654711156843</v>
      </c>
      <c r="BR3" s="139" t="s">
        <v>45</v>
      </c>
      <c r="BS3" s="141">
        <v>2957064</v>
      </c>
      <c r="BT3" s="6">
        <f>+BS3/$K$76</f>
        <v>0.07650037280512775</v>
      </c>
      <c r="BW3" s="24" t="str">
        <f aca="true" t="shared" si="20" ref="BW3:BW18">+BR3</f>
        <v>33131</v>
      </c>
      <c r="BX3" s="58">
        <f aca="true" t="shared" si="21" ref="BX3:BX18">+BS3</f>
        <v>2957064</v>
      </c>
      <c r="BY3" s="6">
        <f aca="true" t="shared" si="22" ref="BY3:BY18">+BX3/$K$76</f>
        <v>0.07650037280512775</v>
      </c>
    </row>
    <row r="4" spans="2:77" ht="12.75">
      <c r="B4" s="139" t="s">
        <v>7</v>
      </c>
      <c r="C4" s="141">
        <v>6036</v>
      </c>
      <c r="D4" s="6">
        <f t="shared" si="7"/>
        <v>0.0003595381828537575</v>
      </c>
      <c r="E4" s="141">
        <v>6036</v>
      </c>
      <c r="F4" s="6">
        <f t="shared" si="8"/>
        <v>0.0005023152605806185</v>
      </c>
      <c r="G4" s="141">
        <v>0</v>
      </c>
      <c r="H4" s="6">
        <f t="shared" si="9"/>
        <v>0</v>
      </c>
      <c r="I4" s="141">
        <v>6792</v>
      </c>
      <c r="J4" s="6">
        <f t="shared" si="10"/>
        <v>0.0010454272945489864</v>
      </c>
      <c r="K4" s="141">
        <v>18864</v>
      </c>
      <c r="L4" s="6">
        <f t="shared" si="11"/>
        <v>0.0004880188702699468</v>
      </c>
      <c r="O4">
        <v>3</v>
      </c>
      <c r="P4" s="139" t="s">
        <v>40</v>
      </c>
      <c r="Q4" s="141">
        <v>1795263</v>
      </c>
      <c r="R4" s="6">
        <f t="shared" si="0"/>
        <v>0.10693598355940775</v>
      </c>
      <c r="W4">
        <v>3</v>
      </c>
      <c r="X4" s="25" t="str">
        <f t="shared" si="12"/>
        <v>33126</v>
      </c>
      <c r="Y4" s="25">
        <f t="shared" si="13"/>
        <v>1795263</v>
      </c>
      <c r="AB4">
        <v>3</v>
      </c>
      <c r="AC4" s="139" t="s">
        <v>99</v>
      </c>
      <c r="AD4" s="141">
        <v>1115534</v>
      </c>
      <c r="AE4" s="6">
        <f t="shared" si="1"/>
        <v>0.09283461761042738</v>
      </c>
      <c r="AH4">
        <v>3</v>
      </c>
      <c r="AI4" s="29" t="str">
        <f t="shared" si="14"/>
        <v>33160</v>
      </c>
      <c r="AJ4" s="25">
        <f t="shared" si="14"/>
        <v>1115534</v>
      </c>
      <c r="AK4" s="6">
        <f t="shared" si="2"/>
        <v>0.09283461761042738</v>
      </c>
      <c r="AP4">
        <v>3</v>
      </c>
      <c r="AQ4" s="139" t="s">
        <v>51</v>
      </c>
      <c r="AR4" s="141">
        <v>389967</v>
      </c>
      <c r="AS4" s="6">
        <f t="shared" si="3"/>
        <v>0.116310254928915</v>
      </c>
      <c r="AV4">
        <v>3</v>
      </c>
      <c r="AW4" s="24" t="str">
        <f t="shared" si="15"/>
        <v>33134</v>
      </c>
      <c r="AX4" s="25">
        <f t="shared" si="16"/>
        <v>389967</v>
      </c>
      <c r="AY4" s="6">
        <f t="shared" si="4"/>
        <v>0.116310254928915</v>
      </c>
      <c r="BC4">
        <f aca="true" t="shared" si="23" ref="BC4:BC67">+BC3+1</f>
        <v>3</v>
      </c>
      <c r="BD4" s="139" t="s">
        <v>99</v>
      </c>
      <c r="BE4" s="141">
        <v>352051</v>
      </c>
      <c r="BF4" s="6">
        <f t="shared" si="5"/>
        <v>0.05418782751373162</v>
      </c>
      <c r="BH4">
        <f aca="true" t="shared" si="24" ref="BH4:BH21">+BH3+1</f>
        <v>3</v>
      </c>
      <c r="BI4" s="24" t="str">
        <f t="shared" si="17"/>
        <v>33160</v>
      </c>
      <c r="BJ4" s="25">
        <f t="shared" si="18"/>
        <v>352051</v>
      </c>
      <c r="BK4" s="6">
        <f t="shared" si="19"/>
        <v>0.05418782751373162</v>
      </c>
      <c r="BR4" s="139" t="s">
        <v>99</v>
      </c>
      <c r="BS4" s="141">
        <v>2821746</v>
      </c>
      <c r="BT4" s="6">
        <f t="shared" si="6"/>
        <v>0.0729996445668332</v>
      </c>
      <c r="BW4" s="24" t="str">
        <f t="shared" si="20"/>
        <v>33160</v>
      </c>
      <c r="BX4" s="58">
        <f t="shared" si="21"/>
        <v>2821746</v>
      </c>
      <c r="BY4" s="6">
        <f t="shared" si="22"/>
        <v>0.0729996445668332</v>
      </c>
    </row>
    <row r="5" spans="2:77" ht="12.75">
      <c r="B5" s="139" t="s">
        <v>8</v>
      </c>
      <c r="C5" s="141">
        <v>230837</v>
      </c>
      <c r="D5" s="6">
        <f t="shared" si="7"/>
        <v>0.013749952868689996</v>
      </c>
      <c r="E5" s="141">
        <v>230837</v>
      </c>
      <c r="F5" s="6">
        <f t="shared" si="8"/>
        <v>0.01921022992157857</v>
      </c>
      <c r="G5" s="141">
        <v>173226</v>
      </c>
      <c r="H5" s="6">
        <f t="shared" si="9"/>
        <v>0.05166580818458031</v>
      </c>
      <c r="I5" s="141">
        <v>137066</v>
      </c>
      <c r="J5" s="6">
        <f t="shared" si="10"/>
        <v>0.021097252290143014</v>
      </c>
      <c r="K5" s="141">
        <v>771966</v>
      </c>
      <c r="L5" s="6">
        <f t="shared" si="11"/>
        <v>0.019971054665331306</v>
      </c>
      <c r="O5">
        <v>4</v>
      </c>
      <c r="P5" s="139" t="s">
        <v>45</v>
      </c>
      <c r="Q5" s="141">
        <v>1245956</v>
      </c>
      <c r="R5" s="6">
        <f t="shared" si="0"/>
        <v>0.0742161623849795</v>
      </c>
      <c r="W5">
        <v>4</v>
      </c>
      <c r="X5" s="25" t="str">
        <f t="shared" si="12"/>
        <v>33131</v>
      </c>
      <c r="Y5" s="25">
        <f t="shared" si="13"/>
        <v>1245956</v>
      </c>
      <c r="AB5">
        <v>4</v>
      </c>
      <c r="AC5" s="139" t="s">
        <v>46</v>
      </c>
      <c r="AD5" s="141">
        <v>925976</v>
      </c>
      <c r="AE5" s="6">
        <f t="shared" si="1"/>
        <v>0.0770596215592112</v>
      </c>
      <c r="AH5">
        <v>4</v>
      </c>
      <c r="AI5" s="29" t="str">
        <f t="shared" si="14"/>
        <v>33132</v>
      </c>
      <c r="AJ5" s="25">
        <f t="shared" si="14"/>
        <v>925976</v>
      </c>
      <c r="AK5" s="6">
        <f t="shared" si="2"/>
        <v>0.0770596215592112</v>
      </c>
      <c r="AP5">
        <v>4</v>
      </c>
      <c r="AQ5" s="139" t="s">
        <v>135</v>
      </c>
      <c r="AR5" s="141">
        <v>258512</v>
      </c>
      <c r="AS5" s="6">
        <f t="shared" si="3"/>
        <v>0.0771029256890549</v>
      </c>
      <c r="AV5">
        <v>4</v>
      </c>
      <c r="AW5" s="24" t="str">
        <f t="shared" si="15"/>
        <v>33178</v>
      </c>
      <c r="AX5" s="25">
        <f t="shared" si="16"/>
        <v>258512</v>
      </c>
      <c r="AY5" s="6">
        <f t="shared" si="4"/>
        <v>0.0771029256890549</v>
      </c>
      <c r="BC5">
        <f t="shared" si="23"/>
        <v>4</v>
      </c>
      <c r="BD5" s="139" t="s">
        <v>89</v>
      </c>
      <c r="BE5" s="141">
        <v>290142</v>
      </c>
      <c r="BF5" s="6">
        <f t="shared" si="5"/>
        <v>0.04465877003754888</v>
      </c>
      <c r="BH5">
        <f t="shared" si="24"/>
        <v>4</v>
      </c>
      <c r="BI5" s="24" t="str">
        <f t="shared" si="17"/>
        <v>33156</v>
      </c>
      <c r="BJ5" s="25">
        <f t="shared" si="18"/>
        <v>290142</v>
      </c>
      <c r="BK5" s="6">
        <f t="shared" si="19"/>
        <v>0.04465877003754888</v>
      </c>
      <c r="BR5" s="139" t="s">
        <v>61</v>
      </c>
      <c r="BS5" s="141">
        <v>2593913</v>
      </c>
      <c r="BT5" s="6">
        <f t="shared" si="6"/>
        <v>0.06710551801518917</v>
      </c>
      <c r="BW5" s="24" t="str">
        <f t="shared" si="20"/>
        <v>33140</v>
      </c>
      <c r="BX5" s="58">
        <f t="shared" si="21"/>
        <v>2593913</v>
      </c>
      <c r="BY5" s="6">
        <f t="shared" si="22"/>
        <v>0.06710551801518917</v>
      </c>
    </row>
    <row r="6" spans="2:77" ht="12.75">
      <c r="B6" s="139" t="s">
        <v>12</v>
      </c>
      <c r="C6" s="141">
        <v>83</v>
      </c>
      <c r="D6" s="6">
        <f t="shared" si="7"/>
        <v>4.943947842422444E-06</v>
      </c>
      <c r="E6" s="141">
        <v>83</v>
      </c>
      <c r="F6" s="6">
        <f t="shared" si="8"/>
        <v>6.907250932437266E-06</v>
      </c>
      <c r="G6" s="141">
        <v>0</v>
      </c>
      <c r="H6" s="6">
        <f t="shared" si="9"/>
        <v>0</v>
      </c>
      <c r="I6" s="141">
        <v>19653</v>
      </c>
      <c r="J6" s="6">
        <f t="shared" si="10"/>
        <v>0.0030249974410735026</v>
      </c>
      <c r="K6" s="141">
        <v>19819</v>
      </c>
      <c r="L6" s="6">
        <f t="shared" si="11"/>
        <v>0.0005127250842811745</v>
      </c>
      <c r="O6">
        <v>5</v>
      </c>
      <c r="P6" s="139" t="s">
        <v>99</v>
      </c>
      <c r="Q6" s="141">
        <v>1115534</v>
      </c>
      <c r="R6" s="6">
        <f t="shared" si="0"/>
        <v>0.06644749292107083</v>
      </c>
      <c r="W6">
        <v>5</v>
      </c>
      <c r="X6" s="25" t="str">
        <f t="shared" si="12"/>
        <v>33160</v>
      </c>
      <c r="Y6" s="25">
        <f t="shared" si="13"/>
        <v>1115534</v>
      </c>
      <c r="AB6">
        <v>5</v>
      </c>
      <c r="AC6" s="139" t="s">
        <v>51</v>
      </c>
      <c r="AD6" s="141">
        <v>912038</v>
      </c>
      <c r="AE6" s="6">
        <f t="shared" si="1"/>
        <v>0.07589970272190626</v>
      </c>
      <c r="AH6">
        <v>5</v>
      </c>
      <c r="AI6" s="29" t="str">
        <f t="shared" si="14"/>
        <v>33134</v>
      </c>
      <c r="AJ6" s="25">
        <f t="shared" si="14"/>
        <v>912038</v>
      </c>
      <c r="AK6" s="6">
        <f t="shared" si="2"/>
        <v>0.07589970272190626</v>
      </c>
      <c r="AP6">
        <v>5</v>
      </c>
      <c r="AQ6" s="139" t="s">
        <v>137</v>
      </c>
      <c r="AR6" s="141">
        <v>245844</v>
      </c>
      <c r="AS6" s="6">
        <f t="shared" si="3"/>
        <v>0.0733246103202173</v>
      </c>
      <c r="AV6">
        <v>5</v>
      </c>
      <c r="AW6" s="24" t="str">
        <f t="shared" si="15"/>
        <v>33180</v>
      </c>
      <c r="AX6" s="25">
        <f t="shared" si="16"/>
        <v>245844</v>
      </c>
      <c r="AY6" s="6">
        <f t="shared" si="4"/>
        <v>0.0733246103202173</v>
      </c>
      <c r="BC6">
        <f t="shared" si="23"/>
        <v>5</v>
      </c>
      <c r="BD6" s="139" t="s">
        <v>51</v>
      </c>
      <c r="BE6" s="141">
        <v>284861</v>
      </c>
      <c r="BF6" s="6">
        <f t="shared" si="5"/>
        <v>0.043845916453551056</v>
      </c>
      <c r="BH6">
        <f t="shared" si="24"/>
        <v>5</v>
      </c>
      <c r="BI6" s="24" t="str">
        <f t="shared" si="17"/>
        <v>33134</v>
      </c>
      <c r="BJ6" s="25">
        <f t="shared" si="18"/>
        <v>284861</v>
      </c>
      <c r="BK6" s="6">
        <f t="shared" si="19"/>
        <v>0.043845916453551056</v>
      </c>
      <c r="BM6" s="4">
        <f>+I76</f>
        <v>6496865</v>
      </c>
      <c r="BR6" s="139" t="s">
        <v>51</v>
      </c>
      <c r="BS6" s="141">
        <v>2498904</v>
      </c>
      <c r="BT6" s="6">
        <f t="shared" si="6"/>
        <v>0.06464759897121773</v>
      </c>
      <c r="BW6" s="24" t="str">
        <f t="shared" si="20"/>
        <v>33134</v>
      </c>
      <c r="BX6" s="58">
        <f t="shared" si="21"/>
        <v>2498904</v>
      </c>
      <c r="BY6" s="6">
        <f t="shared" si="22"/>
        <v>0.06464759897121773</v>
      </c>
    </row>
    <row r="7" spans="2:77" ht="12.75">
      <c r="B7" s="139" t="s">
        <v>15</v>
      </c>
      <c r="C7" s="141">
        <v>271747</v>
      </c>
      <c r="D7" s="6">
        <f t="shared" si="7"/>
        <v>0.01618678306427436</v>
      </c>
      <c r="E7" s="141">
        <v>271747</v>
      </c>
      <c r="F7" s="6">
        <f t="shared" si="8"/>
        <v>0.02261475565225337</v>
      </c>
      <c r="G7" s="141">
        <v>31956</v>
      </c>
      <c r="H7" s="6">
        <f t="shared" si="9"/>
        <v>0.009531089826853061</v>
      </c>
      <c r="I7" s="141">
        <v>48657</v>
      </c>
      <c r="J7" s="6">
        <f t="shared" si="10"/>
        <v>0.007489304456841876</v>
      </c>
      <c r="K7" s="141">
        <v>624107</v>
      </c>
      <c r="L7" s="6">
        <f t="shared" si="11"/>
        <v>0.01614588597686417</v>
      </c>
      <c r="O7">
        <v>6</v>
      </c>
      <c r="P7" s="139" t="s">
        <v>46</v>
      </c>
      <c r="Q7" s="141">
        <v>925976</v>
      </c>
      <c r="R7" s="6">
        <f t="shared" si="0"/>
        <v>0.05515634996789114</v>
      </c>
      <c r="W7">
        <v>6</v>
      </c>
      <c r="X7" s="25" t="str">
        <f t="shared" si="12"/>
        <v>33132</v>
      </c>
      <c r="Y7" s="25">
        <f t="shared" si="13"/>
        <v>925976</v>
      </c>
      <c r="AB7">
        <v>6</v>
      </c>
      <c r="AC7" s="139" t="s">
        <v>67</v>
      </c>
      <c r="AD7" s="141">
        <v>696559</v>
      </c>
      <c r="AE7" s="6">
        <f t="shared" si="1"/>
        <v>0.057967563882500836</v>
      </c>
      <c r="AH7">
        <v>6</v>
      </c>
      <c r="AI7" s="29" t="str">
        <f t="shared" si="14"/>
        <v>33142</v>
      </c>
      <c r="AJ7" s="25">
        <f t="shared" si="14"/>
        <v>696559</v>
      </c>
      <c r="AK7" s="6">
        <f t="shared" si="2"/>
        <v>0.057967563882500836</v>
      </c>
      <c r="AP7">
        <v>6</v>
      </c>
      <c r="AQ7" s="139" t="s">
        <v>99</v>
      </c>
      <c r="AR7" s="141">
        <v>238627</v>
      </c>
      <c r="AS7" s="6">
        <f t="shared" si="3"/>
        <v>0.07117209200502145</v>
      </c>
      <c r="AV7">
        <v>6</v>
      </c>
      <c r="AW7" s="24" t="str">
        <f t="shared" si="15"/>
        <v>33160</v>
      </c>
      <c r="AX7" s="25">
        <f t="shared" si="16"/>
        <v>238627</v>
      </c>
      <c r="AY7" s="6">
        <f t="shared" si="4"/>
        <v>0.07117209200502145</v>
      </c>
      <c r="BC7">
        <f t="shared" si="23"/>
        <v>6</v>
      </c>
      <c r="BD7" s="139" t="s">
        <v>137</v>
      </c>
      <c r="BE7" s="141">
        <v>276684</v>
      </c>
      <c r="BF7" s="6">
        <f t="shared" si="5"/>
        <v>0.042587309417696076</v>
      </c>
      <c r="BH7">
        <f t="shared" si="24"/>
        <v>6</v>
      </c>
      <c r="BI7" s="24" t="str">
        <f t="shared" si="17"/>
        <v>33180</v>
      </c>
      <c r="BJ7" s="25">
        <f t="shared" si="18"/>
        <v>276684</v>
      </c>
      <c r="BK7" s="6">
        <f t="shared" si="19"/>
        <v>0.042587309417696076</v>
      </c>
      <c r="BM7" s="4">
        <f>SUM(BJ2:BJ21)</f>
        <v>4742923</v>
      </c>
      <c r="BR7" s="139" t="s">
        <v>46</v>
      </c>
      <c r="BS7" s="141">
        <v>2350361</v>
      </c>
      <c r="BT7" s="6">
        <f t="shared" si="6"/>
        <v>0.06080473494203469</v>
      </c>
      <c r="BW7" s="24" t="str">
        <f t="shared" si="20"/>
        <v>33132</v>
      </c>
      <c r="BX7" s="58">
        <f t="shared" si="21"/>
        <v>2350361</v>
      </c>
      <c r="BY7" s="6">
        <f t="shared" si="22"/>
        <v>0.06080473494203469</v>
      </c>
    </row>
    <row r="8" spans="2:77" ht="12.75">
      <c r="B8" s="139" t="s">
        <v>17</v>
      </c>
      <c r="C8" s="141">
        <v>83581</v>
      </c>
      <c r="D8" s="6">
        <f t="shared" si="7"/>
        <v>0.004978555477319401</v>
      </c>
      <c r="E8" s="141">
        <v>83582</v>
      </c>
      <c r="F8" s="6">
        <f t="shared" si="8"/>
        <v>0.006955684908855079</v>
      </c>
      <c r="G8" s="141">
        <v>9563</v>
      </c>
      <c r="H8" s="6">
        <f t="shared" si="9"/>
        <v>0.002852228439547998</v>
      </c>
      <c r="I8" s="141">
        <v>19282</v>
      </c>
      <c r="J8" s="6">
        <f t="shared" si="10"/>
        <v>0.0029678929760738448</v>
      </c>
      <c r="K8" s="141">
        <v>196008</v>
      </c>
      <c r="L8" s="6">
        <f t="shared" si="11"/>
        <v>0.005070801671112794</v>
      </c>
      <c r="O8">
        <v>7</v>
      </c>
      <c r="P8" s="139" t="s">
        <v>51</v>
      </c>
      <c r="Q8" s="141">
        <v>912038</v>
      </c>
      <c r="R8" s="6">
        <f t="shared" si="0"/>
        <v>0.054326124124184104</v>
      </c>
      <c r="W8">
        <v>7</v>
      </c>
      <c r="X8" s="25" t="str">
        <f t="shared" si="12"/>
        <v>33134</v>
      </c>
      <c r="Y8" s="25">
        <f t="shared" si="13"/>
        <v>912038</v>
      </c>
      <c r="AB8">
        <v>7</v>
      </c>
      <c r="AC8" s="139" t="s">
        <v>48</v>
      </c>
      <c r="AD8" s="141">
        <v>640972</v>
      </c>
      <c r="AE8" s="6">
        <f t="shared" si="1"/>
        <v>0.05334161981525517</v>
      </c>
      <c r="AH8">
        <v>7</v>
      </c>
      <c r="AI8" s="29" t="str">
        <f t="shared" si="14"/>
        <v>33133</v>
      </c>
      <c r="AJ8" s="25">
        <f t="shared" si="14"/>
        <v>640972</v>
      </c>
      <c r="AK8" s="6">
        <f t="shared" si="2"/>
        <v>0.05334161981525517</v>
      </c>
      <c r="AP8">
        <v>7</v>
      </c>
      <c r="AQ8" s="139" t="s">
        <v>46</v>
      </c>
      <c r="AR8" s="141">
        <v>223522</v>
      </c>
      <c r="AS8" s="6">
        <f t="shared" si="3"/>
        <v>0.066666925155772</v>
      </c>
      <c r="AV8">
        <v>7</v>
      </c>
      <c r="AW8" s="24" t="str">
        <f t="shared" si="15"/>
        <v>33132</v>
      </c>
      <c r="AX8" s="25">
        <f t="shared" si="16"/>
        <v>223522</v>
      </c>
      <c r="AY8" s="6">
        <f t="shared" si="4"/>
        <v>0.066666925155772</v>
      </c>
      <c r="BC8">
        <f t="shared" si="23"/>
        <v>7</v>
      </c>
      <c r="BD8" s="139" t="s">
        <v>46</v>
      </c>
      <c r="BE8" s="141">
        <v>274887</v>
      </c>
      <c r="BF8" s="6">
        <f t="shared" si="5"/>
        <v>0.0423107144753662</v>
      </c>
      <c r="BH8">
        <f t="shared" si="24"/>
        <v>7</v>
      </c>
      <c r="BI8" s="24" t="str">
        <f t="shared" si="17"/>
        <v>33132</v>
      </c>
      <c r="BJ8" s="25">
        <f t="shared" si="18"/>
        <v>274887</v>
      </c>
      <c r="BK8" s="6">
        <f t="shared" si="19"/>
        <v>0.0423107144753662</v>
      </c>
      <c r="BR8" s="139" t="s">
        <v>48</v>
      </c>
      <c r="BS8" s="141">
        <v>2106822</v>
      </c>
      <c r="BT8" s="6">
        <f t="shared" si="6"/>
        <v>0.05450428818383534</v>
      </c>
      <c r="BW8" s="24" t="str">
        <f t="shared" si="20"/>
        <v>33133</v>
      </c>
      <c r="BX8" s="58">
        <f t="shared" si="21"/>
        <v>2106822</v>
      </c>
      <c r="BY8" s="6">
        <f t="shared" si="22"/>
        <v>0.05450428818383534</v>
      </c>
    </row>
    <row r="9" spans="2:79" ht="12.75">
      <c r="B9" s="139" t="s">
        <v>22</v>
      </c>
      <c r="C9" s="141">
        <v>109</v>
      </c>
      <c r="D9" s="6">
        <f t="shared" si="7"/>
        <v>6.492654395470438E-06</v>
      </c>
      <c r="E9" s="141">
        <v>109</v>
      </c>
      <c r="F9" s="6">
        <f t="shared" si="8"/>
        <v>9.070968091995927E-06</v>
      </c>
      <c r="G9" s="141">
        <v>0</v>
      </c>
      <c r="H9" s="6">
        <f t="shared" si="9"/>
        <v>0</v>
      </c>
      <c r="I9" s="141">
        <v>0</v>
      </c>
      <c r="J9" s="6">
        <f t="shared" si="10"/>
        <v>0</v>
      </c>
      <c r="K9" s="141">
        <v>218</v>
      </c>
      <c r="L9" s="6">
        <f t="shared" si="11"/>
        <v>5.6397430936624474E-06</v>
      </c>
      <c r="O9">
        <v>8</v>
      </c>
      <c r="P9" s="139" t="s">
        <v>67</v>
      </c>
      <c r="Q9" s="141">
        <v>696559</v>
      </c>
      <c r="R9" s="6">
        <f t="shared" si="0"/>
        <v>0.04149098030325223</v>
      </c>
      <c r="W9">
        <v>8</v>
      </c>
      <c r="X9" s="25" t="str">
        <f t="shared" si="12"/>
        <v>33142</v>
      </c>
      <c r="Y9" s="25">
        <f t="shared" si="13"/>
        <v>696559</v>
      </c>
      <c r="AB9">
        <v>8</v>
      </c>
      <c r="AC9" s="139" t="s">
        <v>135</v>
      </c>
      <c r="AD9" s="141">
        <v>595323</v>
      </c>
      <c r="AE9" s="6">
        <f t="shared" si="1"/>
        <v>0.04954271502230543</v>
      </c>
      <c r="AH9">
        <v>8</v>
      </c>
      <c r="AI9" s="29" t="str">
        <f t="shared" si="14"/>
        <v>33178</v>
      </c>
      <c r="AJ9" s="25">
        <f t="shared" si="14"/>
        <v>595323</v>
      </c>
      <c r="AK9" s="6">
        <f t="shared" si="2"/>
        <v>0.04954271502230543</v>
      </c>
      <c r="AP9">
        <v>8</v>
      </c>
      <c r="AQ9" s="139" t="s">
        <v>48</v>
      </c>
      <c r="AR9" s="141">
        <v>184255</v>
      </c>
      <c r="AS9" s="6">
        <f t="shared" si="3"/>
        <v>0.0549552808876834</v>
      </c>
      <c r="AV9">
        <v>8</v>
      </c>
      <c r="AW9" s="24" t="str">
        <f t="shared" si="15"/>
        <v>33133</v>
      </c>
      <c r="AX9" s="25">
        <f t="shared" si="16"/>
        <v>184255</v>
      </c>
      <c r="AY9" s="6">
        <f t="shared" si="4"/>
        <v>0.0549552808876834</v>
      </c>
      <c r="BC9">
        <f t="shared" si="23"/>
        <v>8</v>
      </c>
      <c r="BD9" s="139" t="s">
        <v>136</v>
      </c>
      <c r="BE9" s="141">
        <v>233169</v>
      </c>
      <c r="BF9" s="6">
        <f t="shared" si="5"/>
        <v>0.035889463610526</v>
      </c>
      <c r="BH9">
        <f t="shared" si="24"/>
        <v>8</v>
      </c>
      <c r="BI9" s="24" t="str">
        <f t="shared" si="17"/>
        <v>33179</v>
      </c>
      <c r="BJ9" s="25">
        <f t="shared" si="18"/>
        <v>233169</v>
      </c>
      <c r="BK9" s="6">
        <f t="shared" si="19"/>
        <v>0.035889463610526</v>
      </c>
      <c r="BR9" s="139" t="s">
        <v>58</v>
      </c>
      <c r="BS9" s="141">
        <v>1884514</v>
      </c>
      <c r="BT9" s="6">
        <f t="shared" si="6"/>
        <v>0.04875309548812015</v>
      </c>
      <c r="BW9" s="24" t="str">
        <f t="shared" si="20"/>
        <v>33139</v>
      </c>
      <c r="BX9" s="58">
        <f t="shared" si="21"/>
        <v>1884514</v>
      </c>
      <c r="BY9" s="6">
        <f t="shared" si="22"/>
        <v>0.04875309548812015</v>
      </c>
      <c r="CA9" s="4">
        <f>+K76</f>
        <v>38654243</v>
      </c>
    </row>
    <row r="10" spans="2:79" ht="12.75">
      <c r="B10" s="139" t="s">
        <v>24</v>
      </c>
      <c r="C10" s="141">
        <v>15780</v>
      </c>
      <c r="D10" s="6">
        <f t="shared" si="7"/>
        <v>0.0009399457464268213</v>
      </c>
      <c r="E10" s="141">
        <v>15780</v>
      </c>
      <c r="F10" s="6">
        <f t="shared" si="8"/>
        <v>0.001313209876070603</v>
      </c>
      <c r="G10" s="141">
        <v>0</v>
      </c>
      <c r="H10" s="6">
        <f t="shared" si="9"/>
        <v>0</v>
      </c>
      <c r="I10" s="141">
        <v>14064</v>
      </c>
      <c r="J10" s="6">
        <f t="shared" si="10"/>
        <v>0.0021647363766986076</v>
      </c>
      <c r="K10" s="141">
        <v>45624</v>
      </c>
      <c r="L10" s="6">
        <f t="shared" si="11"/>
        <v>0.001180310270207594</v>
      </c>
      <c r="O10">
        <v>9</v>
      </c>
      <c r="P10" s="139" t="s">
        <v>48</v>
      </c>
      <c r="Q10" s="141">
        <v>640972</v>
      </c>
      <c r="R10" s="6">
        <f t="shared" si="0"/>
        <v>0.03817990525847227</v>
      </c>
      <c r="W10">
        <v>9</v>
      </c>
      <c r="X10" s="25" t="str">
        <f t="shared" si="12"/>
        <v>33133</v>
      </c>
      <c r="Y10" s="25">
        <f t="shared" si="13"/>
        <v>640972</v>
      </c>
      <c r="AB10">
        <v>9</v>
      </c>
      <c r="AC10" s="139" t="s">
        <v>115</v>
      </c>
      <c r="AD10" s="141">
        <v>577330</v>
      </c>
      <c r="AE10" s="6">
        <f t="shared" si="1"/>
        <v>0.04804533952800008</v>
      </c>
      <c r="AH10">
        <v>9</v>
      </c>
      <c r="AI10" s="29" t="str">
        <f t="shared" si="14"/>
        <v>33166</v>
      </c>
      <c r="AJ10" s="25">
        <f t="shared" si="14"/>
        <v>577330</v>
      </c>
      <c r="AK10" s="6">
        <f t="shared" si="2"/>
        <v>0.04804533952800008</v>
      </c>
      <c r="AP10">
        <v>9</v>
      </c>
      <c r="AQ10" s="139" t="s">
        <v>8</v>
      </c>
      <c r="AR10" s="141">
        <v>173226</v>
      </c>
      <c r="AS10" s="6">
        <f t="shared" si="3"/>
        <v>0.05166580818458031</v>
      </c>
      <c r="AU10" s="4">
        <f>SUM(AX2:AX11)</f>
        <v>2739054</v>
      </c>
      <c r="AV10">
        <v>9</v>
      </c>
      <c r="AW10" s="24" t="str">
        <f t="shared" si="15"/>
        <v>33014</v>
      </c>
      <c r="AX10" s="25">
        <f t="shared" si="16"/>
        <v>173226</v>
      </c>
      <c r="AY10" s="6">
        <f t="shared" si="4"/>
        <v>0.05166580818458031</v>
      </c>
      <c r="BC10">
        <f t="shared" si="23"/>
        <v>9</v>
      </c>
      <c r="BD10" s="139" t="s">
        <v>68</v>
      </c>
      <c r="BE10" s="141">
        <v>195339</v>
      </c>
      <c r="BF10" s="6">
        <f t="shared" si="5"/>
        <v>0.030066655225250948</v>
      </c>
      <c r="BH10">
        <f t="shared" si="24"/>
        <v>9</v>
      </c>
      <c r="BI10" s="24" t="str">
        <f t="shared" si="17"/>
        <v>33143</v>
      </c>
      <c r="BJ10" s="25">
        <f t="shared" si="18"/>
        <v>195339</v>
      </c>
      <c r="BK10" s="6">
        <f t="shared" si="19"/>
        <v>0.030066655225250948</v>
      </c>
      <c r="BR10" s="139" t="s">
        <v>67</v>
      </c>
      <c r="BS10" s="141">
        <v>1599683</v>
      </c>
      <c r="BT10" s="6">
        <f t="shared" si="6"/>
        <v>0.04138440895091387</v>
      </c>
      <c r="BW10" s="24" t="str">
        <f t="shared" si="20"/>
        <v>33142</v>
      </c>
      <c r="BX10" s="58">
        <f t="shared" si="21"/>
        <v>1599683</v>
      </c>
      <c r="BY10" s="6">
        <f t="shared" si="22"/>
        <v>0.04138440895091387</v>
      </c>
      <c r="CA10" s="4">
        <f>SUM(BX2:BX18)</f>
        <v>31455766</v>
      </c>
    </row>
    <row r="11" spans="2:77" ht="12.75">
      <c r="B11" s="139" t="s">
        <v>27</v>
      </c>
      <c r="C11" s="141">
        <v>2367</v>
      </c>
      <c r="D11" s="6">
        <f t="shared" si="7"/>
        <v>0.0001409918619640232</v>
      </c>
      <c r="E11" s="141">
        <v>2368</v>
      </c>
      <c r="F11" s="6">
        <f t="shared" si="8"/>
        <v>0.00019706470130134273</v>
      </c>
      <c r="G11" s="141">
        <v>0</v>
      </c>
      <c r="H11" s="6">
        <f t="shared" si="9"/>
        <v>0</v>
      </c>
      <c r="I11" s="141">
        <v>3212</v>
      </c>
      <c r="J11" s="6">
        <f t="shared" si="10"/>
        <v>0.0004943922953609164</v>
      </c>
      <c r="K11" s="141">
        <v>7947</v>
      </c>
      <c r="L11" s="6">
        <f t="shared" si="11"/>
        <v>0.00020559191910704343</v>
      </c>
      <c r="O11">
        <v>10</v>
      </c>
      <c r="P11" s="139" t="s">
        <v>135</v>
      </c>
      <c r="Q11" s="141">
        <v>595323</v>
      </c>
      <c r="R11" s="6">
        <f t="shared" si="0"/>
        <v>0.035460793510776585</v>
      </c>
      <c r="W11">
        <v>10</v>
      </c>
      <c r="X11" s="25" t="str">
        <f t="shared" si="12"/>
        <v>33178</v>
      </c>
      <c r="Y11" s="25">
        <f t="shared" si="13"/>
        <v>595323</v>
      </c>
      <c r="AB11">
        <v>10</v>
      </c>
      <c r="AC11" s="139" t="s">
        <v>137</v>
      </c>
      <c r="AD11" s="141">
        <v>447886</v>
      </c>
      <c r="AE11" s="6">
        <f t="shared" si="1"/>
        <v>0.037273023989465026</v>
      </c>
      <c r="AG11" s="4">
        <f>SUM(AD2:AD11)</f>
        <v>8952837</v>
      </c>
      <c r="AH11">
        <v>10</v>
      </c>
      <c r="AI11" s="29" t="str">
        <f t="shared" si="14"/>
        <v>33180</v>
      </c>
      <c r="AJ11" s="25">
        <f t="shared" si="14"/>
        <v>447886</v>
      </c>
      <c r="AK11" s="6">
        <f t="shared" si="2"/>
        <v>0.037273023989465026</v>
      </c>
      <c r="AP11">
        <v>10</v>
      </c>
      <c r="AQ11" s="139" t="s">
        <v>79</v>
      </c>
      <c r="AR11" s="141">
        <v>149657</v>
      </c>
      <c r="AS11" s="6">
        <f t="shared" si="3"/>
        <v>0.04463619696511918</v>
      </c>
      <c r="AU11" s="4">
        <f>+AR76</f>
        <v>3352817</v>
      </c>
      <c r="AV11">
        <v>10</v>
      </c>
      <c r="AW11" s="24" t="str">
        <f t="shared" si="15"/>
        <v>33149</v>
      </c>
      <c r="AX11" s="25">
        <f t="shared" si="16"/>
        <v>149657</v>
      </c>
      <c r="AY11" s="6">
        <f t="shared" si="4"/>
        <v>0.04463619696511918</v>
      </c>
      <c r="BC11">
        <f t="shared" si="23"/>
        <v>10</v>
      </c>
      <c r="BD11" s="139" t="s">
        <v>6</v>
      </c>
      <c r="BE11" s="141">
        <v>186148</v>
      </c>
      <c r="BF11" s="6">
        <f t="shared" si="5"/>
        <v>0.028651972913089623</v>
      </c>
      <c r="BH11">
        <f t="shared" si="24"/>
        <v>10</v>
      </c>
      <c r="BI11" s="24" t="str">
        <f t="shared" si="17"/>
        <v>33012</v>
      </c>
      <c r="BJ11" s="25">
        <f t="shared" si="18"/>
        <v>186148</v>
      </c>
      <c r="BK11" s="6">
        <f t="shared" si="19"/>
        <v>0.028651972913089623</v>
      </c>
      <c r="BR11" s="139" t="s">
        <v>135</v>
      </c>
      <c r="BS11" s="141">
        <v>1458854</v>
      </c>
      <c r="BT11" s="6">
        <f t="shared" si="6"/>
        <v>0.03774110904202677</v>
      </c>
      <c r="BW11" s="24" t="str">
        <f t="shared" si="20"/>
        <v>33178</v>
      </c>
      <c r="BX11" s="58">
        <f t="shared" si="21"/>
        <v>1458854</v>
      </c>
      <c r="BY11" s="6">
        <f t="shared" si="22"/>
        <v>0.03774110904202677</v>
      </c>
    </row>
    <row r="12" spans="2:77" ht="13.5" customHeight="1">
      <c r="B12" s="139" t="s">
        <v>28</v>
      </c>
      <c r="C12" s="141">
        <v>114158</v>
      </c>
      <c r="D12" s="6">
        <f t="shared" si="7"/>
        <v>0.006799893949340498</v>
      </c>
      <c r="E12" s="141">
        <v>114158</v>
      </c>
      <c r="F12" s="6">
        <f t="shared" si="8"/>
        <v>0.009500216288496064</v>
      </c>
      <c r="G12" s="141">
        <v>0</v>
      </c>
      <c r="H12" s="6">
        <f t="shared" si="9"/>
        <v>0</v>
      </c>
      <c r="I12" s="141">
        <v>35647</v>
      </c>
      <c r="J12" s="6">
        <f t="shared" si="10"/>
        <v>0.005486800172082997</v>
      </c>
      <c r="K12" s="141">
        <v>263963</v>
      </c>
      <c r="L12" s="6">
        <f t="shared" si="11"/>
        <v>0.006828823423084498</v>
      </c>
      <c r="O12">
        <v>11</v>
      </c>
      <c r="P12" s="139" t="s">
        <v>115</v>
      </c>
      <c r="Q12" s="141">
        <v>577330</v>
      </c>
      <c r="R12" s="6">
        <f t="shared" si="0"/>
        <v>0.03438902901043072</v>
      </c>
      <c r="W12">
        <v>11</v>
      </c>
      <c r="X12" s="25" t="str">
        <f t="shared" si="12"/>
        <v>33166</v>
      </c>
      <c r="Y12" s="25">
        <f t="shared" si="13"/>
        <v>577330</v>
      </c>
      <c r="AA12" s="4">
        <f>SUM(Y2:Y13)</f>
        <v>13431264</v>
      </c>
      <c r="AB12">
        <f>+AB11+1</f>
        <v>11</v>
      </c>
      <c r="AC12" s="139" t="s">
        <v>79</v>
      </c>
      <c r="AD12" s="141">
        <v>376792</v>
      </c>
      <c r="AE12" s="6">
        <f t="shared" si="1"/>
        <v>0.031356589076324125</v>
      </c>
      <c r="AG12" s="4">
        <f>+E76</f>
        <v>12016358</v>
      </c>
      <c r="AI12" s="2" t="s">
        <v>160</v>
      </c>
      <c r="AJ12" s="4">
        <f>+AG12-AG11</f>
        <v>3063521</v>
      </c>
      <c r="AK12" s="11">
        <f>+AJ12/AJ13</f>
        <v>0.25494588293724274</v>
      </c>
      <c r="AP12">
        <f>+AP11+1</f>
        <v>11</v>
      </c>
      <c r="AQ12" s="139" t="s">
        <v>67</v>
      </c>
      <c r="AR12" s="141">
        <v>124120</v>
      </c>
      <c r="AS12" s="6">
        <f t="shared" si="3"/>
        <v>0.03701961663878464</v>
      </c>
      <c r="AW12" s="2" t="s">
        <v>160</v>
      </c>
      <c r="AX12" s="30">
        <f>+AU11-AU10</f>
        <v>613763</v>
      </c>
      <c r="AY12" s="11">
        <f>+AX12/AX13</f>
        <v>0.18305890240952608</v>
      </c>
      <c r="BC12">
        <f t="shared" si="23"/>
        <v>11</v>
      </c>
      <c r="BD12" s="139" t="s">
        <v>139</v>
      </c>
      <c r="BE12" s="141">
        <v>185771</v>
      </c>
      <c r="BF12" s="6">
        <f t="shared" si="5"/>
        <v>0.028593944925744956</v>
      </c>
      <c r="BH12">
        <f t="shared" si="24"/>
        <v>11</v>
      </c>
      <c r="BI12" s="24" t="str">
        <f t="shared" si="17"/>
        <v>33181</v>
      </c>
      <c r="BJ12" s="25">
        <f t="shared" si="18"/>
        <v>185771</v>
      </c>
      <c r="BK12" s="6">
        <f t="shared" si="19"/>
        <v>0.028593944925744956</v>
      </c>
      <c r="BR12" s="139" t="s">
        <v>137</v>
      </c>
      <c r="BS12" s="141">
        <v>1418300</v>
      </c>
      <c r="BT12" s="6">
        <f t="shared" si="6"/>
        <v>0.036691961604318576</v>
      </c>
      <c r="BW12" s="24" t="str">
        <f t="shared" si="20"/>
        <v>33180</v>
      </c>
      <c r="BX12" s="58">
        <f t="shared" si="21"/>
        <v>1418300</v>
      </c>
      <c r="BY12" s="6">
        <f t="shared" si="22"/>
        <v>0.036691961604318576</v>
      </c>
    </row>
    <row r="13" spans="2:77" ht="12.75">
      <c r="B13" s="139" t="s">
        <v>31</v>
      </c>
      <c r="C13" s="141">
        <v>0</v>
      </c>
      <c r="D13" s="6">
        <f t="shared" si="7"/>
        <v>0</v>
      </c>
      <c r="E13" s="141">
        <v>0</v>
      </c>
      <c r="F13" s="6">
        <f t="shared" si="8"/>
        <v>0</v>
      </c>
      <c r="G13" s="141">
        <v>0</v>
      </c>
      <c r="H13" s="6">
        <f t="shared" si="9"/>
        <v>0</v>
      </c>
      <c r="I13" s="141">
        <v>5118</v>
      </c>
      <c r="J13" s="6">
        <f t="shared" si="10"/>
        <v>0.0007877645602917715</v>
      </c>
      <c r="K13" s="141">
        <v>5118</v>
      </c>
      <c r="L13" s="6">
        <f t="shared" si="11"/>
        <v>0.00013240461079524956</v>
      </c>
      <c r="O13">
        <v>12</v>
      </c>
      <c r="P13" s="139" t="s">
        <v>137</v>
      </c>
      <c r="Q13" s="141">
        <v>447886</v>
      </c>
      <c r="R13" s="6">
        <f t="shared" si="0"/>
        <v>0.02667861473917131</v>
      </c>
      <c r="W13">
        <v>12</v>
      </c>
      <c r="X13" s="25" t="str">
        <f t="shared" si="12"/>
        <v>33180</v>
      </c>
      <c r="Y13" s="25">
        <f t="shared" si="13"/>
        <v>447886</v>
      </c>
      <c r="AA13" s="4">
        <f>+C76</f>
        <v>16788203</v>
      </c>
      <c r="AB13">
        <f aca="true" t="shared" si="25" ref="AB13:AB75">+AB12+1</f>
        <v>12</v>
      </c>
      <c r="AC13" s="139" t="s">
        <v>89</v>
      </c>
      <c r="AD13" s="141">
        <v>329959</v>
      </c>
      <c r="AE13" s="6">
        <f t="shared" si="1"/>
        <v>0.02745915193272371</v>
      </c>
      <c r="AJ13" s="4">
        <f>SUM(AJ2:AJ12)</f>
        <v>12016358</v>
      </c>
      <c r="AK13" s="11">
        <f>SUM(AK2:AK12)</f>
        <v>1</v>
      </c>
      <c r="AP13">
        <f aca="true" t="shared" si="26" ref="AP13:AP75">+AP12+1</f>
        <v>12</v>
      </c>
      <c r="AQ13" s="139" t="s">
        <v>38</v>
      </c>
      <c r="AR13" s="141">
        <v>82684</v>
      </c>
      <c r="AS13" s="6">
        <f t="shared" si="3"/>
        <v>0.024661053675163302</v>
      </c>
      <c r="AX13" s="4">
        <f>SUM(AX2:AX12)</f>
        <v>3352817</v>
      </c>
      <c r="AY13" s="11">
        <f>SUM(AY2:AY12)</f>
        <v>1.0000000000000002</v>
      </c>
      <c r="BC13">
        <f t="shared" si="23"/>
        <v>12</v>
      </c>
      <c r="BD13" s="139" t="s">
        <v>79</v>
      </c>
      <c r="BE13" s="141">
        <v>184939</v>
      </c>
      <c r="BF13" s="6">
        <f t="shared" si="5"/>
        <v>0.028465883160570523</v>
      </c>
      <c r="BH13">
        <f t="shared" si="24"/>
        <v>12</v>
      </c>
      <c r="BI13" s="24" t="str">
        <f t="shared" si="17"/>
        <v>33149</v>
      </c>
      <c r="BJ13" s="25">
        <f t="shared" si="18"/>
        <v>184939</v>
      </c>
      <c r="BK13" s="6">
        <f t="shared" si="19"/>
        <v>0.028465883160570523</v>
      </c>
      <c r="BR13" s="139" t="s">
        <v>115</v>
      </c>
      <c r="BS13" s="141">
        <v>1326546</v>
      </c>
      <c r="BT13" s="6">
        <f t="shared" si="6"/>
        <v>0.03431825065103461</v>
      </c>
      <c r="BW13" s="24" t="str">
        <f t="shared" si="20"/>
        <v>33166</v>
      </c>
      <c r="BX13" s="58">
        <f t="shared" si="21"/>
        <v>1326546</v>
      </c>
      <c r="BY13" s="6">
        <f t="shared" si="22"/>
        <v>0.03431825065103461</v>
      </c>
    </row>
    <row r="14" spans="2:77" ht="13.5" customHeight="1">
      <c r="B14" s="139" t="s">
        <v>32</v>
      </c>
      <c r="C14" s="141">
        <v>1706</v>
      </c>
      <c r="D14" s="6">
        <f t="shared" si="7"/>
        <v>0.00010161897613461071</v>
      </c>
      <c r="E14" s="141">
        <v>1706</v>
      </c>
      <c r="F14" s="6">
        <f t="shared" si="8"/>
        <v>0.0001419731336233491</v>
      </c>
      <c r="G14" s="141">
        <v>0</v>
      </c>
      <c r="H14" s="6">
        <f t="shared" si="9"/>
        <v>0</v>
      </c>
      <c r="I14" s="141">
        <v>0</v>
      </c>
      <c r="J14" s="6">
        <f t="shared" si="10"/>
        <v>0</v>
      </c>
      <c r="K14" s="141">
        <v>3412</v>
      </c>
      <c r="L14" s="6">
        <f t="shared" si="11"/>
        <v>8.826974053016638E-05</v>
      </c>
      <c r="O14">
        <v>13</v>
      </c>
      <c r="P14" s="139" t="s">
        <v>79</v>
      </c>
      <c r="Q14" s="141">
        <v>376792</v>
      </c>
      <c r="R14" s="6">
        <f t="shared" si="0"/>
        <v>0.022443855366771535</v>
      </c>
      <c r="X14" s="2" t="s">
        <v>160</v>
      </c>
      <c r="Y14" s="3">
        <f>+AA13-AA12</f>
        <v>3356939</v>
      </c>
      <c r="AB14">
        <f t="shared" si="25"/>
        <v>13</v>
      </c>
      <c r="AC14" s="139" t="s">
        <v>15</v>
      </c>
      <c r="AD14" s="141">
        <v>271747</v>
      </c>
      <c r="AE14" s="6">
        <f t="shared" si="1"/>
        <v>0.02261475565225337</v>
      </c>
      <c r="AP14">
        <f t="shared" si="26"/>
        <v>13</v>
      </c>
      <c r="AQ14" s="139" t="s">
        <v>82</v>
      </c>
      <c r="AR14" s="141">
        <v>68234</v>
      </c>
      <c r="AS14" s="6">
        <f t="shared" si="3"/>
        <v>0.02035124493821166</v>
      </c>
      <c r="BC14">
        <f t="shared" si="23"/>
        <v>13</v>
      </c>
      <c r="BD14" s="139" t="s">
        <v>33</v>
      </c>
      <c r="BE14" s="141">
        <v>181041</v>
      </c>
      <c r="BF14" s="6">
        <f t="shared" si="5"/>
        <v>0.02786590147709703</v>
      </c>
      <c r="BH14">
        <f t="shared" si="24"/>
        <v>13</v>
      </c>
      <c r="BI14" s="24" t="str">
        <f t="shared" si="17"/>
        <v>33056</v>
      </c>
      <c r="BJ14" s="25">
        <f t="shared" si="18"/>
        <v>181041</v>
      </c>
      <c r="BK14" s="6">
        <f t="shared" si="19"/>
        <v>0.02786590147709703</v>
      </c>
      <c r="BR14" s="139" t="s">
        <v>79</v>
      </c>
      <c r="BS14" s="141">
        <v>1088180</v>
      </c>
      <c r="BT14" s="6">
        <f t="shared" si="6"/>
        <v>0.028151631374594505</v>
      </c>
      <c r="BW14" s="24" t="str">
        <f t="shared" si="20"/>
        <v>33149</v>
      </c>
      <c r="BX14" s="58">
        <f t="shared" si="21"/>
        <v>1088180</v>
      </c>
      <c r="BY14" s="6">
        <f t="shared" si="22"/>
        <v>0.028151631374594505</v>
      </c>
    </row>
    <row r="15" spans="2:77" ht="12.75">
      <c r="B15" s="139" t="s">
        <v>164</v>
      </c>
      <c r="C15" s="141">
        <v>78196</v>
      </c>
      <c r="D15" s="6">
        <f t="shared" si="7"/>
        <v>0.004657794523928499</v>
      </c>
      <c r="E15" s="141">
        <v>78196</v>
      </c>
      <c r="F15" s="6">
        <f t="shared" si="8"/>
        <v>0.0065074625772634275</v>
      </c>
      <c r="G15" s="141">
        <v>14343</v>
      </c>
      <c r="H15" s="6">
        <f t="shared" si="9"/>
        <v>0.004277895274332002</v>
      </c>
      <c r="I15" s="141">
        <v>2283</v>
      </c>
      <c r="J15" s="6">
        <f t="shared" si="10"/>
        <v>0.0003514002522755206</v>
      </c>
      <c r="K15" s="141">
        <v>173018</v>
      </c>
      <c r="L15" s="6">
        <f t="shared" si="11"/>
        <v>0.004476041608161878</v>
      </c>
      <c r="O15">
        <v>14</v>
      </c>
      <c r="P15" s="139" t="s">
        <v>89</v>
      </c>
      <c r="Q15" s="141">
        <v>329959</v>
      </c>
      <c r="R15" s="6">
        <f t="shared" si="0"/>
        <v>0.01965421790527551</v>
      </c>
      <c r="X15" s="2"/>
      <c r="Y15" s="3">
        <f>+AA13</f>
        <v>16788203</v>
      </c>
      <c r="AB15">
        <f t="shared" si="25"/>
        <v>14</v>
      </c>
      <c r="AC15" s="139" t="s">
        <v>38</v>
      </c>
      <c r="AD15" s="141">
        <v>240194</v>
      </c>
      <c r="AE15" s="6">
        <f t="shared" si="1"/>
        <v>0.019988918439347428</v>
      </c>
      <c r="AP15">
        <f t="shared" si="26"/>
        <v>14</v>
      </c>
      <c r="AQ15" s="139" t="s">
        <v>35</v>
      </c>
      <c r="AR15" s="141">
        <v>67385</v>
      </c>
      <c r="AS15" s="6">
        <f t="shared" si="3"/>
        <v>0.0200980250338745</v>
      </c>
      <c r="BC15">
        <f t="shared" si="23"/>
        <v>14</v>
      </c>
      <c r="BD15" s="139" t="s">
        <v>38</v>
      </c>
      <c r="BE15" s="141">
        <v>167192</v>
      </c>
      <c r="BF15" s="6">
        <f t="shared" si="5"/>
        <v>0.025734257984427873</v>
      </c>
      <c r="BH15">
        <f t="shared" si="24"/>
        <v>14</v>
      </c>
      <c r="BI15" s="24" t="str">
        <f t="shared" si="17"/>
        <v>33122</v>
      </c>
      <c r="BJ15" s="25">
        <f t="shared" si="18"/>
        <v>167192</v>
      </c>
      <c r="BK15" s="6">
        <f t="shared" si="19"/>
        <v>0.025734257984427873</v>
      </c>
      <c r="BR15" s="139" t="s">
        <v>89</v>
      </c>
      <c r="BS15" s="141">
        <v>1016591</v>
      </c>
      <c r="BT15" s="6">
        <f t="shared" si="6"/>
        <v>0.026299596657474316</v>
      </c>
      <c r="BW15" s="24" t="str">
        <f t="shared" si="20"/>
        <v>33156</v>
      </c>
      <c r="BX15" s="58">
        <f t="shared" si="21"/>
        <v>1016591</v>
      </c>
      <c r="BY15" s="6">
        <f t="shared" si="22"/>
        <v>0.026299596657474316</v>
      </c>
    </row>
    <row r="16" spans="2:77" ht="12.75">
      <c r="B16" s="139" t="s">
        <v>33</v>
      </c>
      <c r="C16" s="141">
        <v>0</v>
      </c>
      <c r="D16" s="6">
        <f t="shared" si="7"/>
        <v>0</v>
      </c>
      <c r="E16" s="141">
        <v>0</v>
      </c>
      <c r="F16" s="6">
        <f t="shared" si="8"/>
        <v>0</v>
      </c>
      <c r="G16" s="141">
        <v>0</v>
      </c>
      <c r="H16" s="6">
        <f t="shared" si="9"/>
        <v>0</v>
      </c>
      <c r="I16" s="141">
        <v>181041</v>
      </c>
      <c r="J16" s="6">
        <f t="shared" si="10"/>
        <v>0.02786590147709703</v>
      </c>
      <c r="K16" s="141">
        <v>181041</v>
      </c>
      <c r="L16" s="6">
        <f t="shared" si="11"/>
        <v>0.0046835996762373535</v>
      </c>
      <c r="O16">
        <v>15</v>
      </c>
      <c r="P16" s="139" t="s">
        <v>63</v>
      </c>
      <c r="Q16" s="141">
        <v>293421</v>
      </c>
      <c r="R16" s="6">
        <f t="shared" si="0"/>
        <v>0.017477808673149832</v>
      </c>
      <c r="X16" s="2"/>
      <c r="Y16" s="3"/>
      <c r="AB16">
        <f t="shared" si="25"/>
        <v>15</v>
      </c>
      <c r="AC16" s="139" t="s">
        <v>8</v>
      </c>
      <c r="AD16" s="141">
        <v>230837</v>
      </c>
      <c r="AE16" s="6">
        <f t="shared" si="1"/>
        <v>0.01921022992157857</v>
      </c>
      <c r="AP16">
        <f t="shared" si="26"/>
        <v>15</v>
      </c>
      <c r="AQ16" s="139" t="s">
        <v>89</v>
      </c>
      <c r="AR16" s="141">
        <v>66531</v>
      </c>
      <c r="AS16" s="6">
        <f t="shared" si="3"/>
        <v>0.01984331384623736</v>
      </c>
      <c r="BC16">
        <f t="shared" si="23"/>
        <v>15</v>
      </c>
      <c r="BD16" s="139" t="s">
        <v>52</v>
      </c>
      <c r="BE16" s="141">
        <v>161823</v>
      </c>
      <c r="BF16" s="6">
        <f t="shared" si="5"/>
        <v>0.024907859406036605</v>
      </c>
      <c r="BH16">
        <f t="shared" si="24"/>
        <v>15</v>
      </c>
      <c r="BI16" s="24" t="str">
        <f t="shared" si="17"/>
        <v>33135</v>
      </c>
      <c r="BJ16" s="25">
        <f t="shared" si="18"/>
        <v>161823</v>
      </c>
      <c r="BK16" s="6">
        <f t="shared" si="19"/>
        <v>0.024907859406036605</v>
      </c>
      <c r="BR16" s="139" t="s">
        <v>8</v>
      </c>
      <c r="BS16" s="141">
        <v>771966</v>
      </c>
      <c r="BT16" s="6">
        <f t="shared" si="6"/>
        <v>0.019971054665331306</v>
      </c>
      <c r="BW16" s="24" t="str">
        <f t="shared" si="20"/>
        <v>33014</v>
      </c>
      <c r="BX16" s="58">
        <f t="shared" si="21"/>
        <v>771966</v>
      </c>
      <c r="BY16" s="6">
        <f t="shared" si="22"/>
        <v>0.019971054665331306</v>
      </c>
    </row>
    <row r="17" spans="2:77" ht="12.75">
      <c r="B17" s="139" t="s">
        <v>35</v>
      </c>
      <c r="C17" s="141">
        <v>91325</v>
      </c>
      <c r="D17" s="6">
        <f t="shared" si="7"/>
        <v>0.00543983176758108</v>
      </c>
      <c r="E17" s="141">
        <v>91325</v>
      </c>
      <c r="F17" s="6">
        <f t="shared" si="8"/>
        <v>0.007600056522949799</v>
      </c>
      <c r="G17" s="141">
        <v>67385</v>
      </c>
      <c r="H17" s="6">
        <f t="shared" si="9"/>
        <v>0.0200980250338745</v>
      </c>
      <c r="I17" s="141">
        <v>0</v>
      </c>
      <c r="J17" s="6">
        <f t="shared" si="10"/>
        <v>0</v>
      </c>
      <c r="K17" s="141">
        <v>250035</v>
      </c>
      <c r="L17" s="6">
        <f t="shared" si="11"/>
        <v>0.006468500754238027</v>
      </c>
      <c r="O17">
        <v>16</v>
      </c>
      <c r="P17" s="139" t="s">
        <v>15</v>
      </c>
      <c r="Q17" s="141">
        <v>271747</v>
      </c>
      <c r="R17" s="6">
        <f t="shared" si="0"/>
        <v>0.01618678306427436</v>
      </c>
      <c r="X17" s="2"/>
      <c r="Y17" s="3"/>
      <c r="AB17">
        <f t="shared" si="25"/>
        <v>16</v>
      </c>
      <c r="AC17" s="139" t="s">
        <v>93</v>
      </c>
      <c r="AD17" s="141">
        <v>138975</v>
      </c>
      <c r="AE17" s="6">
        <f>+AD17/$E$76</f>
        <v>0.011565484317294808</v>
      </c>
      <c r="AP17">
        <f t="shared" si="26"/>
        <v>16</v>
      </c>
      <c r="AQ17" s="139" t="s">
        <v>115</v>
      </c>
      <c r="AR17" s="141">
        <v>58144</v>
      </c>
      <c r="AS17" s="6">
        <f t="shared" si="3"/>
        <v>0.017341835238845426</v>
      </c>
      <c r="BC17">
        <f t="shared" si="23"/>
        <v>16</v>
      </c>
      <c r="BD17" s="139" t="s">
        <v>143</v>
      </c>
      <c r="BE17" s="141">
        <v>159846</v>
      </c>
      <c r="BF17" s="6">
        <f t="shared" si="5"/>
        <v>0.02460355879335649</v>
      </c>
      <c r="BH17">
        <f t="shared" si="24"/>
        <v>16</v>
      </c>
      <c r="BI17" s="24" t="str">
        <f t="shared" si="17"/>
        <v>33186</v>
      </c>
      <c r="BJ17" s="25">
        <f t="shared" si="18"/>
        <v>159846</v>
      </c>
      <c r="BK17" s="6">
        <f t="shared" si="19"/>
        <v>0.02460355879335649</v>
      </c>
      <c r="BR17" s="139" t="s">
        <v>38</v>
      </c>
      <c r="BS17" s="141">
        <v>730264</v>
      </c>
      <c r="BT17" s="6">
        <f t="shared" si="6"/>
        <v>0.01889220803004731</v>
      </c>
      <c r="BW17" s="24" t="str">
        <f t="shared" si="20"/>
        <v>33122</v>
      </c>
      <c r="BX17" s="58">
        <f t="shared" si="21"/>
        <v>730264</v>
      </c>
      <c r="BY17" s="6">
        <f t="shared" si="22"/>
        <v>0.01889220803004731</v>
      </c>
    </row>
    <row r="18" spans="2:77" ht="12.75">
      <c r="B18" s="139" t="s">
        <v>38</v>
      </c>
      <c r="C18" s="141">
        <v>240194</v>
      </c>
      <c r="D18" s="6">
        <f t="shared" si="7"/>
        <v>0.014307308530877307</v>
      </c>
      <c r="E18" s="141">
        <v>240194</v>
      </c>
      <c r="F18" s="6">
        <f t="shared" si="8"/>
        <v>0.019988918439347428</v>
      </c>
      <c r="G18" s="141">
        <v>82684</v>
      </c>
      <c r="H18" s="6">
        <f t="shared" si="9"/>
        <v>0.024661053675163302</v>
      </c>
      <c r="I18" s="141">
        <v>167192</v>
      </c>
      <c r="J18" s="6">
        <f t="shared" si="10"/>
        <v>0.025734257984427873</v>
      </c>
      <c r="K18" s="141">
        <v>730264</v>
      </c>
      <c r="L18" s="6">
        <f t="shared" si="11"/>
        <v>0.01889220803004731</v>
      </c>
      <c r="O18">
        <v>17</v>
      </c>
      <c r="P18" s="139" t="s">
        <v>38</v>
      </c>
      <c r="Q18" s="141">
        <v>240194</v>
      </c>
      <c r="R18" s="6">
        <f t="shared" si="0"/>
        <v>0.014307308530877307</v>
      </c>
      <c r="X18" s="2"/>
      <c r="Y18" s="3"/>
      <c r="AB18">
        <f t="shared" si="25"/>
        <v>17</v>
      </c>
      <c r="AC18" s="139" t="s">
        <v>53</v>
      </c>
      <c r="AD18" s="141">
        <v>131787</v>
      </c>
      <c r="AE18" s="6">
        <f t="shared" si="1"/>
        <v>0.01096729974256759</v>
      </c>
      <c r="AP18">
        <f t="shared" si="26"/>
        <v>17</v>
      </c>
      <c r="AQ18" s="139" t="s">
        <v>15</v>
      </c>
      <c r="AR18" s="141">
        <v>31956</v>
      </c>
      <c r="AS18" s="6">
        <f t="shared" si="3"/>
        <v>0.009531089826853061</v>
      </c>
      <c r="BC18">
        <f t="shared" si="23"/>
        <v>17</v>
      </c>
      <c r="BD18" s="139" t="s">
        <v>140</v>
      </c>
      <c r="BE18" s="141">
        <v>154377</v>
      </c>
      <c r="BF18" s="6">
        <f t="shared" si="5"/>
        <v>0.023761768175881753</v>
      </c>
      <c r="BH18">
        <f t="shared" si="24"/>
        <v>17</v>
      </c>
      <c r="BI18" s="24" t="str">
        <f t="shared" si="17"/>
        <v>33183</v>
      </c>
      <c r="BJ18" s="25">
        <f t="shared" si="18"/>
        <v>154377</v>
      </c>
      <c r="BK18" s="6">
        <f t="shared" si="19"/>
        <v>0.023761768175881753</v>
      </c>
      <c r="BR18" s="139" t="s">
        <v>15</v>
      </c>
      <c r="BS18" s="141">
        <v>624107</v>
      </c>
      <c r="BT18" s="6">
        <f t="shared" si="6"/>
        <v>0.01614588597686417</v>
      </c>
      <c r="BW18" s="24" t="str">
        <f t="shared" si="20"/>
        <v>33016</v>
      </c>
      <c r="BX18" s="58">
        <f t="shared" si="21"/>
        <v>624107</v>
      </c>
      <c r="BY18" s="6">
        <f t="shared" si="22"/>
        <v>0.01614588597686417</v>
      </c>
    </row>
    <row r="19" spans="2:79" ht="12.75">
      <c r="B19" s="139" t="s">
        <v>39</v>
      </c>
      <c r="C19" s="141">
        <v>494</v>
      </c>
      <c r="D19" s="6">
        <f t="shared" si="7"/>
        <v>2.9425424507911896E-05</v>
      </c>
      <c r="E19" s="141">
        <v>494</v>
      </c>
      <c r="F19" s="6">
        <f t="shared" si="8"/>
        <v>4.111062603161457E-05</v>
      </c>
      <c r="G19" s="141">
        <v>0</v>
      </c>
      <c r="H19" s="6">
        <f t="shared" si="9"/>
        <v>0</v>
      </c>
      <c r="I19" s="141">
        <v>52396</v>
      </c>
      <c r="J19" s="6">
        <f t="shared" si="10"/>
        <v>0.008064812798172658</v>
      </c>
      <c r="K19" s="141">
        <v>53384</v>
      </c>
      <c r="L19" s="6">
        <f t="shared" si="11"/>
        <v>0.0013810644280370463</v>
      </c>
      <c r="O19">
        <v>18</v>
      </c>
      <c r="P19" s="139" t="s">
        <v>8</v>
      </c>
      <c r="Q19" s="141">
        <v>230837</v>
      </c>
      <c r="R19" s="6">
        <f t="shared" si="0"/>
        <v>0.013749952868689996</v>
      </c>
      <c r="X19" s="2"/>
      <c r="Y19" s="3"/>
      <c r="AB19">
        <f t="shared" si="25"/>
        <v>18</v>
      </c>
      <c r="AC19" s="139" t="s">
        <v>122</v>
      </c>
      <c r="AD19" s="141">
        <v>125083</v>
      </c>
      <c r="AE19" s="6">
        <f t="shared" si="1"/>
        <v>0.010409393594964464</v>
      </c>
      <c r="AP19">
        <f t="shared" si="26"/>
        <v>18</v>
      </c>
      <c r="AQ19" s="139" t="s">
        <v>63</v>
      </c>
      <c r="AR19" s="141">
        <v>17173</v>
      </c>
      <c r="AS19" s="6">
        <f t="shared" si="3"/>
        <v>0.005121961622122532</v>
      </c>
      <c r="BC19">
        <f t="shared" si="23"/>
        <v>18</v>
      </c>
      <c r="BD19" s="139" t="s">
        <v>73</v>
      </c>
      <c r="BE19" s="141">
        <v>153468</v>
      </c>
      <c r="BF19" s="6">
        <f t="shared" si="5"/>
        <v>0.02362185454061305</v>
      </c>
      <c r="BH19">
        <f t="shared" si="24"/>
        <v>18</v>
      </c>
      <c r="BI19" s="24" t="str">
        <f t="shared" si="17"/>
        <v>33145</v>
      </c>
      <c r="BJ19" s="25">
        <f t="shared" si="18"/>
        <v>153468</v>
      </c>
      <c r="BK19" s="6">
        <f t="shared" si="19"/>
        <v>0.02362185454061305</v>
      </c>
      <c r="BR19" s="139" t="s">
        <v>132</v>
      </c>
      <c r="BS19" s="141">
        <v>449497</v>
      </c>
      <c r="BT19" s="6">
        <f t="shared" si="6"/>
        <v>0.011628658721889859</v>
      </c>
      <c r="BW19" t="s">
        <v>160</v>
      </c>
      <c r="BX19" s="4">
        <f>+CA9-CA10</f>
        <v>7198477</v>
      </c>
      <c r="BY19" s="11">
        <f>+BX19/BX20</f>
        <v>0.18622734378733016</v>
      </c>
      <c r="CA19" s="11">
        <f>SUM(BY2:BY19)</f>
        <v>0.9999999999999999</v>
      </c>
    </row>
    <row r="20" spans="2:76" ht="12.75">
      <c r="B20" s="139" t="s">
        <v>40</v>
      </c>
      <c r="C20" s="141">
        <v>1795263</v>
      </c>
      <c r="D20" s="6">
        <f t="shared" si="7"/>
        <v>0.10693598355940775</v>
      </c>
      <c r="E20" s="141">
        <v>1795263</v>
      </c>
      <c r="F20" s="6">
        <f t="shared" si="8"/>
        <v>0.14940159073156775</v>
      </c>
      <c r="G20" s="141">
        <v>482614</v>
      </c>
      <c r="H20" s="6">
        <f t="shared" si="9"/>
        <v>0.14394283970762495</v>
      </c>
      <c r="I20" s="141">
        <v>134811</v>
      </c>
      <c r="J20" s="6">
        <f t="shared" si="10"/>
        <v>0.020750161808810865</v>
      </c>
      <c r="K20" s="141">
        <v>4207951</v>
      </c>
      <c r="L20" s="6">
        <f t="shared" si="11"/>
        <v>0.10886129628770637</v>
      </c>
      <c r="O20">
        <v>19</v>
      </c>
      <c r="P20" s="139" t="s">
        <v>93</v>
      </c>
      <c r="Q20" s="141">
        <v>138975</v>
      </c>
      <c r="R20" s="6">
        <f>+Q20/$C$76</f>
        <v>0.008278134354224809</v>
      </c>
      <c r="X20" s="2"/>
      <c r="Y20" s="3"/>
      <c r="AB20">
        <f t="shared" si="25"/>
        <v>19</v>
      </c>
      <c r="AC20" s="139" t="s">
        <v>28</v>
      </c>
      <c r="AD20" s="141">
        <v>114158</v>
      </c>
      <c r="AE20" s="6">
        <f t="shared" si="1"/>
        <v>0.009500216288496064</v>
      </c>
      <c r="AP20">
        <f t="shared" si="26"/>
        <v>19</v>
      </c>
      <c r="AQ20" s="139" t="s">
        <v>164</v>
      </c>
      <c r="AR20" s="141">
        <v>14343</v>
      </c>
      <c r="AS20" s="6">
        <f t="shared" si="3"/>
        <v>0.004277895274332002</v>
      </c>
      <c r="BC20">
        <f t="shared" si="23"/>
        <v>19</v>
      </c>
      <c r="BD20" s="139" t="s">
        <v>8</v>
      </c>
      <c r="BE20" s="141">
        <v>137066</v>
      </c>
      <c r="BF20" s="6">
        <f t="shared" si="5"/>
        <v>0.021097252290143014</v>
      </c>
      <c r="BH20">
        <f t="shared" si="24"/>
        <v>19</v>
      </c>
      <c r="BI20" s="24" t="str">
        <f t="shared" si="17"/>
        <v>33014</v>
      </c>
      <c r="BJ20" s="25">
        <f t="shared" si="18"/>
        <v>137066</v>
      </c>
      <c r="BK20" s="6">
        <f t="shared" si="19"/>
        <v>0.021097252290143014</v>
      </c>
      <c r="BR20" s="139" t="s">
        <v>53</v>
      </c>
      <c r="BS20" s="141">
        <v>361084</v>
      </c>
      <c r="BT20" s="6">
        <f t="shared" si="6"/>
        <v>0.009341380712073445</v>
      </c>
      <c r="BX20" s="4">
        <f>SUM(BX2:BX19)</f>
        <v>38654243</v>
      </c>
    </row>
    <row r="21" spans="2:72" ht="12.75">
      <c r="B21" s="139" t="s">
        <v>42</v>
      </c>
      <c r="C21" s="141">
        <v>0</v>
      </c>
      <c r="D21" s="6">
        <f t="shared" si="7"/>
        <v>0</v>
      </c>
      <c r="E21" s="141">
        <v>0</v>
      </c>
      <c r="F21" s="6">
        <f t="shared" si="8"/>
        <v>0</v>
      </c>
      <c r="G21" s="141">
        <v>0</v>
      </c>
      <c r="H21" s="6">
        <f t="shared" si="9"/>
        <v>0</v>
      </c>
      <c r="I21" s="141">
        <v>5985</v>
      </c>
      <c r="J21" s="6">
        <f t="shared" si="10"/>
        <v>0.0009212135391454186</v>
      </c>
      <c r="K21" s="141">
        <v>5985</v>
      </c>
      <c r="L21" s="6">
        <f t="shared" si="11"/>
        <v>0.00015483423126408141</v>
      </c>
      <c r="O21">
        <v>20</v>
      </c>
      <c r="P21" s="139" t="s">
        <v>53</v>
      </c>
      <c r="Q21" s="141">
        <v>131787</v>
      </c>
      <c r="R21" s="6">
        <f t="shared" si="0"/>
        <v>0.007849976557943695</v>
      </c>
      <c r="X21" s="2"/>
      <c r="Y21" s="3"/>
      <c r="AB21">
        <f t="shared" si="25"/>
        <v>20</v>
      </c>
      <c r="AC21" s="139" t="s">
        <v>44</v>
      </c>
      <c r="AD21" s="141">
        <v>103290</v>
      </c>
      <c r="AE21" s="6">
        <f t="shared" si="1"/>
        <v>0.008595782515800544</v>
      </c>
      <c r="AP21">
        <f t="shared" si="26"/>
        <v>20</v>
      </c>
      <c r="AQ21" s="139" t="s">
        <v>53</v>
      </c>
      <c r="AR21" s="141">
        <v>12395</v>
      </c>
      <c r="AS21" s="6">
        <f t="shared" si="3"/>
        <v>0.003696891300658521</v>
      </c>
      <c r="BC21">
        <f t="shared" si="23"/>
        <v>20</v>
      </c>
      <c r="BD21" s="139" t="s">
        <v>40</v>
      </c>
      <c r="BE21" s="141">
        <v>134811</v>
      </c>
      <c r="BF21" s="6">
        <f t="shared" si="5"/>
        <v>0.020750161808810865</v>
      </c>
      <c r="BH21">
        <f t="shared" si="24"/>
        <v>20</v>
      </c>
      <c r="BI21" s="24" t="str">
        <f t="shared" si="17"/>
        <v>33126</v>
      </c>
      <c r="BJ21" s="25">
        <f t="shared" si="18"/>
        <v>134811</v>
      </c>
      <c r="BK21" s="6">
        <f t="shared" si="19"/>
        <v>0.020750161808810865</v>
      </c>
      <c r="BR21" s="139" t="s">
        <v>6</v>
      </c>
      <c r="BS21" s="141">
        <v>356305</v>
      </c>
      <c r="BT21" s="6">
        <f t="shared" si="6"/>
        <v>0.009217746160492653</v>
      </c>
    </row>
    <row r="22" spans="2:72" ht="12.75">
      <c r="B22" s="139" t="s">
        <v>43</v>
      </c>
      <c r="C22" s="141">
        <v>16640</v>
      </c>
      <c r="D22" s="6">
        <f t="shared" si="7"/>
        <v>0.0009911721939507164</v>
      </c>
      <c r="E22" s="141">
        <v>16641</v>
      </c>
      <c r="F22" s="6">
        <f t="shared" si="8"/>
        <v>0.0013848622020082957</v>
      </c>
      <c r="G22" s="141">
        <v>0</v>
      </c>
      <c r="H22" s="6">
        <f t="shared" si="9"/>
        <v>0</v>
      </c>
      <c r="I22" s="141">
        <v>0</v>
      </c>
      <c r="J22" s="6">
        <f t="shared" si="10"/>
        <v>0</v>
      </c>
      <c r="K22" s="141">
        <v>33281</v>
      </c>
      <c r="L22" s="6">
        <f t="shared" si="11"/>
        <v>0.0008609921555054125</v>
      </c>
      <c r="O22">
        <v>21</v>
      </c>
      <c r="P22" s="139" t="s">
        <v>122</v>
      </c>
      <c r="Q22" s="141">
        <v>125083</v>
      </c>
      <c r="R22" s="6">
        <f t="shared" si="0"/>
        <v>0.007450648529803934</v>
      </c>
      <c r="X22" s="2"/>
      <c r="Y22" s="3"/>
      <c r="AB22">
        <f t="shared" si="25"/>
        <v>21</v>
      </c>
      <c r="AC22" s="139" t="s">
        <v>35</v>
      </c>
      <c r="AD22" s="141">
        <v>91325</v>
      </c>
      <c r="AE22" s="6">
        <f t="shared" si="1"/>
        <v>0.007600056522949799</v>
      </c>
      <c r="AP22">
        <f t="shared" si="26"/>
        <v>21</v>
      </c>
      <c r="AQ22" s="139" t="s">
        <v>6</v>
      </c>
      <c r="AR22" s="141">
        <v>10181</v>
      </c>
      <c r="AS22" s="6">
        <f t="shared" si="3"/>
        <v>0.00303655105542593</v>
      </c>
      <c r="BC22">
        <f t="shared" si="23"/>
        <v>21</v>
      </c>
      <c r="BD22" s="139" t="s">
        <v>70</v>
      </c>
      <c r="BE22" s="141">
        <v>124840</v>
      </c>
      <c r="BF22" s="6">
        <f t="shared" si="5"/>
        <v>0.019215421591798506</v>
      </c>
      <c r="BI22" t="s">
        <v>160</v>
      </c>
      <c r="BJ22" s="4">
        <f>+BM6-BM7</f>
        <v>1753942</v>
      </c>
      <c r="BK22" s="11">
        <f>+BJ22/BJ23</f>
        <v>0.2699674381413189</v>
      </c>
      <c r="BR22" s="139" t="s">
        <v>93</v>
      </c>
      <c r="BS22" s="141">
        <v>353960</v>
      </c>
      <c r="BT22" s="6">
        <f t="shared" si="6"/>
        <v>0.009157080116664036</v>
      </c>
    </row>
    <row r="23" spans="2:72" ht="12.75">
      <c r="B23" s="139" t="s">
        <v>44</v>
      </c>
      <c r="C23" s="141">
        <v>103290</v>
      </c>
      <c r="D23" s="6">
        <f t="shared" si="7"/>
        <v>0.006152534610166437</v>
      </c>
      <c r="E23" s="141">
        <v>103290</v>
      </c>
      <c r="F23" s="6">
        <f t="shared" si="8"/>
        <v>0.008595782515800544</v>
      </c>
      <c r="G23" s="141">
        <v>7391</v>
      </c>
      <c r="H23" s="6">
        <f t="shared" si="9"/>
        <v>0.0022044149740352665</v>
      </c>
      <c r="I23" s="141">
        <v>69334</v>
      </c>
      <c r="J23" s="6">
        <f t="shared" si="10"/>
        <v>0.010671916378130067</v>
      </c>
      <c r="K23" s="141">
        <v>283305</v>
      </c>
      <c r="L23" s="6">
        <f t="shared" si="11"/>
        <v>0.0073292083355506405</v>
      </c>
      <c r="O23">
        <v>22</v>
      </c>
      <c r="P23" s="139" t="s">
        <v>28</v>
      </c>
      <c r="Q23" s="141">
        <v>114158</v>
      </c>
      <c r="R23" s="6">
        <f t="shared" si="0"/>
        <v>0.006799893949340498</v>
      </c>
      <c r="X23" s="2"/>
      <c r="Y23" s="3"/>
      <c r="AB23">
        <f t="shared" si="25"/>
        <v>22</v>
      </c>
      <c r="AC23" s="139" t="s">
        <v>17</v>
      </c>
      <c r="AD23" s="141">
        <v>83582</v>
      </c>
      <c r="AE23" s="6">
        <f t="shared" si="1"/>
        <v>0.006955684908855079</v>
      </c>
      <c r="AP23">
        <f t="shared" si="26"/>
        <v>22</v>
      </c>
      <c r="AQ23" s="139" t="s">
        <v>17</v>
      </c>
      <c r="AR23" s="141">
        <v>9563</v>
      </c>
      <c r="AS23" s="6">
        <f t="shared" si="3"/>
        <v>0.002852228439547998</v>
      </c>
      <c r="BC23">
        <f t="shared" si="23"/>
        <v>22</v>
      </c>
      <c r="BD23" s="139" t="s">
        <v>115</v>
      </c>
      <c r="BE23" s="141">
        <v>113742</v>
      </c>
      <c r="BF23" s="6">
        <f t="shared" si="5"/>
        <v>0.01750721309431549</v>
      </c>
      <c r="BJ23" s="4">
        <f>SUM(BJ2:BJ22)</f>
        <v>6496865</v>
      </c>
      <c r="BR23" s="139" t="s">
        <v>63</v>
      </c>
      <c r="BS23" s="141">
        <v>347640</v>
      </c>
      <c r="BT23" s="6">
        <f t="shared" si="6"/>
        <v>0.008993579307710152</v>
      </c>
    </row>
    <row r="24" spans="2:72" ht="12.75">
      <c r="B24" s="139" t="s">
        <v>45</v>
      </c>
      <c r="C24" s="141">
        <v>1245956</v>
      </c>
      <c r="D24" s="6">
        <f t="shared" si="7"/>
        <v>0.0742161623849795</v>
      </c>
      <c r="E24" s="141">
        <v>1245956</v>
      </c>
      <c r="F24" s="6">
        <f t="shared" si="8"/>
        <v>0.10368832220211814</v>
      </c>
      <c r="G24" s="141">
        <v>392830</v>
      </c>
      <c r="H24" s="6">
        <f t="shared" si="9"/>
        <v>0.11716416374648542</v>
      </c>
      <c r="I24" s="141">
        <v>72322</v>
      </c>
      <c r="J24" s="6">
        <f t="shared" si="10"/>
        <v>0.01113183050594402</v>
      </c>
      <c r="K24" s="141">
        <v>2957064</v>
      </c>
      <c r="L24" s="6">
        <f t="shared" si="11"/>
        <v>0.07650037280512775</v>
      </c>
      <c r="O24">
        <v>23</v>
      </c>
      <c r="P24" s="139" t="s">
        <v>44</v>
      </c>
      <c r="Q24" s="141">
        <v>103290</v>
      </c>
      <c r="R24" s="6">
        <f t="shared" si="0"/>
        <v>0.006152534610166437</v>
      </c>
      <c r="X24" s="2"/>
      <c r="Y24" s="3"/>
      <c r="AB24">
        <f t="shared" si="25"/>
        <v>23</v>
      </c>
      <c r="AC24" s="139" t="s">
        <v>6</v>
      </c>
      <c r="AD24" s="141">
        <v>79988</v>
      </c>
      <c r="AE24" s="6">
        <f t="shared" si="1"/>
        <v>0.0066565926214914705</v>
      </c>
      <c r="AP24">
        <f t="shared" si="26"/>
        <v>23</v>
      </c>
      <c r="AQ24" s="139" t="s">
        <v>122</v>
      </c>
      <c r="AR24" s="141">
        <v>8573</v>
      </c>
      <c r="AS24" s="6">
        <f t="shared" si="3"/>
        <v>0.002556954346151311</v>
      </c>
      <c r="BC24">
        <f t="shared" si="23"/>
        <v>23</v>
      </c>
      <c r="BD24" s="139" t="s">
        <v>110</v>
      </c>
      <c r="BE24" s="141">
        <v>108502</v>
      </c>
      <c r="BF24" s="6">
        <f t="shared" si="5"/>
        <v>0.01670067024634189</v>
      </c>
      <c r="BR24" s="139" t="s">
        <v>140</v>
      </c>
      <c r="BS24" s="141">
        <v>300649</v>
      </c>
      <c r="BT24" s="6">
        <f t="shared" si="6"/>
        <v>0.007777904226451931</v>
      </c>
    </row>
    <row r="25" spans="2:72" ht="12.75">
      <c r="B25" s="139" t="s">
        <v>46</v>
      </c>
      <c r="C25" s="141">
        <v>925976</v>
      </c>
      <c r="D25" s="6">
        <f t="shared" si="7"/>
        <v>0.05515634996789114</v>
      </c>
      <c r="E25" s="141">
        <v>925976</v>
      </c>
      <c r="F25" s="6">
        <f t="shared" si="8"/>
        <v>0.0770596215592112</v>
      </c>
      <c r="G25" s="141">
        <v>223522</v>
      </c>
      <c r="H25" s="6">
        <f t="shared" si="9"/>
        <v>0.066666925155772</v>
      </c>
      <c r="I25" s="141">
        <v>274887</v>
      </c>
      <c r="J25" s="6">
        <f t="shared" si="10"/>
        <v>0.0423107144753662</v>
      </c>
      <c r="K25" s="141">
        <v>2350361</v>
      </c>
      <c r="L25" s="6">
        <f t="shared" si="11"/>
        <v>0.06080473494203469</v>
      </c>
      <c r="O25">
        <v>24</v>
      </c>
      <c r="P25" s="139" t="s">
        <v>35</v>
      </c>
      <c r="Q25" s="141">
        <v>91325</v>
      </c>
      <c r="R25" s="6">
        <f t="shared" si="0"/>
        <v>0.00543983176758108</v>
      </c>
      <c r="X25" s="2"/>
      <c r="Y25" s="3"/>
      <c r="AB25">
        <f t="shared" si="25"/>
        <v>24</v>
      </c>
      <c r="AC25" s="139" t="s">
        <v>164</v>
      </c>
      <c r="AD25" s="141">
        <v>78196</v>
      </c>
      <c r="AE25" s="6">
        <f t="shared" si="1"/>
        <v>0.0065074625772634275</v>
      </c>
      <c r="AP25">
        <f t="shared" si="26"/>
        <v>24</v>
      </c>
      <c r="AQ25" s="139" t="s">
        <v>68</v>
      </c>
      <c r="AR25" s="141">
        <v>8212</v>
      </c>
      <c r="AS25" s="6">
        <f t="shared" si="3"/>
        <v>0.002449283691892519</v>
      </c>
      <c r="BC25">
        <f t="shared" si="23"/>
        <v>24</v>
      </c>
      <c r="BD25" s="139" t="s">
        <v>88</v>
      </c>
      <c r="BE25" s="141">
        <v>97930</v>
      </c>
      <c r="BF25" s="6">
        <f t="shared" si="5"/>
        <v>0.015073423874437901</v>
      </c>
      <c r="BR25" s="139" t="s">
        <v>122</v>
      </c>
      <c r="BS25" s="141">
        <v>300591</v>
      </c>
      <c r="BT25" s="6">
        <f t="shared" si="6"/>
        <v>0.007776403744344444</v>
      </c>
    </row>
    <row r="26" spans="2:72" ht="12.75">
      <c r="B26" s="139" t="s">
        <v>48</v>
      </c>
      <c r="C26" s="141">
        <v>640972</v>
      </c>
      <c r="D26" s="6">
        <f t="shared" si="7"/>
        <v>0.03817990525847227</v>
      </c>
      <c r="E26" s="141">
        <v>640972</v>
      </c>
      <c r="F26" s="6">
        <f t="shared" si="8"/>
        <v>0.05334161981525517</v>
      </c>
      <c r="G26" s="141">
        <v>184255</v>
      </c>
      <c r="H26" s="6">
        <f t="shared" si="9"/>
        <v>0.0549552808876834</v>
      </c>
      <c r="I26" s="141">
        <v>640623</v>
      </c>
      <c r="J26" s="6">
        <f t="shared" si="10"/>
        <v>0.09860494253767009</v>
      </c>
      <c r="K26" s="141">
        <v>2106822</v>
      </c>
      <c r="L26" s="6">
        <f t="shared" si="11"/>
        <v>0.05450428818383534</v>
      </c>
      <c r="O26">
        <v>25</v>
      </c>
      <c r="P26" s="139" t="s">
        <v>17</v>
      </c>
      <c r="Q26" s="141">
        <v>83581</v>
      </c>
      <c r="R26" s="6">
        <f t="shared" si="0"/>
        <v>0.004978555477319401</v>
      </c>
      <c r="AB26">
        <f t="shared" si="25"/>
        <v>25</v>
      </c>
      <c r="AC26" s="139" t="s">
        <v>2</v>
      </c>
      <c r="AD26" s="141">
        <v>75875</v>
      </c>
      <c r="AE26" s="6">
        <f t="shared" si="1"/>
        <v>0.00631430921082744</v>
      </c>
      <c r="AP26">
        <f t="shared" si="26"/>
        <v>25</v>
      </c>
      <c r="AQ26" s="139" t="s">
        <v>44</v>
      </c>
      <c r="AR26" s="141">
        <v>7391</v>
      </c>
      <c r="AS26" s="6">
        <f t="shared" si="3"/>
        <v>0.0022044149740352665</v>
      </c>
      <c r="BC26">
        <f t="shared" si="23"/>
        <v>25</v>
      </c>
      <c r="BD26" s="139" t="s">
        <v>127</v>
      </c>
      <c r="BE26" s="141">
        <v>92608</v>
      </c>
      <c r="BF26" s="6">
        <f t="shared" si="5"/>
        <v>0.01425425955441586</v>
      </c>
      <c r="BR26" s="139" t="s">
        <v>44</v>
      </c>
      <c r="BS26" s="141">
        <v>283305</v>
      </c>
      <c r="BT26" s="6">
        <f t="shared" si="6"/>
        <v>0.0073292083355506405</v>
      </c>
    </row>
    <row r="27" spans="2:72" ht="12.75">
      <c r="B27" s="139" t="s">
        <v>51</v>
      </c>
      <c r="C27" s="141">
        <v>912038</v>
      </c>
      <c r="D27" s="6">
        <f t="shared" si="7"/>
        <v>0.054326124124184104</v>
      </c>
      <c r="E27" s="141">
        <v>912038</v>
      </c>
      <c r="F27" s="6">
        <f t="shared" si="8"/>
        <v>0.07589970272190626</v>
      </c>
      <c r="G27" s="141">
        <v>389967</v>
      </c>
      <c r="H27" s="6">
        <f t="shared" si="9"/>
        <v>0.116310254928915</v>
      </c>
      <c r="I27" s="141">
        <v>284861</v>
      </c>
      <c r="J27" s="6">
        <f t="shared" si="10"/>
        <v>0.043845916453551056</v>
      </c>
      <c r="K27" s="141">
        <v>2498904</v>
      </c>
      <c r="L27" s="6">
        <f t="shared" si="11"/>
        <v>0.06464759897121773</v>
      </c>
      <c r="O27">
        <f>+O26+1</f>
        <v>26</v>
      </c>
      <c r="P27" s="139" t="s">
        <v>6</v>
      </c>
      <c r="Q27" s="141">
        <v>79988</v>
      </c>
      <c r="R27" s="6">
        <f t="shared" si="0"/>
        <v>0.0047645361448155</v>
      </c>
      <c r="AB27">
        <f t="shared" si="25"/>
        <v>26</v>
      </c>
      <c r="AC27" s="139" t="s">
        <v>140</v>
      </c>
      <c r="AD27" s="141">
        <v>73136</v>
      </c>
      <c r="AE27" s="6">
        <f t="shared" si="1"/>
        <v>0.006086369930057011</v>
      </c>
      <c r="AP27">
        <f t="shared" si="26"/>
        <v>26</v>
      </c>
      <c r="AQ27" s="139" t="s">
        <v>106</v>
      </c>
      <c r="AR27" s="141">
        <v>6757</v>
      </c>
      <c r="AS27" s="6">
        <f t="shared" si="3"/>
        <v>0.002015320251597388</v>
      </c>
      <c r="BC27">
        <f t="shared" si="23"/>
        <v>26</v>
      </c>
      <c r="BD27" s="139" t="s">
        <v>53</v>
      </c>
      <c r="BE27" s="141">
        <v>85115</v>
      </c>
      <c r="BF27" s="6">
        <f t="shared" si="5"/>
        <v>0.01310093406589178</v>
      </c>
      <c r="BR27" s="139" t="s">
        <v>28</v>
      </c>
      <c r="BS27" s="141">
        <v>263963</v>
      </c>
      <c r="BT27" s="6">
        <f>+BS27/$K$76</f>
        <v>0.006828823423084498</v>
      </c>
    </row>
    <row r="28" spans="2:72" ht="12.75">
      <c r="B28" s="139" t="s">
        <v>52</v>
      </c>
      <c r="C28" s="141">
        <v>21173</v>
      </c>
      <c r="D28" s="6">
        <f t="shared" si="7"/>
        <v>0.0012611832249109687</v>
      </c>
      <c r="E28" s="141">
        <v>21173</v>
      </c>
      <c r="F28" s="6">
        <f t="shared" si="8"/>
        <v>0.001762014746897521</v>
      </c>
      <c r="G28" s="141">
        <v>0</v>
      </c>
      <c r="H28" s="6">
        <f t="shared" si="9"/>
        <v>0</v>
      </c>
      <c r="I28" s="141">
        <v>161823</v>
      </c>
      <c r="J28" s="6">
        <f t="shared" si="10"/>
        <v>0.024907859406036605</v>
      </c>
      <c r="K28" s="141">
        <v>204169</v>
      </c>
      <c r="L28" s="6">
        <f t="shared" si="11"/>
        <v>0.005281929851788845</v>
      </c>
      <c r="O28">
        <f aca="true" t="shared" si="27" ref="O28:O75">+O27+1</f>
        <v>27</v>
      </c>
      <c r="P28" s="139" t="s">
        <v>164</v>
      </c>
      <c r="Q28" s="141">
        <v>78196</v>
      </c>
      <c r="R28" s="6">
        <f t="shared" si="0"/>
        <v>0.004657794523928499</v>
      </c>
      <c r="AB28">
        <f t="shared" si="25"/>
        <v>27</v>
      </c>
      <c r="AC28" s="139" t="s">
        <v>55</v>
      </c>
      <c r="AD28" s="141">
        <v>64956</v>
      </c>
      <c r="AE28" s="6">
        <f t="shared" si="1"/>
        <v>0.005405631223703555</v>
      </c>
      <c r="AP28">
        <f t="shared" si="26"/>
        <v>27</v>
      </c>
      <c r="AQ28" s="139" t="s">
        <v>54</v>
      </c>
      <c r="AR28" s="141">
        <v>6270</v>
      </c>
      <c r="AS28" s="6">
        <f t="shared" si="3"/>
        <v>0.001870069258179018</v>
      </c>
      <c r="BC28">
        <f t="shared" si="23"/>
        <v>27</v>
      </c>
      <c r="BD28" s="139" t="s">
        <v>67</v>
      </c>
      <c r="BE28" s="141">
        <v>82445</v>
      </c>
      <c r="BF28" s="6">
        <f t="shared" si="5"/>
        <v>0.012689966622363248</v>
      </c>
      <c r="BR28" s="139" t="s">
        <v>35</v>
      </c>
      <c r="BS28" s="141">
        <v>250035</v>
      </c>
      <c r="BT28" s="6">
        <f t="shared" si="6"/>
        <v>0.006468500754238027</v>
      </c>
    </row>
    <row r="29" spans="2:72" ht="12.75">
      <c r="B29" s="139" t="s">
        <v>53</v>
      </c>
      <c r="C29" s="141">
        <v>131787</v>
      </c>
      <c r="D29" s="6">
        <f t="shared" si="7"/>
        <v>0.007849976557943695</v>
      </c>
      <c r="E29" s="141">
        <v>131787</v>
      </c>
      <c r="F29" s="6">
        <f t="shared" si="8"/>
        <v>0.01096729974256759</v>
      </c>
      <c r="G29" s="141">
        <v>12395</v>
      </c>
      <c r="H29" s="6">
        <f t="shared" si="9"/>
        <v>0.003696891300658521</v>
      </c>
      <c r="I29" s="141">
        <v>85115</v>
      </c>
      <c r="J29" s="6">
        <f t="shared" si="10"/>
        <v>0.01310093406589178</v>
      </c>
      <c r="K29" s="141">
        <v>361084</v>
      </c>
      <c r="L29" s="6">
        <f t="shared" si="11"/>
        <v>0.009341380712073445</v>
      </c>
      <c r="O29">
        <f t="shared" si="27"/>
        <v>28</v>
      </c>
      <c r="P29" s="139" t="s">
        <v>2</v>
      </c>
      <c r="Q29" s="141">
        <v>75875</v>
      </c>
      <c r="R29" s="6">
        <f t="shared" si="0"/>
        <v>0.004519542681250638</v>
      </c>
      <c r="AB29">
        <f t="shared" si="25"/>
        <v>28</v>
      </c>
      <c r="AC29" s="139" t="s">
        <v>106</v>
      </c>
      <c r="AD29" s="141">
        <v>51115</v>
      </c>
      <c r="AE29" s="6">
        <f t="shared" si="1"/>
        <v>0.004253784715801577</v>
      </c>
      <c r="AP29">
        <f t="shared" si="26"/>
        <v>28</v>
      </c>
      <c r="AQ29" s="139" t="s">
        <v>2</v>
      </c>
      <c r="AR29" s="141">
        <v>4001</v>
      </c>
      <c r="AS29" s="6">
        <f t="shared" si="3"/>
        <v>0.0011933248966466109</v>
      </c>
      <c r="BC29">
        <f t="shared" si="23"/>
        <v>28</v>
      </c>
      <c r="BD29" s="139" t="s">
        <v>128</v>
      </c>
      <c r="BE29" s="141">
        <v>78183</v>
      </c>
      <c r="BF29" s="6">
        <f t="shared" si="5"/>
        <v>0.012033957916625941</v>
      </c>
      <c r="BR29" s="139" t="s">
        <v>139</v>
      </c>
      <c r="BS29" s="141">
        <v>244540</v>
      </c>
      <c r="BT29" s="6">
        <f t="shared" si="6"/>
        <v>0.006326343009744105</v>
      </c>
    </row>
    <row r="30" spans="2:72" ht="12.75">
      <c r="B30" s="139" t="s">
        <v>54</v>
      </c>
      <c r="C30" s="141">
        <v>31921</v>
      </c>
      <c r="D30" s="6">
        <f t="shared" si="7"/>
        <v>0.0019013946876863474</v>
      </c>
      <c r="E30" s="141">
        <v>31921</v>
      </c>
      <c r="F30" s="6">
        <f t="shared" si="8"/>
        <v>0.0026564621327027707</v>
      </c>
      <c r="G30" s="141">
        <v>6270</v>
      </c>
      <c r="H30" s="6">
        <f t="shared" si="9"/>
        <v>0.001870069258179018</v>
      </c>
      <c r="I30" s="141">
        <v>3838</v>
      </c>
      <c r="J30" s="6">
        <f t="shared" si="10"/>
        <v>0.0005907464600234112</v>
      </c>
      <c r="K30" s="141">
        <v>73950</v>
      </c>
      <c r="L30" s="6">
        <f t="shared" si="11"/>
        <v>0.001913114687047422</v>
      </c>
      <c r="O30">
        <f t="shared" si="27"/>
        <v>29</v>
      </c>
      <c r="P30" s="139" t="s">
        <v>140</v>
      </c>
      <c r="Q30" s="141">
        <v>73136</v>
      </c>
      <c r="R30" s="6">
        <f t="shared" si="0"/>
        <v>0.0043563924024506975</v>
      </c>
      <c r="AB30">
        <f t="shared" si="25"/>
        <v>29</v>
      </c>
      <c r="AC30" s="139" t="s">
        <v>82</v>
      </c>
      <c r="AD30" s="141">
        <v>50129</v>
      </c>
      <c r="AE30" s="6">
        <f t="shared" si="1"/>
        <v>0.004171729903519852</v>
      </c>
      <c r="AP30">
        <f t="shared" si="26"/>
        <v>29</v>
      </c>
      <c r="AQ30" s="139" t="s">
        <v>139</v>
      </c>
      <c r="AR30" s="141">
        <v>3909</v>
      </c>
      <c r="AS30" s="6">
        <f>+AR30/$G$76</f>
        <v>0.0011658852839269188</v>
      </c>
      <c r="BC30">
        <f t="shared" si="23"/>
        <v>29</v>
      </c>
      <c r="BD30" s="139" t="s">
        <v>112</v>
      </c>
      <c r="BE30" s="141">
        <v>77361</v>
      </c>
      <c r="BF30" s="6">
        <f t="shared" si="5"/>
        <v>0.011907435355359854</v>
      </c>
      <c r="BR30" s="139" t="s">
        <v>68</v>
      </c>
      <c r="BS30" s="141">
        <v>234925</v>
      </c>
      <c r="BT30" s="6">
        <f t="shared" si="6"/>
        <v>0.0060775992948561945</v>
      </c>
    </row>
    <row r="31" spans="2:72" ht="12.75">
      <c r="B31" s="139" t="s">
        <v>55</v>
      </c>
      <c r="C31" s="141">
        <v>64956</v>
      </c>
      <c r="D31" s="6">
        <f t="shared" si="7"/>
        <v>0.0038691454946071357</v>
      </c>
      <c r="E31" s="141">
        <v>64956</v>
      </c>
      <c r="F31" s="6">
        <f t="shared" si="8"/>
        <v>0.005405631223703555</v>
      </c>
      <c r="G31" s="141">
        <v>1300</v>
      </c>
      <c r="H31" s="6">
        <f t="shared" si="9"/>
        <v>0.00038773365799564963</v>
      </c>
      <c r="I31" s="141">
        <v>42036</v>
      </c>
      <c r="J31" s="6">
        <f t="shared" si="10"/>
        <v>0.006470197549125617</v>
      </c>
      <c r="K31" s="141">
        <v>173248</v>
      </c>
      <c r="L31" s="6">
        <f t="shared" si="11"/>
        <v>0.004481991795829503</v>
      </c>
      <c r="O31">
        <f t="shared" si="27"/>
        <v>30</v>
      </c>
      <c r="P31" s="139" t="s">
        <v>55</v>
      </c>
      <c r="Q31" s="141">
        <v>64956</v>
      </c>
      <c r="R31" s="6">
        <f t="shared" si="0"/>
        <v>0.0038691454946071357</v>
      </c>
      <c r="AB31">
        <f t="shared" si="25"/>
        <v>30</v>
      </c>
      <c r="AC31" s="139" t="s">
        <v>75</v>
      </c>
      <c r="AD31" s="141">
        <v>49109</v>
      </c>
      <c r="AE31" s="6">
        <f t="shared" si="1"/>
        <v>0.00408684561495255</v>
      </c>
      <c r="AP31">
        <f t="shared" si="26"/>
        <v>30</v>
      </c>
      <c r="AQ31" s="139" t="s">
        <v>70</v>
      </c>
      <c r="AR31" s="141">
        <v>2732</v>
      </c>
      <c r="AS31" s="6">
        <f t="shared" si="3"/>
        <v>0.0008148371951108575</v>
      </c>
      <c r="BC31">
        <f t="shared" si="23"/>
        <v>30</v>
      </c>
      <c r="BD31" s="139" t="s">
        <v>93</v>
      </c>
      <c r="BE31" s="141">
        <v>74181</v>
      </c>
      <c r="BF31" s="6">
        <f t="shared" si="5"/>
        <v>0.011417968512505646</v>
      </c>
      <c r="BR31" s="139" t="s">
        <v>136</v>
      </c>
      <c r="BS31" s="141">
        <v>233169</v>
      </c>
      <c r="BT31" s="6">
        <f t="shared" si="6"/>
        <v>0.006032170905532932</v>
      </c>
    </row>
    <row r="32" spans="2:72" ht="12.75">
      <c r="B32" s="139" t="s">
        <v>58</v>
      </c>
      <c r="C32" s="141">
        <v>1884514</v>
      </c>
      <c r="D32" s="6">
        <f t="shared" si="7"/>
        <v>0.11225227619656493</v>
      </c>
      <c r="E32" s="141">
        <v>0</v>
      </c>
      <c r="F32" s="6">
        <f t="shared" si="8"/>
        <v>0</v>
      </c>
      <c r="G32" s="141">
        <v>0</v>
      </c>
      <c r="H32" s="6">
        <f t="shared" si="9"/>
        <v>0</v>
      </c>
      <c r="I32" s="141">
        <v>0</v>
      </c>
      <c r="J32" s="6">
        <f t="shared" si="10"/>
        <v>0</v>
      </c>
      <c r="K32" s="141">
        <v>1884514</v>
      </c>
      <c r="L32" s="6">
        <f t="shared" si="11"/>
        <v>0.04875309548812015</v>
      </c>
      <c r="O32">
        <f t="shared" si="27"/>
        <v>31</v>
      </c>
      <c r="P32" s="139" t="s">
        <v>106</v>
      </c>
      <c r="Q32" s="141">
        <v>51115</v>
      </c>
      <c r="R32" s="6">
        <f t="shared" si="0"/>
        <v>0.0030446975176557016</v>
      </c>
      <c r="AB32">
        <f t="shared" si="25"/>
        <v>31</v>
      </c>
      <c r="AC32" s="139" t="s">
        <v>97</v>
      </c>
      <c r="AD32" s="141">
        <v>47239</v>
      </c>
      <c r="AE32" s="6">
        <f t="shared" si="1"/>
        <v>0.003931224419245831</v>
      </c>
      <c r="AP32">
        <f t="shared" si="26"/>
        <v>31</v>
      </c>
      <c r="AQ32" s="139" t="s">
        <v>93</v>
      </c>
      <c r="AR32" s="141">
        <v>1829</v>
      </c>
      <c r="AS32" s="6">
        <f t="shared" si="3"/>
        <v>0.0005455114311338794</v>
      </c>
      <c r="BC32">
        <f t="shared" si="23"/>
        <v>31</v>
      </c>
      <c r="BD32" s="139" t="s">
        <v>45</v>
      </c>
      <c r="BE32" s="141">
        <v>72322</v>
      </c>
      <c r="BF32" s="6">
        <f t="shared" si="5"/>
        <v>0.01113183050594402</v>
      </c>
      <c r="BR32" s="139" t="s">
        <v>70</v>
      </c>
      <c r="BS32" s="141">
        <v>206166</v>
      </c>
      <c r="BT32" s="6">
        <f t="shared" si="6"/>
        <v>0.005333593002972533</v>
      </c>
    </row>
    <row r="33" spans="2:72" ht="12.75">
      <c r="B33" s="139" t="s">
        <v>61</v>
      </c>
      <c r="C33" s="141">
        <v>2593913</v>
      </c>
      <c r="D33" s="6">
        <f t="shared" si="7"/>
        <v>0.15450807927447624</v>
      </c>
      <c r="E33" s="141">
        <v>0</v>
      </c>
      <c r="F33" s="6">
        <f t="shared" si="8"/>
        <v>0</v>
      </c>
      <c r="G33" s="141">
        <v>0</v>
      </c>
      <c r="H33" s="6">
        <f t="shared" si="9"/>
        <v>0</v>
      </c>
      <c r="I33" s="141">
        <v>0</v>
      </c>
      <c r="J33" s="6">
        <f t="shared" si="10"/>
        <v>0</v>
      </c>
      <c r="K33" s="141">
        <v>2593913</v>
      </c>
      <c r="L33" s="6">
        <f t="shared" si="11"/>
        <v>0.06710551801518917</v>
      </c>
      <c r="O33">
        <f t="shared" si="27"/>
        <v>32</v>
      </c>
      <c r="P33" s="139" t="s">
        <v>82</v>
      </c>
      <c r="Q33" s="141">
        <v>50129</v>
      </c>
      <c r="R33" s="6">
        <f t="shared" si="0"/>
        <v>0.0029859657999131892</v>
      </c>
      <c r="AB33">
        <f t="shared" si="25"/>
        <v>32</v>
      </c>
      <c r="AC33" s="139" t="s">
        <v>70</v>
      </c>
      <c r="AD33" s="141">
        <v>39297</v>
      </c>
      <c r="AE33" s="6">
        <f t="shared" si="1"/>
        <v>0.0032702920468914124</v>
      </c>
      <c r="AP33">
        <f t="shared" si="26"/>
        <v>32</v>
      </c>
      <c r="AQ33" s="139" t="s">
        <v>55</v>
      </c>
      <c r="AR33" s="141">
        <v>1300</v>
      </c>
      <c r="AS33" s="6">
        <f t="shared" si="3"/>
        <v>0.00038773365799564963</v>
      </c>
      <c r="BC33">
        <f t="shared" si="23"/>
        <v>32</v>
      </c>
      <c r="BD33" s="139" t="s">
        <v>44</v>
      </c>
      <c r="BE33" s="141">
        <v>69334</v>
      </c>
      <c r="BF33" s="6">
        <f t="shared" si="5"/>
        <v>0.010671916378130067</v>
      </c>
      <c r="BR33" s="139" t="s">
        <v>52</v>
      </c>
      <c r="BS33" s="141">
        <v>204169</v>
      </c>
      <c r="BT33" s="6">
        <f t="shared" si="6"/>
        <v>0.005281929851788845</v>
      </c>
    </row>
    <row r="34" spans="2:72" ht="12.75">
      <c r="B34" s="139" t="s">
        <v>63</v>
      </c>
      <c r="C34" s="141">
        <v>293421</v>
      </c>
      <c r="D34" s="6">
        <f t="shared" si="7"/>
        <v>0.017477808673149832</v>
      </c>
      <c r="E34" s="141">
        <v>0</v>
      </c>
      <c r="F34" s="6">
        <f t="shared" si="8"/>
        <v>0</v>
      </c>
      <c r="G34" s="141">
        <v>17173</v>
      </c>
      <c r="H34" s="6">
        <f t="shared" si="9"/>
        <v>0.005121961622122532</v>
      </c>
      <c r="I34" s="141">
        <v>37046</v>
      </c>
      <c r="J34" s="6">
        <f t="shared" si="10"/>
        <v>0.005702134798860681</v>
      </c>
      <c r="K34" s="141">
        <v>347640</v>
      </c>
      <c r="L34" s="6">
        <f t="shared" si="11"/>
        <v>0.008993579307710152</v>
      </c>
      <c r="O34">
        <f t="shared" si="27"/>
        <v>33</v>
      </c>
      <c r="P34" s="139" t="s">
        <v>75</v>
      </c>
      <c r="Q34" s="141">
        <v>49109</v>
      </c>
      <c r="R34" s="6">
        <f t="shared" si="0"/>
        <v>0.002925208850524383</v>
      </c>
      <c r="AB34">
        <f t="shared" si="25"/>
        <v>33</v>
      </c>
      <c r="AC34" s="139" t="s">
        <v>54</v>
      </c>
      <c r="AD34" s="141">
        <v>31921</v>
      </c>
      <c r="AE34" s="6">
        <f t="shared" si="1"/>
        <v>0.0026564621327027707</v>
      </c>
      <c r="AP34">
        <f t="shared" si="26"/>
        <v>33</v>
      </c>
      <c r="AQ34" s="139" t="s">
        <v>81</v>
      </c>
      <c r="AR34" s="141">
        <v>80</v>
      </c>
      <c r="AS34" s="6">
        <f t="shared" si="3"/>
        <v>2.3860532799732283E-05</v>
      </c>
      <c r="BC34">
        <f t="shared" si="23"/>
        <v>33</v>
      </c>
      <c r="BD34" s="139" t="s">
        <v>106</v>
      </c>
      <c r="BE34" s="141">
        <v>67259</v>
      </c>
      <c r="BF34" s="6">
        <f t="shared" si="5"/>
        <v>0.010352531567148155</v>
      </c>
      <c r="BR34" s="139" t="s">
        <v>17</v>
      </c>
      <c r="BS34" s="141">
        <v>196008</v>
      </c>
      <c r="BT34" s="6">
        <f t="shared" si="6"/>
        <v>0.005070801671112794</v>
      </c>
    </row>
    <row r="35" spans="2:72" ht="12.75">
      <c r="B35" s="139" t="s">
        <v>67</v>
      </c>
      <c r="C35" s="141">
        <v>696559</v>
      </c>
      <c r="D35" s="6">
        <f t="shared" si="7"/>
        <v>0.04149098030325223</v>
      </c>
      <c r="E35" s="141">
        <v>696559</v>
      </c>
      <c r="F35" s="6">
        <f t="shared" si="8"/>
        <v>0.057967563882500836</v>
      </c>
      <c r="G35" s="141">
        <v>124120</v>
      </c>
      <c r="H35" s="6">
        <f t="shared" si="9"/>
        <v>0.03701961663878464</v>
      </c>
      <c r="I35" s="141">
        <v>82445</v>
      </c>
      <c r="J35" s="6">
        <f t="shared" si="10"/>
        <v>0.012689966622363248</v>
      </c>
      <c r="K35" s="141">
        <v>1599683</v>
      </c>
      <c r="L35" s="6">
        <f t="shared" si="11"/>
        <v>0.04138440895091387</v>
      </c>
      <c r="O35">
        <f t="shared" si="27"/>
        <v>34</v>
      </c>
      <c r="P35" s="139" t="s">
        <v>97</v>
      </c>
      <c r="Q35" s="141">
        <v>47239</v>
      </c>
      <c r="R35" s="6">
        <f t="shared" si="0"/>
        <v>0.002813821109978239</v>
      </c>
      <c r="AB35">
        <f t="shared" si="25"/>
        <v>34</v>
      </c>
      <c r="AC35" s="139" t="s">
        <v>132</v>
      </c>
      <c r="AD35" s="141">
        <v>30406</v>
      </c>
      <c r="AE35" s="6">
        <f t="shared" si="1"/>
        <v>0.0025303839982131027</v>
      </c>
      <c r="AP35">
        <f t="shared" si="26"/>
        <v>34</v>
      </c>
      <c r="AQ35" s="139" t="s">
        <v>148</v>
      </c>
      <c r="AR35" s="141">
        <v>0</v>
      </c>
      <c r="AS35" s="6">
        <f t="shared" si="3"/>
        <v>0</v>
      </c>
      <c r="BC35">
        <f t="shared" si="23"/>
        <v>34</v>
      </c>
      <c r="BD35" s="139" t="s">
        <v>130</v>
      </c>
      <c r="BE35" s="141">
        <v>58375</v>
      </c>
      <c r="BF35" s="6">
        <f t="shared" si="5"/>
        <v>0.008985102814973068</v>
      </c>
      <c r="BR35" s="139" t="s">
        <v>2</v>
      </c>
      <c r="BS35" s="141">
        <v>186529</v>
      </c>
      <c r="BT35" s="6">
        <f t="shared" si="6"/>
        <v>0.004825576328063131</v>
      </c>
    </row>
    <row r="36" spans="2:72" ht="12.75">
      <c r="B36" s="139" t="s">
        <v>68</v>
      </c>
      <c r="C36" s="141">
        <v>15687</v>
      </c>
      <c r="D36" s="6">
        <f t="shared" si="7"/>
        <v>0.0009344061422178419</v>
      </c>
      <c r="E36" s="141">
        <v>15687</v>
      </c>
      <c r="F36" s="6">
        <f t="shared" si="8"/>
        <v>0.0013054704262306432</v>
      </c>
      <c r="G36" s="141">
        <v>8212</v>
      </c>
      <c r="H36" s="6">
        <f t="shared" si="9"/>
        <v>0.002449283691892519</v>
      </c>
      <c r="I36" s="141">
        <v>195339</v>
      </c>
      <c r="J36" s="6">
        <f t="shared" si="10"/>
        <v>0.030066655225250948</v>
      </c>
      <c r="K36" s="141">
        <v>234925</v>
      </c>
      <c r="L36" s="6">
        <f t="shared" si="11"/>
        <v>0.0060775992948561945</v>
      </c>
      <c r="O36">
        <f t="shared" si="27"/>
        <v>35</v>
      </c>
      <c r="P36" s="139" t="s">
        <v>70</v>
      </c>
      <c r="Q36" s="141">
        <v>39297</v>
      </c>
      <c r="R36" s="6">
        <f t="shared" si="0"/>
        <v>0.0023407508236587323</v>
      </c>
      <c r="AB36">
        <f t="shared" si="25"/>
        <v>35</v>
      </c>
      <c r="AC36" s="139" t="s">
        <v>139</v>
      </c>
      <c r="AD36" s="141">
        <v>27430</v>
      </c>
      <c r="AE36" s="6">
        <f t="shared" si="1"/>
        <v>0.002282721603334388</v>
      </c>
      <c r="AP36">
        <f t="shared" si="26"/>
        <v>35</v>
      </c>
      <c r="AQ36" s="139" t="s">
        <v>147</v>
      </c>
      <c r="AR36" s="141">
        <v>0</v>
      </c>
      <c r="AS36" s="6">
        <f t="shared" si="3"/>
        <v>0</v>
      </c>
      <c r="BC36">
        <f t="shared" si="23"/>
        <v>35</v>
      </c>
      <c r="BD36" s="139" t="s">
        <v>39</v>
      </c>
      <c r="BE36" s="141">
        <v>52396</v>
      </c>
      <c r="BF36" s="6">
        <f t="shared" si="5"/>
        <v>0.008064812798172658</v>
      </c>
      <c r="BR36" s="139" t="s">
        <v>33</v>
      </c>
      <c r="BS36" s="141">
        <v>181041</v>
      </c>
      <c r="BT36" s="6">
        <f t="shared" si="6"/>
        <v>0.0046835996762373535</v>
      </c>
    </row>
    <row r="37" spans="2:72" ht="12.75">
      <c r="B37" s="139" t="s">
        <v>70</v>
      </c>
      <c r="C37" s="141">
        <v>39297</v>
      </c>
      <c r="D37" s="6">
        <f t="shared" si="7"/>
        <v>0.0023407508236587323</v>
      </c>
      <c r="E37" s="141">
        <v>39297</v>
      </c>
      <c r="F37" s="6">
        <f t="shared" si="8"/>
        <v>0.0032702920468914124</v>
      </c>
      <c r="G37" s="141">
        <v>2732</v>
      </c>
      <c r="H37" s="6">
        <f t="shared" si="9"/>
        <v>0.0008148371951108575</v>
      </c>
      <c r="I37" s="141">
        <v>124840</v>
      </c>
      <c r="J37" s="6">
        <f t="shared" si="10"/>
        <v>0.019215421591798506</v>
      </c>
      <c r="K37" s="141">
        <v>206166</v>
      </c>
      <c r="L37" s="6">
        <f t="shared" si="11"/>
        <v>0.005333593002972533</v>
      </c>
      <c r="O37">
        <f t="shared" si="27"/>
        <v>36</v>
      </c>
      <c r="P37" s="139" t="s">
        <v>54</v>
      </c>
      <c r="Q37" s="141">
        <v>31921</v>
      </c>
      <c r="R37" s="6">
        <f t="shared" si="0"/>
        <v>0.0019013946876863474</v>
      </c>
      <c r="AB37">
        <f t="shared" si="25"/>
        <v>36</v>
      </c>
      <c r="AC37" s="139" t="s">
        <v>81</v>
      </c>
      <c r="AD37" s="141">
        <v>25158</v>
      </c>
      <c r="AE37" s="6">
        <f t="shared" si="1"/>
        <v>0.002093646011545262</v>
      </c>
      <c r="AP37">
        <f t="shared" si="26"/>
        <v>36</v>
      </c>
      <c r="AQ37" s="139" t="s">
        <v>146</v>
      </c>
      <c r="AR37" s="141">
        <v>0</v>
      </c>
      <c r="AS37" s="6">
        <f t="shared" si="3"/>
        <v>0</v>
      </c>
      <c r="BC37">
        <f t="shared" si="23"/>
        <v>36</v>
      </c>
      <c r="BD37" s="139" t="s">
        <v>15</v>
      </c>
      <c r="BE37" s="141">
        <v>48657</v>
      </c>
      <c r="BF37" s="6">
        <f t="shared" si="5"/>
        <v>0.007489304456841876</v>
      </c>
      <c r="BR37" s="139" t="s">
        <v>82</v>
      </c>
      <c r="BS37" s="141">
        <v>176526</v>
      </c>
      <c r="BT37" s="6">
        <f t="shared" si="6"/>
        <v>0.004566794905283749</v>
      </c>
    </row>
    <row r="38" spans="2:72" ht="12.75">
      <c r="B38" s="139" t="s">
        <v>73</v>
      </c>
      <c r="C38" s="141">
        <v>0</v>
      </c>
      <c r="D38" s="6">
        <f t="shared" si="7"/>
        <v>0</v>
      </c>
      <c r="E38" s="141">
        <v>0</v>
      </c>
      <c r="F38" s="6">
        <f t="shared" si="8"/>
        <v>0</v>
      </c>
      <c r="G38" s="141">
        <v>0</v>
      </c>
      <c r="H38" s="6">
        <f t="shared" si="9"/>
        <v>0</v>
      </c>
      <c r="I38" s="141">
        <v>153468</v>
      </c>
      <c r="J38" s="6">
        <f t="shared" si="10"/>
        <v>0.02362185454061305</v>
      </c>
      <c r="K38" s="141">
        <v>153468</v>
      </c>
      <c r="L38" s="6">
        <f t="shared" si="11"/>
        <v>0.003970275656413709</v>
      </c>
      <c r="O38">
        <f t="shared" si="27"/>
        <v>37</v>
      </c>
      <c r="P38" s="139" t="s">
        <v>132</v>
      </c>
      <c r="Q38" s="141">
        <v>30406</v>
      </c>
      <c r="R38" s="6">
        <f t="shared" si="0"/>
        <v>0.001811152748152974</v>
      </c>
      <c r="AB38">
        <f t="shared" si="25"/>
        <v>37</v>
      </c>
      <c r="AC38" s="139" t="s">
        <v>52</v>
      </c>
      <c r="AD38" s="141">
        <v>21173</v>
      </c>
      <c r="AE38" s="6">
        <f t="shared" si="1"/>
        <v>0.001762014746897521</v>
      </c>
      <c r="AP38">
        <f t="shared" si="26"/>
        <v>37</v>
      </c>
      <c r="AQ38" s="139" t="s">
        <v>143</v>
      </c>
      <c r="AR38" s="141">
        <v>0</v>
      </c>
      <c r="AS38" s="6">
        <f t="shared" si="3"/>
        <v>0</v>
      </c>
      <c r="BC38">
        <f t="shared" si="23"/>
        <v>37</v>
      </c>
      <c r="BD38" s="139" t="s">
        <v>55</v>
      </c>
      <c r="BE38" s="141">
        <v>42036</v>
      </c>
      <c r="BF38" s="6">
        <f t="shared" si="5"/>
        <v>0.006470197549125617</v>
      </c>
      <c r="BR38" s="139" t="s">
        <v>106</v>
      </c>
      <c r="BS38" s="141">
        <v>176246</v>
      </c>
      <c r="BT38" s="6">
        <f t="shared" si="6"/>
        <v>0.004559551198557944</v>
      </c>
    </row>
    <row r="39" spans="2:72" ht="12.75">
      <c r="B39" s="139" t="s">
        <v>75</v>
      </c>
      <c r="C39" s="141">
        <v>49109</v>
      </c>
      <c r="D39" s="6">
        <f t="shared" si="7"/>
        <v>0.002925208850524383</v>
      </c>
      <c r="E39" s="141">
        <v>49109</v>
      </c>
      <c r="F39" s="6">
        <f t="shared" si="8"/>
        <v>0.00408684561495255</v>
      </c>
      <c r="G39" s="141">
        <v>0</v>
      </c>
      <c r="H39" s="6">
        <f t="shared" si="9"/>
        <v>0</v>
      </c>
      <c r="I39" s="141">
        <v>29251</v>
      </c>
      <c r="J39" s="6">
        <f t="shared" si="10"/>
        <v>0.004502325352304534</v>
      </c>
      <c r="K39" s="141">
        <v>127469</v>
      </c>
      <c r="L39" s="6">
        <f t="shared" si="11"/>
        <v>0.003297671616541553</v>
      </c>
      <c r="O39">
        <f t="shared" si="27"/>
        <v>38</v>
      </c>
      <c r="P39" s="139" t="s">
        <v>139</v>
      </c>
      <c r="Q39" s="141">
        <v>27430</v>
      </c>
      <c r="R39" s="6">
        <f t="shared" si="0"/>
        <v>0.0016338854134656342</v>
      </c>
      <c r="AB39">
        <f t="shared" si="25"/>
        <v>38</v>
      </c>
      <c r="AC39" s="139" t="s">
        <v>43</v>
      </c>
      <c r="AD39" s="141">
        <v>16641</v>
      </c>
      <c r="AE39" s="6">
        <f t="shared" si="1"/>
        <v>0.0013848622020082957</v>
      </c>
      <c r="AP39">
        <f t="shared" si="26"/>
        <v>38</v>
      </c>
      <c r="AQ39" s="139" t="s">
        <v>141</v>
      </c>
      <c r="AR39" s="141">
        <v>0</v>
      </c>
      <c r="AS39" s="6">
        <f t="shared" si="3"/>
        <v>0</v>
      </c>
      <c r="BC39">
        <f t="shared" si="23"/>
        <v>38</v>
      </c>
      <c r="BD39" s="139" t="s">
        <v>122</v>
      </c>
      <c r="BE39" s="141">
        <v>41852</v>
      </c>
      <c r="BF39" s="6">
        <f t="shared" si="5"/>
        <v>0.00644187619721204</v>
      </c>
      <c r="BR39" s="139" t="s">
        <v>55</v>
      </c>
      <c r="BS39" s="141">
        <v>173248</v>
      </c>
      <c r="BT39" s="6">
        <f t="shared" si="6"/>
        <v>0.004481991795829503</v>
      </c>
    </row>
    <row r="40" spans="2:72" ht="12.75">
      <c r="B40" s="139" t="s">
        <v>78</v>
      </c>
      <c r="C40" s="141">
        <v>10916</v>
      </c>
      <c r="D40" s="6">
        <f t="shared" si="7"/>
        <v>0.0006502184897335349</v>
      </c>
      <c r="E40" s="141">
        <v>10916</v>
      </c>
      <c r="F40" s="6">
        <f t="shared" si="8"/>
        <v>0.0009084283274516288</v>
      </c>
      <c r="G40" s="141">
        <v>0</v>
      </c>
      <c r="H40" s="6">
        <f t="shared" si="9"/>
        <v>0</v>
      </c>
      <c r="I40" s="141">
        <v>5323</v>
      </c>
      <c r="J40" s="6">
        <f t="shared" si="10"/>
        <v>0.0008193182404128761</v>
      </c>
      <c r="K40" s="141">
        <v>27155</v>
      </c>
      <c r="L40" s="6">
        <f t="shared" si="11"/>
        <v>0.000702510200497265</v>
      </c>
      <c r="O40">
        <f t="shared" si="27"/>
        <v>39</v>
      </c>
      <c r="P40" s="139" t="s">
        <v>81</v>
      </c>
      <c r="Q40" s="141">
        <v>25158</v>
      </c>
      <c r="R40" s="6">
        <f t="shared" si="0"/>
        <v>0.0014985522869839017</v>
      </c>
      <c r="AB40">
        <f t="shared" si="25"/>
        <v>39</v>
      </c>
      <c r="AC40" s="139" t="s">
        <v>24</v>
      </c>
      <c r="AD40" s="141">
        <v>15780</v>
      </c>
      <c r="AE40" s="6">
        <f t="shared" si="1"/>
        <v>0.001313209876070603</v>
      </c>
      <c r="AP40">
        <f t="shared" si="26"/>
        <v>39</v>
      </c>
      <c r="AQ40" s="139" t="s">
        <v>140</v>
      </c>
      <c r="AR40" s="141">
        <v>0</v>
      </c>
      <c r="AS40" s="6">
        <f t="shared" si="3"/>
        <v>0</v>
      </c>
      <c r="BC40">
        <f t="shared" si="23"/>
        <v>39</v>
      </c>
      <c r="BD40" s="139" t="s">
        <v>131</v>
      </c>
      <c r="BE40" s="141">
        <v>39087</v>
      </c>
      <c r="BF40" s="6">
        <f t="shared" si="5"/>
        <v>0.006016286316554215</v>
      </c>
      <c r="BR40" s="139" t="s">
        <v>164</v>
      </c>
      <c r="BS40" s="141">
        <v>173018</v>
      </c>
      <c r="BT40" s="6">
        <f t="shared" si="6"/>
        <v>0.004476041608161878</v>
      </c>
    </row>
    <row r="41" spans="2:72" ht="12.75">
      <c r="B41" s="139" t="s">
        <v>79</v>
      </c>
      <c r="C41" s="141">
        <v>376792</v>
      </c>
      <c r="D41" s="6">
        <f t="shared" si="7"/>
        <v>0.022443855366771535</v>
      </c>
      <c r="E41" s="141">
        <v>376792</v>
      </c>
      <c r="F41" s="6">
        <f t="shared" si="8"/>
        <v>0.031356589076324125</v>
      </c>
      <c r="G41" s="141">
        <v>149657</v>
      </c>
      <c r="H41" s="6">
        <f t="shared" si="9"/>
        <v>0.04463619696511918</v>
      </c>
      <c r="I41" s="141">
        <v>184939</v>
      </c>
      <c r="J41" s="6">
        <f t="shared" si="10"/>
        <v>0.028465883160570523</v>
      </c>
      <c r="K41" s="141">
        <v>1088180</v>
      </c>
      <c r="L41" s="6">
        <f t="shared" si="11"/>
        <v>0.028151631374594505</v>
      </c>
      <c r="O41">
        <f t="shared" si="27"/>
        <v>40</v>
      </c>
      <c r="P41" s="139" t="s">
        <v>52</v>
      </c>
      <c r="Q41" s="141">
        <v>21173</v>
      </c>
      <c r="R41" s="6">
        <f t="shared" si="0"/>
        <v>0.0012611832249109687</v>
      </c>
      <c r="AB41">
        <f t="shared" si="25"/>
        <v>40</v>
      </c>
      <c r="AC41" s="139" t="s">
        <v>68</v>
      </c>
      <c r="AD41" s="141">
        <v>15687</v>
      </c>
      <c r="AE41" s="6">
        <f t="shared" si="1"/>
        <v>0.0013054704262306432</v>
      </c>
      <c r="AP41">
        <f t="shared" si="26"/>
        <v>40</v>
      </c>
      <c r="AQ41" s="139" t="s">
        <v>136</v>
      </c>
      <c r="AR41" s="141">
        <v>0</v>
      </c>
      <c r="AS41" s="6">
        <f t="shared" si="3"/>
        <v>0</v>
      </c>
      <c r="BC41">
        <f t="shared" si="23"/>
        <v>40</v>
      </c>
      <c r="BD41" s="139" t="s">
        <v>63</v>
      </c>
      <c r="BE41" s="141">
        <v>37046</v>
      </c>
      <c r="BF41" s="6">
        <f t="shared" si="5"/>
        <v>0.005702134798860681</v>
      </c>
      <c r="BR41" s="139" t="s">
        <v>143</v>
      </c>
      <c r="BS41" s="141">
        <v>159846</v>
      </c>
      <c r="BT41" s="6">
        <f t="shared" si="6"/>
        <v>0.00413527694747508</v>
      </c>
    </row>
    <row r="42" spans="2:72" ht="12.75">
      <c r="B42" s="139" t="s">
        <v>81</v>
      </c>
      <c r="C42" s="141">
        <v>25158</v>
      </c>
      <c r="D42" s="6">
        <f t="shared" si="7"/>
        <v>0.0014985522869839017</v>
      </c>
      <c r="E42" s="141">
        <v>25158</v>
      </c>
      <c r="F42" s="6">
        <f t="shared" si="8"/>
        <v>0.002093646011545262</v>
      </c>
      <c r="G42" s="141">
        <v>80</v>
      </c>
      <c r="H42" s="6">
        <f t="shared" si="9"/>
        <v>2.3860532799732283E-05</v>
      </c>
      <c r="I42" s="141">
        <v>7207</v>
      </c>
      <c r="J42" s="6">
        <f t="shared" si="10"/>
        <v>0.0011093042567453686</v>
      </c>
      <c r="K42" s="141">
        <v>57603</v>
      </c>
      <c r="L42" s="6">
        <f t="shared" si="11"/>
        <v>0.001490211566166229</v>
      </c>
      <c r="O42">
        <f t="shared" si="27"/>
        <v>41</v>
      </c>
      <c r="P42" s="139" t="s">
        <v>43</v>
      </c>
      <c r="Q42" s="141">
        <v>16640</v>
      </c>
      <c r="R42" s="6">
        <f t="shared" si="0"/>
        <v>0.0009911721939507164</v>
      </c>
      <c r="AB42">
        <f t="shared" si="25"/>
        <v>41</v>
      </c>
      <c r="AC42" s="139" t="s">
        <v>78</v>
      </c>
      <c r="AD42" s="141">
        <v>10916</v>
      </c>
      <c r="AE42" s="6">
        <f t="shared" si="1"/>
        <v>0.0009084283274516288</v>
      </c>
      <c r="AP42">
        <f t="shared" si="26"/>
        <v>41</v>
      </c>
      <c r="AQ42" s="139" t="s">
        <v>134</v>
      </c>
      <c r="AR42" s="141">
        <v>0</v>
      </c>
      <c r="AS42" s="6">
        <f t="shared" si="3"/>
        <v>0</v>
      </c>
      <c r="BC42">
        <f t="shared" si="23"/>
        <v>41</v>
      </c>
      <c r="BD42" s="139" t="s">
        <v>28</v>
      </c>
      <c r="BE42" s="141">
        <v>35647</v>
      </c>
      <c r="BF42" s="6">
        <f t="shared" si="5"/>
        <v>0.005486800172082997</v>
      </c>
      <c r="BR42" s="139" t="s">
        <v>73</v>
      </c>
      <c r="BS42" s="141">
        <v>153468</v>
      </c>
      <c r="BT42" s="6">
        <f t="shared" si="6"/>
        <v>0.003970275656413709</v>
      </c>
    </row>
    <row r="43" spans="2:72" ht="12.75">
      <c r="B43" s="139" t="s">
        <v>82</v>
      </c>
      <c r="C43" s="141">
        <v>50129</v>
      </c>
      <c r="D43" s="6">
        <f t="shared" si="7"/>
        <v>0.0029859657999131892</v>
      </c>
      <c r="E43" s="141">
        <v>50129</v>
      </c>
      <c r="F43" s="6">
        <f t="shared" si="8"/>
        <v>0.004171729903519852</v>
      </c>
      <c r="G43" s="141">
        <v>68234</v>
      </c>
      <c r="H43" s="6">
        <f t="shared" si="9"/>
        <v>0.02035124493821166</v>
      </c>
      <c r="I43" s="141">
        <v>8034</v>
      </c>
      <c r="J43" s="6">
        <f t="shared" si="10"/>
        <v>0.0012365964199656295</v>
      </c>
      <c r="K43" s="141">
        <v>176526</v>
      </c>
      <c r="L43" s="6">
        <f t="shared" si="11"/>
        <v>0.004566794905283749</v>
      </c>
      <c r="O43">
        <f t="shared" si="27"/>
        <v>42</v>
      </c>
      <c r="P43" s="139" t="s">
        <v>24</v>
      </c>
      <c r="Q43" s="141">
        <v>15780</v>
      </c>
      <c r="R43" s="6">
        <f t="shared" si="0"/>
        <v>0.0009399457464268213</v>
      </c>
      <c r="AB43">
        <f t="shared" si="25"/>
        <v>42</v>
      </c>
      <c r="AC43" s="139" t="s">
        <v>121</v>
      </c>
      <c r="AD43" s="141">
        <v>8160</v>
      </c>
      <c r="AE43" s="6">
        <f t="shared" si="1"/>
        <v>0.0006790743085384107</v>
      </c>
      <c r="AP43">
        <f t="shared" si="26"/>
        <v>42</v>
      </c>
      <c r="AQ43" s="139" t="s">
        <v>132</v>
      </c>
      <c r="AR43" s="141">
        <v>0</v>
      </c>
      <c r="AS43" s="6">
        <f t="shared" si="3"/>
        <v>0</v>
      </c>
      <c r="BC43">
        <f t="shared" si="23"/>
        <v>42</v>
      </c>
      <c r="BD43" s="139" t="s">
        <v>2</v>
      </c>
      <c r="BE43" s="141">
        <v>30778</v>
      </c>
      <c r="BF43" s="6">
        <f t="shared" si="5"/>
        <v>0.004737361789109055</v>
      </c>
      <c r="BR43" s="139" t="s">
        <v>75</v>
      </c>
      <c r="BS43" s="141">
        <v>127469</v>
      </c>
      <c r="BT43" s="6">
        <f t="shared" si="6"/>
        <v>0.003297671616541553</v>
      </c>
    </row>
    <row r="44" spans="2:72" ht="12.75">
      <c r="B44" s="139" t="s">
        <v>88</v>
      </c>
      <c r="C44" s="141">
        <v>0</v>
      </c>
      <c r="D44" s="6">
        <f t="shared" si="7"/>
        <v>0</v>
      </c>
      <c r="E44" s="141">
        <v>0</v>
      </c>
      <c r="F44" s="6">
        <f t="shared" si="8"/>
        <v>0</v>
      </c>
      <c r="G44" s="141">
        <v>0</v>
      </c>
      <c r="H44" s="6">
        <f t="shared" si="9"/>
        <v>0</v>
      </c>
      <c r="I44" s="141">
        <v>97930</v>
      </c>
      <c r="J44" s="6">
        <f t="shared" si="10"/>
        <v>0.015073423874437901</v>
      </c>
      <c r="K44" s="141">
        <v>97930</v>
      </c>
      <c r="L44" s="6">
        <f t="shared" si="11"/>
        <v>0.002533486427350291</v>
      </c>
      <c r="O44">
        <f t="shared" si="27"/>
        <v>43</v>
      </c>
      <c r="P44" s="139" t="s">
        <v>68</v>
      </c>
      <c r="Q44" s="141">
        <v>15687</v>
      </c>
      <c r="R44" s="6">
        <f t="shared" si="0"/>
        <v>0.0009344061422178419</v>
      </c>
      <c r="AB44">
        <f t="shared" si="25"/>
        <v>43</v>
      </c>
      <c r="AC44" s="139" t="s">
        <v>7</v>
      </c>
      <c r="AD44" s="141">
        <v>6036</v>
      </c>
      <c r="AE44" s="6">
        <f t="shared" si="1"/>
        <v>0.0005023152605806185</v>
      </c>
      <c r="AP44">
        <f t="shared" si="26"/>
        <v>43</v>
      </c>
      <c r="AQ44" s="139" t="s">
        <v>131</v>
      </c>
      <c r="AR44" s="141">
        <v>0</v>
      </c>
      <c r="AS44" s="6">
        <f t="shared" si="3"/>
        <v>0</v>
      </c>
      <c r="BC44">
        <f t="shared" si="23"/>
        <v>43</v>
      </c>
      <c r="BD44" s="139" t="s">
        <v>75</v>
      </c>
      <c r="BE44" s="141">
        <v>29251</v>
      </c>
      <c r="BF44" s="6">
        <f t="shared" si="5"/>
        <v>0.004502325352304534</v>
      </c>
      <c r="BR44" s="139" t="s">
        <v>110</v>
      </c>
      <c r="BS44" s="141">
        <v>108600</v>
      </c>
      <c r="BT44" s="6">
        <f t="shared" si="6"/>
        <v>0.002809523394365788</v>
      </c>
    </row>
    <row r="45" spans="2:72" ht="12.75">
      <c r="B45" s="139" t="s">
        <v>89</v>
      </c>
      <c r="C45" s="141">
        <v>329959</v>
      </c>
      <c r="D45" s="6">
        <f t="shared" si="7"/>
        <v>0.01965421790527551</v>
      </c>
      <c r="E45" s="141">
        <v>329959</v>
      </c>
      <c r="F45" s="6">
        <f t="shared" si="8"/>
        <v>0.02745915193272371</v>
      </c>
      <c r="G45" s="141">
        <v>66531</v>
      </c>
      <c r="H45" s="6">
        <f t="shared" si="9"/>
        <v>0.01984331384623736</v>
      </c>
      <c r="I45" s="141">
        <v>290142</v>
      </c>
      <c r="J45" s="6">
        <f t="shared" si="10"/>
        <v>0.04465877003754888</v>
      </c>
      <c r="K45" s="141">
        <v>1016591</v>
      </c>
      <c r="L45" s="6">
        <f t="shared" si="11"/>
        <v>0.026299596657474316</v>
      </c>
      <c r="O45">
        <f t="shared" si="27"/>
        <v>44</v>
      </c>
      <c r="P45" s="139" t="s">
        <v>78</v>
      </c>
      <c r="Q45" s="141">
        <v>10916</v>
      </c>
      <c r="R45" s="6">
        <f t="shared" si="0"/>
        <v>0.0006502184897335349</v>
      </c>
      <c r="AB45">
        <f t="shared" si="25"/>
        <v>44</v>
      </c>
      <c r="AC45" s="139" t="s">
        <v>123</v>
      </c>
      <c r="AD45" s="141">
        <v>2442</v>
      </c>
      <c r="AE45" s="6">
        <f t="shared" si="1"/>
        <v>0.00020322297321700967</v>
      </c>
      <c r="AP45">
        <f t="shared" si="26"/>
        <v>44</v>
      </c>
      <c r="AQ45" s="139" t="s">
        <v>130</v>
      </c>
      <c r="AR45" s="141">
        <v>0</v>
      </c>
      <c r="AS45" s="6">
        <f t="shared" si="3"/>
        <v>0</v>
      </c>
      <c r="BC45">
        <f t="shared" si="23"/>
        <v>44</v>
      </c>
      <c r="BD45" s="139" t="s">
        <v>148</v>
      </c>
      <c r="BE45" s="141">
        <v>27822</v>
      </c>
      <c r="BF45" s="6">
        <f t="shared" si="5"/>
        <v>0.004282373113801811</v>
      </c>
      <c r="BR45" s="139" t="s">
        <v>88</v>
      </c>
      <c r="BS45" s="141">
        <v>97930</v>
      </c>
      <c r="BT45" s="6">
        <f t="shared" si="6"/>
        <v>0.002533486427350291</v>
      </c>
    </row>
    <row r="46" spans="2:72" ht="12.75">
      <c r="B46" s="139" t="s">
        <v>93</v>
      </c>
      <c r="C46" s="141">
        <v>138975</v>
      </c>
      <c r="D46" s="6">
        <f t="shared" si="7"/>
        <v>0.008278134354224809</v>
      </c>
      <c r="E46" s="141">
        <v>138975</v>
      </c>
      <c r="F46" s="6">
        <f t="shared" si="8"/>
        <v>0.011565484317294808</v>
      </c>
      <c r="G46" s="141">
        <v>1829</v>
      </c>
      <c r="H46" s="6">
        <f t="shared" si="9"/>
        <v>0.0005455114311338794</v>
      </c>
      <c r="I46" s="141">
        <v>74181</v>
      </c>
      <c r="J46" s="6">
        <f t="shared" si="10"/>
        <v>0.011417968512505646</v>
      </c>
      <c r="K46" s="141">
        <v>353960</v>
      </c>
      <c r="L46" s="6">
        <f t="shared" si="11"/>
        <v>0.009157080116664036</v>
      </c>
      <c r="O46">
        <f t="shared" si="27"/>
        <v>45</v>
      </c>
      <c r="P46" s="139" t="s">
        <v>121</v>
      </c>
      <c r="Q46" s="141">
        <v>8160</v>
      </c>
      <c r="R46" s="6">
        <f t="shared" si="0"/>
        <v>0.0004860555951104475</v>
      </c>
      <c r="AB46">
        <f t="shared" si="25"/>
        <v>45</v>
      </c>
      <c r="AC46" s="139" t="s">
        <v>27</v>
      </c>
      <c r="AD46" s="141">
        <v>2368</v>
      </c>
      <c r="AE46" s="6">
        <f t="shared" si="1"/>
        <v>0.00019706470130134273</v>
      </c>
      <c r="AP46">
        <f t="shared" si="26"/>
        <v>45</v>
      </c>
      <c r="AQ46" s="139" t="s">
        <v>128</v>
      </c>
      <c r="AR46" s="141">
        <v>0</v>
      </c>
      <c r="AS46" s="6">
        <f t="shared" si="3"/>
        <v>0</v>
      </c>
      <c r="BC46">
        <f t="shared" si="23"/>
        <v>45</v>
      </c>
      <c r="BD46" s="139" t="s">
        <v>12</v>
      </c>
      <c r="BE46" s="141">
        <v>19653</v>
      </c>
      <c r="BF46" s="6">
        <f t="shared" si="5"/>
        <v>0.0030249974410735026</v>
      </c>
      <c r="BR46" s="139" t="s">
        <v>97</v>
      </c>
      <c r="BS46" s="141">
        <v>97536</v>
      </c>
      <c r="BT46" s="6">
        <f t="shared" si="6"/>
        <v>0.002523293497171837</v>
      </c>
    </row>
    <row r="47" spans="2:72" ht="12.75">
      <c r="B47" s="139" t="s">
        <v>97</v>
      </c>
      <c r="C47" s="141">
        <v>47239</v>
      </c>
      <c r="D47" s="6">
        <f t="shared" si="7"/>
        <v>0.002813821109978239</v>
      </c>
      <c r="E47" s="141">
        <v>47239</v>
      </c>
      <c r="F47" s="6">
        <f t="shared" si="8"/>
        <v>0.003931224419245831</v>
      </c>
      <c r="G47" s="141">
        <v>0</v>
      </c>
      <c r="H47" s="6">
        <f t="shared" si="9"/>
        <v>0</v>
      </c>
      <c r="I47" s="141">
        <v>3058</v>
      </c>
      <c r="J47" s="6">
        <f t="shared" si="10"/>
        <v>0.0004706885551723793</v>
      </c>
      <c r="K47" s="141">
        <v>97536</v>
      </c>
      <c r="L47" s="6">
        <f t="shared" si="11"/>
        <v>0.002523293497171837</v>
      </c>
      <c r="O47">
        <f t="shared" si="27"/>
        <v>46</v>
      </c>
      <c r="P47" s="139" t="s">
        <v>7</v>
      </c>
      <c r="Q47" s="141">
        <v>6036</v>
      </c>
      <c r="R47" s="6">
        <f t="shared" si="0"/>
        <v>0.0003595381828537575</v>
      </c>
      <c r="AB47">
        <f t="shared" si="25"/>
        <v>46</v>
      </c>
      <c r="AC47" s="139" t="s">
        <v>32</v>
      </c>
      <c r="AD47" s="141">
        <v>1706</v>
      </c>
      <c r="AE47" s="6">
        <f t="shared" si="1"/>
        <v>0.0001419731336233491</v>
      </c>
      <c r="AP47">
        <f t="shared" si="26"/>
        <v>46</v>
      </c>
      <c r="AQ47" s="139" t="s">
        <v>127</v>
      </c>
      <c r="AR47" s="141">
        <v>0</v>
      </c>
      <c r="AS47" s="6">
        <f t="shared" si="3"/>
        <v>0</v>
      </c>
      <c r="BC47">
        <f t="shared" si="23"/>
        <v>46</v>
      </c>
      <c r="BD47" s="139" t="s">
        <v>17</v>
      </c>
      <c r="BE47" s="141">
        <v>19282</v>
      </c>
      <c r="BF47" s="6">
        <f t="shared" si="5"/>
        <v>0.0029678929760738448</v>
      </c>
      <c r="BR47" s="139" t="s">
        <v>127</v>
      </c>
      <c r="BS47" s="141">
        <v>92832</v>
      </c>
      <c r="BT47" s="6">
        <f t="shared" si="6"/>
        <v>0.0024015992241783134</v>
      </c>
    </row>
    <row r="48" spans="2:72" ht="12.75">
      <c r="B48" s="139" t="s">
        <v>99</v>
      </c>
      <c r="C48" s="141">
        <v>1115534</v>
      </c>
      <c r="D48" s="6">
        <f t="shared" si="7"/>
        <v>0.06644749292107083</v>
      </c>
      <c r="E48" s="141">
        <v>1115534</v>
      </c>
      <c r="F48" s="6">
        <f t="shared" si="8"/>
        <v>0.09283461761042738</v>
      </c>
      <c r="G48" s="141">
        <v>238627</v>
      </c>
      <c r="H48" s="6">
        <f t="shared" si="9"/>
        <v>0.07117209200502145</v>
      </c>
      <c r="I48" s="141">
        <v>352051</v>
      </c>
      <c r="J48" s="6">
        <f t="shared" si="10"/>
        <v>0.05418782751373162</v>
      </c>
      <c r="K48" s="141">
        <v>2821746</v>
      </c>
      <c r="L48" s="6">
        <f t="shared" si="11"/>
        <v>0.0729996445668332</v>
      </c>
      <c r="O48">
        <f t="shared" si="27"/>
        <v>47</v>
      </c>
      <c r="P48" s="139" t="s">
        <v>123</v>
      </c>
      <c r="Q48" s="141">
        <v>2442</v>
      </c>
      <c r="R48" s="6">
        <f t="shared" si="0"/>
        <v>0.0001454592847132001</v>
      </c>
      <c r="AB48">
        <f t="shared" si="25"/>
        <v>47</v>
      </c>
      <c r="AC48" s="139" t="s">
        <v>39</v>
      </c>
      <c r="AD48" s="141">
        <v>494</v>
      </c>
      <c r="AE48" s="6">
        <f t="shared" si="1"/>
        <v>4.111062603161457E-05</v>
      </c>
      <c r="AP48">
        <f t="shared" si="26"/>
        <v>47</v>
      </c>
      <c r="AQ48" s="139" t="s">
        <v>123</v>
      </c>
      <c r="AR48" s="141">
        <v>0</v>
      </c>
      <c r="AS48" s="6">
        <f t="shared" si="3"/>
        <v>0</v>
      </c>
      <c r="BC48">
        <f t="shared" si="23"/>
        <v>47</v>
      </c>
      <c r="BD48" s="139" t="s">
        <v>121</v>
      </c>
      <c r="BE48" s="141">
        <v>15026</v>
      </c>
      <c r="BF48" s="6">
        <f t="shared" si="5"/>
        <v>0.002312807792681547</v>
      </c>
      <c r="BR48" s="139" t="s">
        <v>128</v>
      </c>
      <c r="BS48" s="141">
        <v>78183</v>
      </c>
      <c r="BT48" s="6">
        <f t="shared" si="6"/>
        <v>0.002022624010512895</v>
      </c>
    </row>
    <row r="49" spans="2:72" ht="12.75">
      <c r="B49" s="139" t="s">
        <v>106</v>
      </c>
      <c r="C49" s="141">
        <v>51115</v>
      </c>
      <c r="D49" s="6">
        <f t="shared" si="7"/>
        <v>0.0030446975176557016</v>
      </c>
      <c r="E49" s="141">
        <v>51115</v>
      </c>
      <c r="F49" s="6">
        <f t="shared" si="8"/>
        <v>0.004253784715801577</v>
      </c>
      <c r="G49" s="141">
        <v>6757</v>
      </c>
      <c r="H49" s="6">
        <f t="shared" si="9"/>
        <v>0.002015320251597388</v>
      </c>
      <c r="I49" s="141">
        <v>67259</v>
      </c>
      <c r="J49" s="6">
        <f t="shared" si="10"/>
        <v>0.010352531567148155</v>
      </c>
      <c r="K49" s="141">
        <v>176246</v>
      </c>
      <c r="L49" s="6">
        <f t="shared" si="11"/>
        <v>0.004559551198557944</v>
      </c>
      <c r="O49">
        <f t="shared" si="27"/>
        <v>48</v>
      </c>
      <c r="P49" s="139" t="s">
        <v>27</v>
      </c>
      <c r="Q49" s="141">
        <v>2367</v>
      </c>
      <c r="R49" s="6">
        <f t="shared" si="0"/>
        <v>0.0001409918619640232</v>
      </c>
      <c r="AB49">
        <f t="shared" si="25"/>
        <v>48</v>
      </c>
      <c r="AC49" s="139" t="s">
        <v>127</v>
      </c>
      <c r="AD49" s="141">
        <v>112</v>
      </c>
      <c r="AE49" s="6">
        <f t="shared" si="1"/>
        <v>9.320627764252696E-06</v>
      </c>
      <c r="AP49">
        <f t="shared" si="26"/>
        <v>48</v>
      </c>
      <c r="AQ49" s="139" t="s">
        <v>121</v>
      </c>
      <c r="AR49" s="141">
        <v>0</v>
      </c>
      <c r="AS49" s="6">
        <f t="shared" si="3"/>
        <v>0</v>
      </c>
      <c r="BC49">
        <f t="shared" si="23"/>
        <v>48</v>
      </c>
      <c r="BD49" s="139" t="s">
        <v>24</v>
      </c>
      <c r="BE49" s="141">
        <v>14064</v>
      </c>
      <c r="BF49" s="6">
        <f t="shared" si="5"/>
        <v>0.0021647363766986076</v>
      </c>
      <c r="BR49" s="139" t="s">
        <v>112</v>
      </c>
      <c r="BS49" s="141">
        <v>77443</v>
      </c>
      <c r="BT49" s="6">
        <f t="shared" si="6"/>
        <v>0.002003479928451839</v>
      </c>
    </row>
    <row r="50" spans="2:72" ht="12.75">
      <c r="B50" s="139" t="s">
        <v>110</v>
      </c>
      <c r="C50" s="141">
        <v>49</v>
      </c>
      <c r="D50" s="6">
        <f t="shared" si="7"/>
        <v>2.9187161961289125E-06</v>
      </c>
      <c r="E50" s="141">
        <v>49</v>
      </c>
      <c r="F50" s="6">
        <f t="shared" si="8"/>
        <v>4.077774646860555E-06</v>
      </c>
      <c r="G50" s="141">
        <v>0</v>
      </c>
      <c r="H50" s="6">
        <f t="shared" si="9"/>
        <v>0</v>
      </c>
      <c r="I50" s="141">
        <v>108502</v>
      </c>
      <c r="J50" s="6">
        <f t="shared" si="10"/>
        <v>0.01670067024634189</v>
      </c>
      <c r="K50" s="141">
        <v>108600</v>
      </c>
      <c r="L50" s="6">
        <f t="shared" si="11"/>
        <v>0.002809523394365788</v>
      </c>
      <c r="O50">
        <f t="shared" si="27"/>
        <v>49</v>
      </c>
      <c r="P50" s="139" t="s">
        <v>32</v>
      </c>
      <c r="Q50" s="141">
        <v>1706</v>
      </c>
      <c r="R50" s="6">
        <f t="shared" si="0"/>
        <v>0.00010161897613461071</v>
      </c>
      <c r="AB50">
        <f t="shared" si="25"/>
        <v>49</v>
      </c>
      <c r="AC50" s="139" t="s">
        <v>22</v>
      </c>
      <c r="AD50" s="141">
        <v>109</v>
      </c>
      <c r="AE50" s="6">
        <f t="shared" si="1"/>
        <v>9.070968091995927E-06</v>
      </c>
      <c r="AP50">
        <f t="shared" si="26"/>
        <v>49</v>
      </c>
      <c r="AQ50" s="139" t="s">
        <v>120</v>
      </c>
      <c r="AR50" s="141">
        <v>0</v>
      </c>
      <c r="AS50" s="6">
        <f t="shared" si="3"/>
        <v>0</v>
      </c>
      <c r="BC50">
        <f t="shared" si="23"/>
        <v>49</v>
      </c>
      <c r="BD50" s="139" t="s">
        <v>120</v>
      </c>
      <c r="BE50" s="141">
        <v>11333</v>
      </c>
      <c r="BF50" s="6">
        <f>+BE50/$I$76</f>
        <v>0.0017443797893291612</v>
      </c>
      <c r="BR50" s="139" t="s">
        <v>54</v>
      </c>
      <c r="BS50" s="141">
        <v>73950</v>
      </c>
      <c r="BT50" s="6">
        <f t="shared" si="6"/>
        <v>0.001913114687047422</v>
      </c>
    </row>
    <row r="51" spans="2:72" ht="12.75">
      <c r="B51" s="139" t="s">
        <v>112</v>
      </c>
      <c r="C51" s="141">
        <v>41</v>
      </c>
      <c r="D51" s="6">
        <f t="shared" si="7"/>
        <v>2.442191102883376E-06</v>
      </c>
      <c r="E51" s="141">
        <v>41</v>
      </c>
      <c r="F51" s="6">
        <f t="shared" si="8"/>
        <v>3.412015520842505E-06</v>
      </c>
      <c r="G51" s="141">
        <v>0</v>
      </c>
      <c r="H51" s="6">
        <f t="shared" si="9"/>
        <v>0</v>
      </c>
      <c r="I51" s="141">
        <v>77361</v>
      </c>
      <c r="J51" s="6">
        <f t="shared" si="10"/>
        <v>0.011907435355359854</v>
      </c>
      <c r="K51" s="141">
        <v>77443</v>
      </c>
      <c r="L51" s="6">
        <f t="shared" si="11"/>
        <v>0.002003479928451839</v>
      </c>
      <c r="O51">
        <f t="shared" si="27"/>
        <v>50</v>
      </c>
      <c r="P51" s="139" t="s">
        <v>39</v>
      </c>
      <c r="Q51" s="141">
        <v>494</v>
      </c>
      <c r="R51" s="6">
        <f t="shared" si="0"/>
        <v>2.9425424507911896E-05</v>
      </c>
      <c r="AB51">
        <f t="shared" si="25"/>
        <v>50</v>
      </c>
      <c r="AC51" s="139" t="s">
        <v>12</v>
      </c>
      <c r="AD51" s="141">
        <v>83</v>
      </c>
      <c r="AE51" s="6">
        <f t="shared" si="1"/>
        <v>6.907250932437266E-06</v>
      </c>
      <c r="AP51">
        <f t="shared" si="26"/>
        <v>50</v>
      </c>
      <c r="AQ51" s="139" t="s">
        <v>112</v>
      </c>
      <c r="AR51" s="141">
        <v>0</v>
      </c>
      <c r="AS51" s="6">
        <f t="shared" si="3"/>
        <v>0</v>
      </c>
      <c r="BC51">
        <f t="shared" si="23"/>
        <v>50</v>
      </c>
      <c r="BD51" s="139" t="s">
        <v>135</v>
      </c>
      <c r="BE51" s="141">
        <v>9696</v>
      </c>
      <c r="BF51" s="6">
        <f t="shared" si="5"/>
        <v>0.0014924121095328286</v>
      </c>
      <c r="BR51" s="139" t="s">
        <v>130</v>
      </c>
      <c r="BS51" s="141">
        <v>58375</v>
      </c>
      <c r="BT51" s="6">
        <f t="shared" si="6"/>
        <v>0.00151018350042452</v>
      </c>
    </row>
    <row r="52" spans="2:72" ht="12.75">
      <c r="B52" s="139" t="s">
        <v>115</v>
      </c>
      <c r="C52" s="141">
        <v>577330</v>
      </c>
      <c r="D52" s="6">
        <f t="shared" si="7"/>
        <v>0.03438902901043072</v>
      </c>
      <c r="E52" s="141">
        <v>577330</v>
      </c>
      <c r="F52" s="6">
        <f t="shared" si="8"/>
        <v>0.04804533952800008</v>
      </c>
      <c r="G52" s="141">
        <v>58144</v>
      </c>
      <c r="H52" s="6">
        <f t="shared" si="9"/>
        <v>0.017341835238845426</v>
      </c>
      <c r="I52" s="141">
        <v>113742</v>
      </c>
      <c r="J52" s="6">
        <f t="shared" si="10"/>
        <v>0.01750721309431549</v>
      </c>
      <c r="K52" s="141">
        <v>1326546</v>
      </c>
      <c r="L52" s="6">
        <f t="shared" si="11"/>
        <v>0.03431825065103461</v>
      </c>
      <c r="O52">
        <f t="shared" si="27"/>
        <v>51</v>
      </c>
      <c r="P52" s="139" t="s">
        <v>127</v>
      </c>
      <c r="Q52" s="141">
        <v>112</v>
      </c>
      <c r="R52" s="6">
        <f t="shared" si="0"/>
        <v>6.671351305437515E-06</v>
      </c>
      <c r="AB52">
        <f t="shared" si="25"/>
        <v>51</v>
      </c>
      <c r="AC52" s="139" t="s">
        <v>110</v>
      </c>
      <c r="AD52" s="141">
        <v>49</v>
      </c>
      <c r="AE52" s="6">
        <f t="shared" si="1"/>
        <v>4.077774646860555E-06</v>
      </c>
      <c r="AP52">
        <f t="shared" si="26"/>
        <v>51</v>
      </c>
      <c r="AQ52" s="139" t="s">
        <v>110</v>
      </c>
      <c r="AR52" s="141">
        <v>0</v>
      </c>
      <c r="AS52" s="6">
        <f t="shared" si="3"/>
        <v>0</v>
      </c>
      <c r="BC52">
        <f t="shared" si="23"/>
        <v>51</v>
      </c>
      <c r="BD52" s="139" t="s">
        <v>147</v>
      </c>
      <c r="BE52" s="141">
        <v>8294</v>
      </c>
      <c r="BF52" s="6">
        <f t="shared" si="5"/>
        <v>0.0012766157215826403</v>
      </c>
      <c r="BR52" s="139" t="s">
        <v>81</v>
      </c>
      <c r="BS52" s="141">
        <v>57603</v>
      </c>
      <c r="BT52" s="6">
        <f t="shared" si="6"/>
        <v>0.001490211566166229</v>
      </c>
    </row>
    <row r="53" spans="2:72" ht="12.75">
      <c r="B53" s="139" t="s">
        <v>120</v>
      </c>
      <c r="C53" s="141">
        <v>0</v>
      </c>
      <c r="D53" s="6">
        <f t="shared" si="7"/>
        <v>0</v>
      </c>
      <c r="E53" s="141">
        <v>0</v>
      </c>
      <c r="F53" s="6">
        <f t="shared" si="8"/>
        <v>0</v>
      </c>
      <c r="G53" s="141">
        <v>0</v>
      </c>
      <c r="H53" s="6">
        <f t="shared" si="9"/>
        <v>0</v>
      </c>
      <c r="I53" s="141">
        <v>11333</v>
      </c>
      <c r="J53" s="6">
        <f t="shared" si="10"/>
        <v>0.0017443797893291612</v>
      </c>
      <c r="K53" s="141">
        <v>11333</v>
      </c>
      <c r="L53" s="6">
        <f t="shared" si="11"/>
        <v>0.0002931890297269565</v>
      </c>
      <c r="O53">
        <f t="shared" si="27"/>
        <v>52</v>
      </c>
      <c r="P53" s="139" t="s">
        <v>22</v>
      </c>
      <c r="Q53" s="141">
        <v>109</v>
      </c>
      <c r="R53" s="6">
        <f t="shared" si="0"/>
        <v>6.492654395470438E-06</v>
      </c>
      <c r="AB53">
        <f t="shared" si="25"/>
        <v>52</v>
      </c>
      <c r="AC53" s="139" t="s">
        <v>112</v>
      </c>
      <c r="AD53" s="141">
        <v>41</v>
      </c>
      <c r="AE53" s="6">
        <f t="shared" si="1"/>
        <v>3.412015520842505E-06</v>
      </c>
      <c r="AP53">
        <f t="shared" si="26"/>
        <v>52</v>
      </c>
      <c r="AQ53" s="139" t="s">
        <v>97</v>
      </c>
      <c r="AR53" s="141">
        <v>0</v>
      </c>
      <c r="AS53" s="6">
        <f t="shared" si="3"/>
        <v>0</v>
      </c>
      <c r="BC53">
        <f t="shared" si="23"/>
        <v>52</v>
      </c>
      <c r="BD53" s="139" t="s">
        <v>82</v>
      </c>
      <c r="BE53" s="141">
        <v>8034</v>
      </c>
      <c r="BF53" s="6">
        <f t="shared" si="5"/>
        <v>0.0012365964199656295</v>
      </c>
      <c r="BR53" s="139" t="s">
        <v>39</v>
      </c>
      <c r="BS53" s="141">
        <v>53384</v>
      </c>
      <c r="BT53" s="6">
        <f t="shared" si="6"/>
        <v>0.0013810644280370463</v>
      </c>
    </row>
    <row r="54" spans="2:72" ht="12.75">
      <c r="B54" s="139" t="s">
        <v>121</v>
      </c>
      <c r="C54" s="141">
        <v>8160</v>
      </c>
      <c r="D54" s="6">
        <f t="shared" si="7"/>
        <v>0.0004860555951104475</v>
      </c>
      <c r="E54" s="141">
        <v>8160</v>
      </c>
      <c r="F54" s="6">
        <f t="shared" si="8"/>
        <v>0.0006790743085384107</v>
      </c>
      <c r="G54" s="141">
        <v>0</v>
      </c>
      <c r="H54" s="6">
        <f t="shared" si="9"/>
        <v>0</v>
      </c>
      <c r="I54" s="141">
        <v>15026</v>
      </c>
      <c r="J54" s="6">
        <f t="shared" si="10"/>
        <v>0.002312807792681547</v>
      </c>
      <c r="K54" s="141">
        <v>31346</v>
      </c>
      <c r="L54" s="6">
        <f t="shared" si="11"/>
        <v>0.0008109329679538673</v>
      </c>
      <c r="O54">
        <f t="shared" si="27"/>
        <v>53</v>
      </c>
      <c r="P54" s="139" t="s">
        <v>12</v>
      </c>
      <c r="Q54" s="141">
        <v>83</v>
      </c>
      <c r="R54" s="6">
        <f t="shared" si="0"/>
        <v>4.943947842422444E-06</v>
      </c>
      <c r="AB54">
        <f t="shared" si="25"/>
        <v>53</v>
      </c>
      <c r="AC54" s="139" t="s">
        <v>131</v>
      </c>
      <c r="AD54" s="141">
        <v>40</v>
      </c>
      <c r="AE54" s="6">
        <f t="shared" si="1"/>
        <v>3.3287956300902486E-06</v>
      </c>
      <c r="AP54">
        <f t="shared" si="26"/>
        <v>53</v>
      </c>
      <c r="AQ54" s="139" t="s">
        <v>88</v>
      </c>
      <c r="AR54" s="141">
        <v>0</v>
      </c>
      <c r="AS54" s="6">
        <f t="shared" si="3"/>
        <v>0</v>
      </c>
      <c r="BC54">
        <f t="shared" si="23"/>
        <v>53</v>
      </c>
      <c r="BD54" s="139" t="s">
        <v>134</v>
      </c>
      <c r="BE54" s="141">
        <v>7735</v>
      </c>
      <c r="BF54" s="6">
        <f t="shared" si="5"/>
        <v>0.0011905742231060673</v>
      </c>
      <c r="BR54" s="139" t="s">
        <v>24</v>
      </c>
      <c r="BS54" s="141">
        <v>45624</v>
      </c>
      <c r="BT54" s="6">
        <f t="shared" si="6"/>
        <v>0.001180310270207594</v>
      </c>
    </row>
    <row r="55" spans="2:72" ht="12.75">
      <c r="B55" s="139" t="s">
        <v>122</v>
      </c>
      <c r="C55" s="141">
        <v>125083</v>
      </c>
      <c r="D55" s="6">
        <f t="shared" si="7"/>
        <v>0.007450648529803934</v>
      </c>
      <c r="E55" s="141">
        <v>125083</v>
      </c>
      <c r="F55" s="6">
        <f t="shared" si="8"/>
        <v>0.010409393594964464</v>
      </c>
      <c r="G55" s="141">
        <v>8573</v>
      </c>
      <c r="H55" s="6">
        <f t="shared" si="9"/>
        <v>0.002556954346151311</v>
      </c>
      <c r="I55" s="141">
        <v>41852</v>
      </c>
      <c r="J55" s="6">
        <f t="shared" si="10"/>
        <v>0.00644187619721204</v>
      </c>
      <c r="K55" s="141">
        <v>300591</v>
      </c>
      <c r="L55" s="6">
        <f t="shared" si="11"/>
        <v>0.007776403744344444</v>
      </c>
      <c r="O55">
        <f t="shared" si="27"/>
        <v>54</v>
      </c>
      <c r="P55" s="139" t="s">
        <v>110</v>
      </c>
      <c r="Q55" s="141">
        <v>49</v>
      </c>
      <c r="R55" s="6">
        <f t="shared" si="0"/>
        <v>2.9187161961289125E-06</v>
      </c>
      <c r="AB55">
        <f t="shared" si="25"/>
        <v>54</v>
      </c>
      <c r="AC55" s="139" t="s">
        <v>148</v>
      </c>
      <c r="AD55" s="141">
        <v>0</v>
      </c>
      <c r="AE55" s="6">
        <f t="shared" si="1"/>
        <v>0</v>
      </c>
      <c r="AP55">
        <f t="shared" si="26"/>
        <v>54</v>
      </c>
      <c r="AQ55" s="139" t="s">
        <v>78</v>
      </c>
      <c r="AR55" s="141">
        <v>0</v>
      </c>
      <c r="AS55" s="6">
        <f t="shared" si="3"/>
        <v>0</v>
      </c>
      <c r="BC55">
        <f t="shared" si="23"/>
        <v>54</v>
      </c>
      <c r="BD55" s="139" t="s">
        <v>81</v>
      </c>
      <c r="BE55" s="141">
        <v>7207</v>
      </c>
      <c r="BF55" s="6">
        <f t="shared" si="5"/>
        <v>0.0011093042567453686</v>
      </c>
      <c r="BR55" s="139" t="s">
        <v>131</v>
      </c>
      <c r="BS55" s="141">
        <v>39167</v>
      </c>
      <c r="BT55" s="6">
        <f t="shared" si="6"/>
        <v>0.0010132652190342985</v>
      </c>
    </row>
    <row r="56" spans="2:72" ht="12.75">
      <c r="B56" s="139" t="s">
        <v>123</v>
      </c>
      <c r="C56" s="141">
        <v>2442</v>
      </c>
      <c r="D56" s="6">
        <f t="shared" si="7"/>
        <v>0.0001454592847132001</v>
      </c>
      <c r="E56" s="141">
        <v>2442</v>
      </c>
      <c r="F56" s="6">
        <f t="shared" si="8"/>
        <v>0.00020322297321700967</v>
      </c>
      <c r="G56" s="141">
        <v>0</v>
      </c>
      <c r="H56" s="6">
        <f t="shared" si="9"/>
        <v>0</v>
      </c>
      <c r="I56" s="141">
        <v>937</v>
      </c>
      <c r="J56" s="6">
        <f t="shared" si="10"/>
        <v>0.00014422340621207306</v>
      </c>
      <c r="K56" s="141">
        <v>5821</v>
      </c>
      <c r="L56" s="6">
        <f t="shared" si="11"/>
        <v>0.0001505914887532528</v>
      </c>
      <c r="O56">
        <f t="shared" si="27"/>
        <v>55</v>
      </c>
      <c r="P56" s="139" t="s">
        <v>112</v>
      </c>
      <c r="Q56" s="141">
        <v>41</v>
      </c>
      <c r="R56" s="6">
        <f t="shared" si="0"/>
        <v>2.442191102883376E-06</v>
      </c>
      <c r="AB56">
        <f t="shared" si="25"/>
        <v>55</v>
      </c>
      <c r="AC56" s="139" t="s">
        <v>147</v>
      </c>
      <c r="AD56" s="141">
        <v>0</v>
      </c>
      <c r="AE56" s="6">
        <f t="shared" si="1"/>
        <v>0</v>
      </c>
      <c r="AP56">
        <f t="shared" si="26"/>
        <v>55</v>
      </c>
      <c r="AQ56" s="139" t="s">
        <v>75</v>
      </c>
      <c r="AR56" s="141">
        <v>0</v>
      </c>
      <c r="AS56" s="6">
        <f t="shared" si="3"/>
        <v>0</v>
      </c>
      <c r="BC56">
        <f t="shared" si="23"/>
        <v>55</v>
      </c>
      <c r="BD56" s="139" t="s">
        <v>7</v>
      </c>
      <c r="BE56" s="141">
        <v>6792</v>
      </c>
      <c r="BF56" s="6">
        <f t="shared" si="5"/>
        <v>0.0010454272945489864</v>
      </c>
      <c r="BR56" s="139" t="s">
        <v>43</v>
      </c>
      <c r="BS56" s="141">
        <v>33281</v>
      </c>
      <c r="BT56" s="6">
        <f t="shared" si="6"/>
        <v>0.0008609921555054125</v>
      </c>
    </row>
    <row r="57" spans="2:72" ht="12.75">
      <c r="B57" s="139" t="s">
        <v>127</v>
      </c>
      <c r="C57" s="141">
        <v>112</v>
      </c>
      <c r="D57" s="6">
        <f t="shared" si="7"/>
        <v>6.671351305437515E-06</v>
      </c>
      <c r="E57" s="141">
        <v>112</v>
      </c>
      <c r="F57" s="6">
        <f t="shared" si="8"/>
        <v>9.320627764252696E-06</v>
      </c>
      <c r="G57" s="141">
        <v>0</v>
      </c>
      <c r="H57" s="6">
        <f t="shared" si="9"/>
        <v>0</v>
      </c>
      <c r="I57" s="141">
        <v>92608</v>
      </c>
      <c r="J57" s="6">
        <f t="shared" si="10"/>
        <v>0.01425425955441586</v>
      </c>
      <c r="K57" s="141">
        <v>92832</v>
      </c>
      <c r="L57" s="6">
        <f t="shared" si="11"/>
        <v>0.0024015992241783134</v>
      </c>
      <c r="O57">
        <f t="shared" si="27"/>
        <v>56</v>
      </c>
      <c r="P57" s="139" t="s">
        <v>131</v>
      </c>
      <c r="Q57" s="141">
        <v>40</v>
      </c>
      <c r="R57" s="6">
        <f t="shared" si="0"/>
        <v>2.382625466227684E-06</v>
      </c>
      <c r="AB57">
        <f t="shared" si="25"/>
        <v>56</v>
      </c>
      <c r="AC57" s="139" t="s">
        <v>146</v>
      </c>
      <c r="AD57" s="141">
        <v>0</v>
      </c>
      <c r="AE57" s="6">
        <f t="shared" si="1"/>
        <v>0</v>
      </c>
      <c r="AP57">
        <f t="shared" si="26"/>
        <v>56</v>
      </c>
      <c r="AQ57" s="139" t="s">
        <v>73</v>
      </c>
      <c r="AR57" s="141">
        <v>0</v>
      </c>
      <c r="AS57" s="6">
        <f t="shared" si="3"/>
        <v>0</v>
      </c>
      <c r="BC57">
        <f t="shared" si="23"/>
        <v>56</v>
      </c>
      <c r="BD57" s="139" t="s">
        <v>146</v>
      </c>
      <c r="BE57" s="141">
        <v>6080</v>
      </c>
      <c r="BF57" s="6">
        <f t="shared" si="5"/>
        <v>0.0009358359762747109</v>
      </c>
      <c r="BR57" s="139" t="s">
        <v>121</v>
      </c>
      <c r="BS57" s="141">
        <v>31346</v>
      </c>
      <c r="BT57" s="6">
        <f t="shared" si="6"/>
        <v>0.0008109329679538673</v>
      </c>
    </row>
    <row r="58" spans="2:72" ht="12.75">
      <c r="B58" s="139" t="s">
        <v>128</v>
      </c>
      <c r="C58" s="141">
        <v>0</v>
      </c>
      <c r="D58" s="6">
        <f t="shared" si="7"/>
        <v>0</v>
      </c>
      <c r="E58" s="141">
        <v>0</v>
      </c>
      <c r="F58" s="6">
        <f t="shared" si="8"/>
        <v>0</v>
      </c>
      <c r="G58" s="141">
        <v>0</v>
      </c>
      <c r="H58" s="6">
        <f t="shared" si="9"/>
        <v>0</v>
      </c>
      <c r="I58" s="141">
        <v>78183</v>
      </c>
      <c r="J58" s="6">
        <f t="shared" si="10"/>
        <v>0.012033957916625941</v>
      </c>
      <c r="K58" s="141">
        <v>78183</v>
      </c>
      <c r="L58" s="6">
        <f t="shared" si="11"/>
        <v>0.002022624010512895</v>
      </c>
      <c r="O58">
        <f t="shared" si="27"/>
        <v>57</v>
      </c>
      <c r="P58" s="139" t="s">
        <v>148</v>
      </c>
      <c r="Q58" s="141">
        <v>0</v>
      </c>
      <c r="R58" s="6">
        <f t="shared" si="0"/>
        <v>0</v>
      </c>
      <c r="AB58">
        <f t="shared" si="25"/>
        <v>57</v>
      </c>
      <c r="AC58" s="139" t="s">
        <v>143</v>
      </c>
      <c r="AD58" s="141">
        <v>0</v>
      </c>
      <c r="AE58" s="6">
        <f t="shared" si="1"/>
        <v>0</v>
      </c>
      <c r="AP58">
        <f t="shared" si="26"/>
        <v>57</v>
      </c>
      <c r="AQ58" s="139" t="s">
        <v>61</v>
      </c>
      <c r="AR58" s="141">
        <v>0</v>
      </c>
      <c r="AS58" s="6">
        <f t="shared" si="3"/>
        <v>0</v>
      </c>
      <c r="BC58">
        <f t="shared" si="23"/>
        <v>57</v>
      </c>
      <c r="BD58" s="139" t="s">
        <v>42</v>
      </c>
      <c r="BE58" s="141">
        <v>5985</v>
      </c>
      <c r="BF58" s="6">
        <f t="shared" si="5"/>
        <v>0.0009212135391454186</v>
      </c>
      <c r="BR58" s="139" t="s">
        <v>148</v>
      </c>
      <c r="BS58" s="141">
        <v>27822</v>
      </c>
      <c r="BT58" s="6">
        <f t="shared" si="6"/>
        <v>0.000719765744733379</v>
      </c>
    </row>
    <row r="59" spans="2:72" ht="12.75">
      <c r="B59" s="139" t="s">
        <v>130</v>
      </c>
      <c r="C59" s="141">
        <v>0</v>
      </c>
      <c r="D59" s="6">
        <f t="shared" si="7"/>
        <v>0</v>
      </c>
      <c r="E59" s="141">
        <v>0</v>
      </c>
      <c r="F59" s="6">
        <f t="shared" si="8"/>
        <v>0</v>
      </c>
      <c r="G59" s="141">
        <v>0</v>
      </c>
      <c r="H59" s="6">
        <f t="shared" si="9"/>
        <v>0</v>
      </c>
      <c r="I59" s="141">
        <v>58375</v>
      </c>
      <c r="J59" s="6">
        <f t="shared" si="10"/>
        <v>0.008985102814973068</v>
      </c>
      <c r="K59" s="141">
        <v>58375</v>
      </c>
      <c r="L59" s="6">
        <f t="shared" si="11"/>
        <v>0.00151018350042452</v>
      </c>
      <c r="O59">
        <f t="shared" si="27"/>
        <v>58</v>
      </c>
      <c r="P59" s="139" t="s">
        <v>147</v>
      </c>
      <c r="Q59" s="141">
        <v>0</v>
      </c>
      <c r="R59" s="6">
        <f t="shared" si="0"/>
        <v>0</v>
      </c>
      <c r="AB59">
        <f t="shared" si="25"/>
        <v>58</v>
      </c>
      <c r="AC59" s="139" t="s">
        <v>141</v>
      </c>
      <c r="AD59" s="141">
        <v>0</v>
      </c>
      <c r="AE59" s="6">
        <f t="shared" si="1"/>
        <v>0</v>
      </c>
      <c r="AP59">
        <f t="shared" si="26"/>
        <v>58</v>
      </c>
      <c r="AQ59" s="139" t="s">
        <v>58</v>
      </c>
      <c r="AR59" s="141">
        <v>0</v>
      </c>
      <c r="AS59" s="6">
        <f t="shared" si="3"/>
        <v>0</v>
      </c>
      <c r="BC59">
        <f t="shared" si="23"/>
        <v>58</v>
      </c>
      <c r="BD59" s="139" t="s">
        <v>78</v>
      </c>
      <c r="BE59" s="141">
        <v>5323</v>
      </c>
      <c r="BF59" s="6">
        <f t="shared" si="5"/>
        <v>0.0008193182404128761</v>
      </c>
      <c r="BR59" s="139" t="s">
        <v>78</v>
      </c>
      <c r="BS59" s="141">
        <v>27155</v>
      </c>
      <c r="BT59" s="6">
        <f t="shared" si="6"/>
        <v>0.000702510200497265</v>
      </c>
    </row>
    <row r="60" spans="2:72" ht="12.75">
      <c r="B60" s="139" t="s">
        <v>131</v>
      </c>
      <c r="C60" s="141">
        <v>40</v>
      </c>
      <c r="D60" s="6">
        <f t="shared" si="7"/>
        <v>2.382625466227684E-06</v>
      </c>
      <c r="E60" s="141">
        <v>40</v>
      </c>
      <c r="F60" s="6">
        <f t="shared" si="8"/>
        <v>3.3287956300902486E-06</v>
      </c>
      <c r="G60" s="141">
        <v>0</v>
      </c>
      <c r="H60" s="6">
        <f t="shared" si="9"/>
        <v>0</v>
      </c>
      <c r="I60" s="141">
        <v>39087</v>
      </c>
      <c r="J60" s="6">
        <f t="shared" si="10"/>
        <v>0.006016286316554215</v>
      </c>
      <c r="K60" s="141">
        <v>39167</v>
      </c>
      <c r="L60" s="6">
        <f t="shared" si="11"/>
        <v>0.0010132652190342985</v>
      </c>
      <c r="O60">
        <f t="shared" si="27"/>
        <v>59</v>
      </c>
      <c r="P60" s="139" t="s">
        <v>146</v>
      </c>
      <c r="Q60" s="141">
        <v>0</v>
      </c>
      <c r="R60" s="6">
        <f t="shared" si="0"/>
        <v>0</v>
      </c>
      <c r="AB60">
        <f t="shared" si="25"/>
        <v>59</v>
      </c>
      <c r="AC60" s="139" t="s">
        <v>136</v>
      </c>
      <c r="AD60" s="141">
        <v>0</v>
      </c>
      <c r="AE60" s="6">
        <f t="shared" si="1"/>
        <v>0</v>
      </c>
      <c r="AP60">
        <f t="shared" si="26"/>
        <v>59</v>
      </c>
      <c r="AQ60" s="139" t="s">
        <v>52</v>
      </c>
      <c r="AR60" s="141">
        <v>0</v>
      </c>
      <c r="AS60" s="6">
        <f t="shared" si="3"/>
        <v>0</v>
      </c>
      <c r="BC60">
        <f t="shared" si="23"/>
        <v>59</v>
      </c>
      <c r="BD60" s="139" t="s">
        <v>31</v>
      </c>
      <c r="BE60" s="141">
        <v>5118</v>
      </c>
      <c r="BF60" s="6">
        <f t="shared" si="5"/>
        <v>0.0007877645602917715</v>
      </c>
      <c r="BR60" s="139" t="s">
        <v>12</v>
      </c>
      <c r="BS60" s="141">
        <v>19819</v>
      </c>
      <c r="BT60" s="6">
        <f t="shared" si="6"/>
        <v>0.0005127250842811745</v>
      </c>
    </row>
    <row r="61" spans="2:72" ht="12.75">
      <c r="B61" s="139" t="s">
        <v>132</v>
      </c>
      <c r="C61" s="141">
        <v>30406</v>
      </c>
      <c r="D61" s="6">
        <f t="shared" si="7"/>
        <v>0.001811152748152974</v>
      </c>
      <c r="E61" s="141">
        <v>30406</v>
      </c>
      <c r="F61" s="6">
        <f t="shared" si="8"/>
        <v>0.0025303839982131027</v>
      </c>
      <c r="G61" s="141">
        <v>0</v>
      </c>
      <c r="H61" s="6">
        <f t="shared" si="9"/>
        <v>0</v>
      </c>
      <c r="I61" s="141">
        <v>388685</v>
      </c>
      <c r="J61" s="6">
        <f t="shared" si="10"/>
        <v>0.05982654711156843</v>
      </c>
      <c r="K61" s="141">
        <v>449497</v>
      </c>
      <c r="L61" s="6">
        <f t="shared" si="11"/>
        <v>0.011628658721889859</v>
      </c>
      <c r="O61">
        <f t="shared" si="27"/>
        <v>60</v>
      </c>
      <c r="P61" s="139" t="s">
        <v>143</v>
      </c>
      <c r="Q61" s="141">
        <v>0</v>
      </c>
      <c r="R61" s="6">
        <f t="shared" si="0"/>
        <v>0</v>
      </c>
      <c r="AB61">
        <f t="shared" si="25"/>
        <v>60</v>
      </c>
      <c r="AC61" s="139" t="s">
        <v>134</v>
      </c>
      <c r="AD61" s="141">
        <v>0</v>
      </c>
      <c r="AE61" s="6">
        <f t="shared" si="1"/>
        <v>0</v>
      </c>
      <c r="AP61">
        <f t="shared" si="26"/>
        <v>60</v>
      </c>
      <c r="AQ61" s="139" t="s">
        <v>43</v>
      </c>
      <c r="AR61" s="141">
        <v>0</v>
      </c>
      <c r="AS61" s="6">
        <f t="shared" si="3"/>
        <v>0</v>
      </c>
      <c r="BC61">
        <f t="shared" si="23"/>
        <v>60</v>
      </c>
      <c r="BD61" s="139" t="s">
        <v>141</v>
      </c>
      <c r="BE61" s="141">
        <v>4223</v>
      </c>
      <c r="BF61" s="6">
        <f t="shared" si="5"/>
        <v>0.000650005810494754</v>
      </c>
      <c r="BR61" s="139" t="s">
        <v>7</v>
      </c>
      <c r="BS61" s="141">
        <v>18864</v>
      </c>
      <c r="BT61" s="6">
        <f t="shared" si="6"/>
        <v>0.0004880188702699468</v>
      </c>
    </row>
    <row r="62" spans="2:72" ht="12.75">
      <c r="B62" s="139" t="s">
        <v>134</v>
      </c>
      <c r="C62" s="141">
        <v>0</v>
      </c>
      <c r="D62" s="6">
        <f t="shared" si="7"/>
        <v>0</v>
      </c>
      <c r="E62" s="141">
        <v>0</v>
      </c>
      <c r="F62" s="6">
        <f t="shared" si="8"/>
        <v>0</v>
      </c>
      <c r="G62" s="141">
        <v>0</v>
      </c>
      <c r="H62" s="6">
        <f t="shared" si="9"/>
        <v>0</v>
      </c>
      <c r="I62" s="141">
        <v>7735</v>
      </c>
      <c r="J62" s="6">
        <f t="shared" si="10"/>
        <v>0.0011905742231060673</v>
      </c>
      <c r="K62" s="141">
        <v>7735</v>
      </c>
      <c r="L62" s="6">
        <f t="shared" si="11"/>
        <v>0.00020010739830036251</v>
      </c>
      <c r="O62">
        <f t="shared" si="27"/>
        <v>61</v>
      </c>
      <c r="P62" s="139" t="s">
        <v>141</v>
      </c>
      <c r="Q62" s="141">
        <v>0</v>
      </c>
      <c r="R62" s="6">
        <f t="shared" si="0"/>
        <v>0</v>
      </c>
      <c r="AB62">
        <f t="shared" si="25"/>
        <v>61</v>
      </c>
      <c r="AC62" s="139" t="s">
        <v>130</v>
      </c>
      <c r="AD62" s="141">
        <v>0</v>
      </c>
      <c r="AE62" s="6">
        <f t="shared" si="1"/>
        <v>0</v>
      </c>
      <c r="AP62">
        <f t="shared" si="26"/>
        <v>61</v>
      </c>
      <c r="AQ62" s="139" t="s">
        <v>42</v>
      </c>
      <c r="AR62" s="141">
        <v>0</v>
      </c>
      <c r="AS62" s="6">
        <f t="shared" si="3"/>
        <v>0</v>
      </c>
      <c r="BC62">
        <f t="shared" si="23"/>
        <v>61</v>
      </c>
      <c r="BD62" s="139" t="s">
        <v>54</v>
      </c>
      <c r="BE62" s="141">
        <v>3838</v>
      </c>
      <c r="BF62" s="6">
        <f t="shared" si="5"/>
        <v>0.0005907464600234112</v>
      </c>
      <c r="BR62" s="139" t="s">
        <v>120</v>
      </c>
      <c r="BS62" s="141">
        <v>11333</v>
      </c>
      <c r="BT62" s="6">
        <f t="shared" si="6"/>
        <v>0.0002931890297269565</v>
      </c>
    </row>
    <row r="63" spans="2:72" ht="12.75">
      <c r="B63" s="139" t="s">
        <v>135</v>
      </c>
      <c r="C63" s="141">
        <v>595323</v>
      </c>
      <c r="D63" s="6">
        <f t="shared" si="7"/>
        <v>0.035460793510776585</v>
      </c>
      <c r="E63" s="141">
        <v>595323</v>
      </c>
      <c r="F63" s="6">
        <f t="shared" si="8"/>
        <v>0.04954271502230543</v>
      </c>
      <c r="G63" s="141">
        <v>258512</v>
      </c>
      <c r="H63" s="6">
        <f t="shared" si="9"/>
        <v>0.0771029256890549</v>
      </c>
      <c r="I63" s="141">
        <v>9696</v>
      </c>
      <c r="J63" s="6">
        <f t="shared" si="10"/>
        <v>0.0014924121095328286</v>
      </c>
      <c r="K63" s="141">
        <v>1458854</v>
      </c>
      <c r="L63" s="6">
        <f t="shared" si="11"/>
        <v>0.03774110904202677</v>
      </c>
      <c r="O63">
        <f t="shared" si="27"/>
        <v>62</v>
      </c>
      <c r="P63" s="139" t="s">
        <v>136</v>
      </c>
      <c r="Q63" s="141">
        <v>0</v>
      </c>
      <c r="R63" s="6">
        <f t="shared" si="0"/>
        <v>0</v>
      </c>
      <c r="AB63">
        <f t="shared" si="25"/>
        <v>62</v>
      </c>
      <c r="AC63" s="139" t="s">
        <v>128</v>
      </c>
      <c r="AD63" s="141">
        <v>0</v>
      </c>
      <c r="AE63" s="6">
        <f t="shared" si="1"/>
        <v>0</v>
      </c>
      <c r="AP63">
        <f t="shared" si="26"/>
        <v>62</v>
      </c>
      <c r="AQ63" s="139" t="s">
        <v>39</v>
      </c>
      <c r="AR63" s="141">
        <v>0</v>
      </c>
      <c r="AS63" s="6">
        <f t="shared" si="3"/>
        <v>0</v>
      </c>
      <c r="BC63">
        <f t="shared" si="23"/>
        <v>62</v>
      </c>
      <c r="BD63" s="139" t="s">
        <v>27</v>
      </c>
      <c r="BE63" s="141">
        <v>3212</v>
      </c>
      <c r="BF63" s="6">
        <f t="shared" si="5"/>
        <v>0.0004943922953609164</v>
      </c>
      <c r="BR63" s="139" t="s">
        <v>147</v>
      </c>
      <c r="BS63" s="141">
        <v>8294</v>
      </c>
      <c r="BT63" s="6">
        <f t="shared" si="6"/>
        <v>0.00021456894137080888</v>
      </c>
    </row>
    <row r="64" spans="2:72" ht="12.75">
      <c r="B64" s="139" t="s">
        <v>136</v>
      </c>
      <c r="C64" s="141">
        <v>0</v>
      </c>
      <c r="D64" s="6">
        <f t="shared" si="7"/>
        <v>0</v>
      </c>
      <c r="E64" s="141">
        <v>0</v>
      </c>
      <c r="F64" s="6">
        <f t="shared" si="8"/>
        <v>0</v>
      </c>
      <c r="G64" s="141">
        <v>0</v>
      </c>
      <c r="H64" s="6">
        <f t="shared" si="9"/>
        <v>0</v>
      </c>
      <c r="I64" s="141">
        <v>233169</v>
      </c>
      <c r="J64" s="6">
        <f t="shared" si="10"/>
        <v>0.035889463610526</v>
      </c>
      <c r="K64" s="141">
        <v>233169</v>
      </c>
      <c r="L64" s="6">
        <f t="shared" si="11"/>
        <v>0.006032170905532932</v>
      </c>
      <c r="O64">
        <f t="shared" si="27"/>
        <v>63</v>
      </c>
      <c r="P64" s="139" t="s">
        <v>134</v>
      </c>
      <c r="Q64" s="141">
        <v>0</v>
      </c>
      <c r="R64" s="6">
        <f t="shared" si="0"/>
        <v>0</v>
      </c>
      <c r="AB64">
        <f t="shared" si="25"/>
        <v>63</v>
      </c>
      <c r="AC64" s="139" t="s">
        <v>120</v>
      </c>
      <c r="AD64" s="141">
        <v>0</v>
      </c>
      <c r="AE64" s="6">
        <f t="shared" si="1"/>
        <v>0</v>
      </c>
      <c r="AP64">
        <f t="shared" si="26"/>
        <v>63</v>
      </c>
      <c r="AQ64" s="139" t="s">
        <v>33</v>
      </c>
      <c r="AR64" s="141">
        <v>0</v>
      </c>
      <c r="AS64" s="6">
        <f t="shared" si="3"/>
        <v>0</v>
      </c>
      <c r="BC64">
        <f t="shared" si="23"/>
        <v>63</v>
      </c>
      <c r="BD64" s="139" t="s">
        <v>97</v>
      </c>
      <c r="BE64" s="141">
        <v>3058</v>
      </c>
      <c r="BF64" s="6">
        <f t="shared" si="5"/>
        <v>0.0004706885551723793</v>
      </c>
      <c r="BR64" s="139" t="s">
        <v>27</v>
      </c>
      <c r="BS64" s="141">
        <v>7947</v>
      </c>
      <c r="BT64" s="6">
        <f t="shared" si="6"/>
        <v>0.00020559191910704343</v>
      </c>
    </row>
    <row r="65" spans="2:72" ht="12.75">
      <c r="B65" s="139" t="s">
        <v>137</v>
      </c>
      <c r="C65" s="141">
        <v>447886</v>
      </c>
      <c r="D65" s="6">
        <f t="shared" si="7"/>
        <v>0.02667861473917131</v>
      </c>
      <c r="E65" s="141">
        <v>447886</v>
      </c>
      <c r="F65" s="6">
        <f t="shared" si="8"/>
        <v>0.037273023989465026</v>
      </c>
      <c r="G65" s="141">
        <v>245844</v>
      </c>
      <c r="H65" s="6">
        <f t="shared" si="9"/>
        <v>0.0733246103202173</v>
      </c>
      <c r="I65" s="141">
        <v>276684</v>
      </c>
      <c r="J65" s="6">
        <f t="shared" si="10"/>
        <v>0.042587309417696076</v>
      </c>
      <c r="K65" s="141">
        <v>1418300</v>
      </c>
      <c r="L65" s="6">
        <f t="shared" si="11"/>
        <v>0.036691961604318576</v>
      </c>
      <c r="O65">
        <f t="shared" si="27"/>
        <v>64</v>
      </c>
      <c r="P65" s="139" t="s">
        <v>130</v>
      </c>
      <c r="Q65" s="141">
        <v>0</v>
      </c>
      <c r="R65" s="6">
        <f t="shared" si="0"/>
        <v>0</v>
      </c>
      <c r="AB65">
        <f t="shared" si="25"/>
        <v>64</v>
      </c>
      <c r="AC65" s="139" t="s">
        <v>88</v>
      </c>
      <c r="AD65" s="141">
        <v>0</v>
      </c>
      <c r="AE65" s="6">
        <f t="shared" si="1"/>
        <v>0</v>
      </c>
      <c r="AP65">
        <f t="shared" si="26"/>
        <v>64</v>
      </c>
      <c r="AQ65" s="139" t="s">
        <v>32</v>
      </c>
      <c r="AR65" s="141">
        <v>0</v>
      </c>
      <c r="AS65" s="6">
        <f t="shared" si="3"/>
        <v>0</v>
      </c>
      <c r="BC65">
        <f t="shared" si="23"/>
        <v>64</v>
      </c>
      <c r="BD65" s="139" t="s">
        <v>164</v>
      </c>
      <c r="BE65" s="141">
        <v>2283</v>
      </c>
      <c r="BF65" s="6">
        <f t="shared" si="5"/>
        <v>0.0003514002522755206</v>
      </c>
      <c r="BR65" s="139" t="s">
        <v>134</v>
      </c>
      <c r="BS65" s="141">
        <v>7735</v>
      </c>
      <c r="BT65" s="6">
        <f t="shared" si="6"/>
        <v>0.00020010739830036251</v>
      </c>
    </row>
    <row r="66" spans="2:72" ht="12.75">
      <c r="B66" s="139" t="s">
        <v>139</v>
      </c>
      <c r="C66" s="141">
        <v>27430</v>
      </c>
      <c r="D66" s="6">
        <f t="shared" si="7"/>
        <v>0.0016338854134656342</v>
      </c>
      <c r="E66" s="141">
        <v>27430</v>
      </c>
      <c r="F66" s="6">
        <f t="shared" si="8"/>
        <v>0.002282721603334388</v>
      </c>
      <c r="G66" s="141">
        <v>3909</v>
      </c>
      <c r="H66" s="6">
        <f t="shared" si="9"/>
        <v>0.0011658852839269188</v>
      </c>
      <c r="I66" s="141">
        <v>185771</v>
      </c>
      <c r="J66" s="6">
        <f t="shared" si="10"/>
        <v>0.028593944925744956</v>
      </c>
      <c r="K66" s="141">
        <v>244540</v>
      </c>
      <c r="L66" s="6">
        <f t="shared" si="11"/>
        <v>0.006326343009744105</v>
      </c>
      <c r="O66">
        <f t="shared" si="27"/>
        <v>65</v>
      </c>
      <c r="P66" s="139" t="s">
        <v>128</v>
      </c>
      <c r="Q66" s="141">
        <v>0</v>
      </c>
      <c r="R66" s="6">
        <f t="shared" si="0"/>
        <v>0</v>
      </c>
      <c r="AB66">
        <f t="shared" si="25"/>
        <v>65</v>
      </c>
      <c r="AC66" s="139" t="s">
        <v>73</v>
      </c>
      <c r="AD66" s="141">
        <v>0</v>
      </c>
      <c r="AE66" s="6">
        <f t="shared" si="1"/>
        <v>0</v>
      </c>
      <c r="AP66">
        <f t="shared" si="26"/>
        <v>65</v>
      </c>
      <c r="AQ66" s="139" t="s">
        <v>31</v>
      </c>
      <c r="AR66" s="141">
        <v>0</v>
      </c>
      <c r="AS66" s="6">
        <f t="shared" si="3"/>
        <v>0</v>
      </c>
      <c r="BC66">
        <f t="shared" si="23"/>
        <v>65</v>
      </c>
      <c r="BD66" s="139" t="s">
        <v>123</v>
      </c>
      <c r="BE66" s="141">
        <v>937</v>
      </c>
      <c r="BF66" s="6">
        <f t="shared" si="5"/>
        <v>0.00014422340621207306</v>
      </c>
      <c r="BR66" s="139" t="s">
        <v>146</v>
      </c>
      <c r="BS66" s="141">
        <v>6080</v>
      </c>
      <c r="BT66" s="6">
        <f t="shared" si="6"/>
        <v>0.0001572919174746224</v>
      </c>
    </row>
    <row r="67" spans="2:72" ht="12.75">
      <c r="B67" s="139" t="s">
        <v>140</v>
      </c>
      <c r="C67" s="141">
        <v>73136</v>
      </c>
      <c r="D67" s="6">
        <f aca="true" t="shared" si="28" ref="D67:D72">+C67/$C$76</f>
        <v>0.0043563924024506975</v>
      </c>
      <c r="E67" s="141">
        <v>73136</v>
      </c>
      <c r="F67" s="6">
        <f aca="true" t="shared" si="29" ref="F67:F72">+E67/$E$76</f>
        <v>0.006086369930057011</v>
      </c>
      <c r="G67" s="141">
        <v>0</v>
      </c>
      <c r="H67" s="6">
        <f aca="true" t="shared" si="30" ref="H67:H72">+G67/$G$76</f>
        <v>0</v>
      </c>
      <c r="I67" s="141">
        <v>154377</v>
      </c>
      <c r="J67" s="6">
        <f aca="true" t="shared" si="31" ref="J67:J72">+I67/$I$76</f>
        <v>0.023761768175881753</v>
      </c>
      <c r="K67" s="141">
        <v>300649</v>
      </c>
      <c r="L67" s="6">
        <f aca="true" t="shared" si="32" ref="L67:L72">+K67/$K$76</f>
        <v>0.007777904226451931</v>
      </c>
      <c r="O67">
        <f t="shared" si="27"/>
        <v>66</v>
      </c>
      <c r="P67" s="139" t="s">
        <v>120</v>
      </c>
      <c r="Q67" s="141">
        <v>0</v>
      </c>
      <c r="R67" s="6">
        <f aca="true" t="shared" si="33" ref="R67:R75">+Q67/$C$76</f>
        <v>0</v>
      </c>
      <c r="AB67">
        <f t="shared" si="25"/>
        <v>66</v>
      </c>
      <c r="AC67" s="139" t="s">
        <v>63</v>
      </c>
      <c r="AD67" s="141">
        <v>0</v>
      </c>
      <c r="AE67" s="6">
        <f aca="true" t="shared" si="34" ref="AE67:AE75">+AD67/$E$76</f>
        <v>0</v>
      </c>
      <c r="AP67">
        <f t="shared" si="26"/>
        <v>66</v>
      </c>
      <c r="AQ67" s="139" t="s">
        <v>28</v>
      </c>
      <c r="AR67" s="141">
        <v>0</v>
      </c>
      <c r="AS67" s="6">
        <f aca="true" t="shared" si="35" ref="AS67:AS75">+AR67/$G$76</f>
        <v>0</v>
      </c>
      <c r="BC67">
        <f t="shared" si="23"/>
        <v>66</v>
      </c>
      <c r="BD67" s="139" t="s">
        <v>61</v>
      </c>
      <c r="BE67" s="141">
        <v>0</v>
      </c>
      <c r="BF67" s="6">
        <f aca="true" t="shared" si="36" ref="BF67:BF75">+BE67/$I$76</f>
        <v>0</v>
      </c>
      <c r="BR67" s="139" t="s">
        <v>42</v>
      </c>
      <c r="BS67" s="141">
        <v>5985</v>
      </c>
      <c r="BT67" s="6">
        <f aca="true" t="shared" si="37" ref="BT67:BT75">+BS67/$K$76</f>
        <v>0.00015483423126408141</v>
      </c>
    </row>
    <row r="68" spans="2:72" ht="12.75">
      <c r="B68" s="139" t="s">
        <v>141</v>
      </c>
      <c r="C68" s="141">
        <v>0</v>
      </c>
      <c r="D68" s="6">
        <f t="shared" si="28"/>
        <v>0</v>
      </c>
      <c r="E68" s="141">
        <v>0</v>
      </c>
      <c r="F68" s="6">
        <f t="shared" si="29"/>
        <v>0</v>
      </c>
      <c r="G68" s="141">
        <v>0</v>
      </c>
      <c r="H68" s="6">
        <f t="shared" si="30"/>
        <v>0</v>
      </c>
      <c r="I68" s="141">
        <v>4223</v>
      </c>
      <c r="J68" s="6">
        <f t="shared" si="31"/>
        <v>0.000650005810494754</v>
      </c>
      <c r="K68" s="141">
        <v>4223</v>
      </c>
      <c r="L68" s="6">
        <f t="shared" si="32"/>
        <v>0.00010925061965383722</v>
      </c>
      <c r="O68">
        <f t="shared" si="27"/>
        <v>67</v>
      </c>
      <c r="P68" s="139" t="s">
        <v>88</v>
      </c>
      <c r="Q68" s="141">
        <v>0</v>
      </c>
      <c r="R68" s="6">
        <f t="shared" si="33"/>
        <v>0</v>
      </c>
      <c r="AB68">
        <f t="shared" si="25"/>
        <v>67</v>
      </c>
      <c r="AC68" s="139" t="s">
        <v>61</v>
      </c>
      <c r="AD68" s="141">
        <v>0</v>
      </c>
      <c r="AE68" s="6">
        <f t="shared" si="34"/>
        <v>0</v>
      </c>
      <c r="AP68">
        <f t="shared" si="26"/>
        <v>67</v>
      </c>
      <c r="AQ68" s="139" t="s">
        <v>27</v>
      </c>
      <c r="AR68" s="141">
        <v>0</v>
      </c>
      <c r="AS68" s="6">
        <f t="shared" si="35"/>
        <v>0</v>
      </c>
      <c r="BC68">
        <f aca="true" t="shared" si="38" ref="BC68:BC75">+BC67+1</f>
        <v>67</v>
      </c>
      <c r="BD68" s="139" t="s">
        <v>58</v>
      </c>
      <c r="BE68" s="141">
        <v>0</v>
      </c>
      <c r="BF68" s="6">
        <f t="shared" si="36"/>
        <v>0</v>
      </c>
      <c r="BR68" s="139" t="s">
        <v>123</v>
      </c>
      <c r="BS68" s="141">
        <v>5821</v>
      </c>
      <c r="BT68" s="6">
        <f t="shared" si="37"/>
        <v>0.0001505914887532528</v>
      </c>
    </row>
    <row r="69" spans="2:72" ht="12.75">
      <c r="B69" s="139" t="s">
        <v>143</v>
      </c>
      <c r="C69" s="141">
        <v>0</v>
      </c>
      <c r="D69" s="6">
        <f t="shared" si="28"/>
        <v>0</v>
      </c>
      <c r="E69" s="141">
        <v>0</v>
      </c>
      <c r="F69" s="6">
        <f t="shared" si="29"/>
        <v>0</v>
      </c>
      <c r="G69" s="141">
        <v>0</v>
      </c>
      <c r="H69" s="6">
        <f t="shared" si="30"/>
        <v>0</v>
      </c>
      <c r="I69" s="141">
        <v>159846</v>
      </c>
      <c r="J69" s="6">
        <f t="shared" si="31"/>
        <v>0.02460355879335649</v>
      </c>
      <c r="K69" s="141">
        <v>159846</v>
      </c>
      <c r="L69" s="6">
        <f t="shared" si="32"/>
        <v>0.00413527694747508</v>
      </c>
      <c r="O69">
        <f t="shared" si="27"/>
        <v>68</v>
      </c>
      <c r="P69" s="139" t="s">
        <v>73</v>
      </c>
      <c r="Q69" s="141">
        <v>0</v>
      </c>
      <c r="R69" s="6">
        <f t="shared" si="33"/>
        <v>0</v>
      </c>
      <c r="AB69">
        <f t="shared" si="25"/>
        <v>68</v>
      </c>
      <c r="AC69" s="139" t="s">
        <v>58</v>
      </c>
      <c r="AD69" s="141">
        <v>0</v>
      </c>
      <c r="AE69" s="6">
        <f t="shared" si="34"/>
        <v>0</v>
      </c>
      <c r="AP69">
        <f t="shared" si="26"/>
        <v>68</v>
      </c>
      <c r="AQ69" s="139" t="s">
        <v>24</v>
      </c>
      <c r="AR69" s="141">
        <v>0</v>
      </c>
      <c r="AS69" s="6">
        <f t="shared" si="35"/>
        <v>0</v>
      </c>
      <c r="BC69">
        <f t="shared" si="38"/>
        <v>68</v>
      </c>
      <c r="BD69" s="139" t="s">
        <v>43</v>
      </c>
      <c r="BE69" s="141">
        <v>0</v>
      </c>
      <c r="BF69" s="6">
        <f t="shared" si="36"/>
        <v>0</v>
      </c>
      <c r="BR69" s="139" t="s">
        <v>31</v>
      </c>
      <c r="BS69" s="141">
        <v>5118</v>
      </c>
      <c r="BT69" s="6">
        <f t="shared" si="37"/>
        <v>0.00013240461079524956</v>
      </c>
    </row>
    <row r="70" spans="2:72" ht="12.75">
      <c r="B70" s="139" t="s">
        <v>146</v>
      </c>
      <c r="C70" s="141">
        <v>0</v>
      </c>
      <c r="D70" s="6">
        <f t="shared" si="28"/>
        <v>0</v>
      </c>
      <c r="E70" s="141">
        <v>0</v>
      </c>
      <c r="F70" s="6">
        <f t="shared" si="29"/>
        <v>0</v>
      </c>
      <c r="G70" s="141">
        <v>0</v>
      </c>
      <c r="H70" s="6">
        <f t="shared" si="30"/>
        <v>0</v>
      </c>
      <c r="I70" s="141">
        <v>6080</v>
      </c>
      <c r="J70" s="6">
        <f t="shared" si="31"/>
        <v>0.0009358359762747109</v>
      </c>
      <c r="K70" s="141">
        <v>6080</v>
      </c>
      <c r="L70" s="6">
        <f t="shared" si="32"/>
        <v>0.0001572919174746224</v>
      </c>
      <c r="O70">
        <f t="shared" si="27"/>
        <v>69</v>
      </c>
      <c r="P70" s="139" t="s">
        <v>42</v>
      </c>
      <c r="Q70" s="141">
        <v>0</v>
      </c>
      <c r="R70" s="6">
        <f t="shared" si="33"/>
        <v>0</v>
      </c>
      <c r="AB70">
        <f t="shared" si="25"/>
        <v>69</v>
      </c>
      <c r="AC70" s="139" t="s">
        <v>42</v>
      </c>
      <c r="AD70" s="141">
        <v>0</v>
      </c>
      <c r="AE70" s="6">
        <f t="shared" si="34"/>
        <v>0</v>
      </c>
      <c r="AP70">
        <f t="shared" si="26"/>
        <v>69</v>
      </c>
      <c r="AQ70" s="139" t="s">
        <v>22</v>
      </c>
      <c r="AR70" s="141">
        <v>0</v>
      </c>
      <c r="AS70" s="6">
        <f t="shared" si="35"/>
        <v>0</v>
      </c>
      <c r="BC70">
        <f t="shared" si="38"/>
        <v>69</v>
      </c>
      <c r="BD70" s="139" t="s">
        <v>35</v>
      </c>
      <c r="BE70" s="141">
        <v>0</v>
      </c>
      <c r="BF70" s="6">
        <f t="shared" si="36"/>
        <v>0</v>
      </c>
      <c r="BR70" s="139" t="s">
        <v>141</v>
      </c>
      <c r="BS70" s="141">
        <v>4223</v>
      </c>
      <c r="BT70" s="6">
        <f t="shared" si="37"/>
        <v>0.00010925061965383722</v>
      </c>
    </row>
    <row r="71" spans="2:72" ht="12.75">
      <c r="B71" s="139" t="s">
        <v>147</v>
      </c>
      <c r="C71" s="141">
        <v>0</v>
      </c>
      <c r="D71" s="6">
        <f t="shared" si="28"/>
        <v>0</v>
      </c>
      <c r="E71" s="141">
        <v>0</v>
      </c>
      <c r="F71" s="6">
        <f t="shared" si="29"/>
        <v>0</v>
      </c>
      <c r="G71" s="141">
        <v>0</v>
      </c>
      <c r="H71" s="6">
        <f t="shared" si="30"/>
        <v>0</v>
      </c>
      <c r="I71" s="141">
        <v>8294</v>
      </c>
      <c r="J71" s="6">
        <f t="shared" si="31"/>
        <v>0.0012766157215826403</v>
      </c>
      <c r="K71" s="141">
        <v>8294</v>
      </c>
      <c r="L71" s="6">
        <f t="shared" si="32"/>
        <v>0.00021456894137080888</v>
      </c>
      <c r="O71">
        <f t="shared" si="27"/>
        <v>70</v>
      </c>
      <c r="P71" s="139" t="s">
        <v>33</v>
      </c>
      <c r="Q71" s="141">
        <v>0</v>
      </c>
      <c r="R71" s="6">
        <f t="shared" si="33"/>
        <v>0</v>
      </c>
      <c r="AB71">
        <f t="shared" si="25"/>
        <v>70</v>
      </c>
      <c r="AC71" s="139" t="s">
        <v>33</v>
      </c>
      <c r="AD71" s="141">
        <v>0</v>
      </c>
      <c r="AE71" s="6">
        <f t="shared" si="34"/>
        <v>0</v>
      </c>
      <c r="AP71">
        <f t="shared" si="26"/>
        <v>70</v>
      </c>
      <c r="AQ71" s="139" t="s">
        <v>12</v>
      </c>
      <c r="AR71" s="141">
        <v>0</v>
      </c>
      <c r="AS71" s="6">
        <f t="shared" si="35"/>
        <v>0</v>
      </c>
      <c r="BC71">
        <f t="shared" si="38"/>
        <v>70</v>
      </c>
      <c r="BD71" s="139" t="s">
        <v>32</v>
      </c>
      <c r="BE71" s="141">
        <v>0</v>
      </c>
      <c r="BF71" s="6">
        <f t="shared" si="36"/>
        <v>0</v>
      </c>
      <c r="BR71" s="139" t="s">
        <v>32</v>
      </c>
      <c r="BS71" s="141">
        <v>3412</v>
      </c>
      <c r="BT71" s="6">
        <f t="shared" si="37"/>
        <v>8.826974053016638E-05</v>
      </c>
    </row>
    <row r="72" spans="2:72" ht="12.75">
      <c r="B72" s="139" t="s">
        <v>148</v>
      </c>
      <c r="C72" s="141">
        <v>0</v>
      </c>
      <c r="D72" s="6">
        <f t="shared" si="28"/>
        <v>0</v>
      </c>
      <c r="E72" s="141">
        <v>0</v>
      </c>
      <c r="F72" s="6">
        <f t="shared" si="29"/>
        <v>0</v>
      </c>
      <c r="G72" s="141">
        <v>0</v>
      </c>
      <c r="H72" s="6">
        <f t="shared" si="30"/>
        <v>0</v>
      </c>
      <c r="I72" s="141">
        <v>27822</v>
      </c>
      <c r="J72" s="6">
        <f t="shared" si="31"/>
        <v>0.004282373113801811</v>
      </c>
      <c r="K72" s="141">
        <v>27822</v>
      </c>
      <c r="L72" s="6">
        <f t="shared" si="32"/>
        <v>0.000719765744733379</v>
      </c>
      <c r="O72">
        <f t="shared" si="27"/>
        <v>71</v>
      </c>
      <c r="P72" s="139" t="s">
        <v>31</v>
      </c>
      <c r="Q72" s="141">
        <v>0</v>
      </c>
      <c r="R72" s="6">
        <f t="shared" si="33"/>
        <v>0</v>
      </c>
      <c r="AB72">
        <f t="shared" si="25"/>
        <v>71</v>
      </c>
      <c r="AC72" s="139" t="s">
        <v>31</v>
      </c>
      <c r="AD72" s="141">
        <v>0</v>
      </c>
      <c r="AE72" s="6">
        <f t="shared" si="34"/>
        <v>0</v>
      </c>
      <c r="AP72">
        <f t="shared" si="26"/>
        <v>71</v>
      </c>
      <c r="AQ72" s="139" t="s">
        <v>7</v>
      </c>
      <c r="AR72" s="141">
        <v>0</v>
      </c>
      <c r="AS72" s="6">
        <f t="shared" si="35"/>
        <v>0</v>
      </c>
      <c r="BC72">
        <f t="shared" si="38"/>
        <v>71</v>
      </c>
      <c r="BD72" s="139" t="s">
        <v>22</v>
      </c>
      <c r="BE72" s="141">
        <v>0</v>
      </c>
      <c r="BF72" s="6">
        <f t="shared" si="36"/>
        <v>0</v>
      </c>
      <c r="BR72" s="139" t="s">
        <v>22</v>
      </c>
      <c r="BS72" s="141">
        <v>218</v>
      </c>
      <c r="BT72" s="6">
        <f t="shared" si="37"/>
        <v>5.6397430936624474E-06</v>
      </c>
    </row>
    <row r="73" spans="2:72" ht="12.75">
      <c r="B73" s="60"/>
      <c r="C73" s="62"/>
      <c r="D73" s="6"/>
      <c r="E73" s="62"/>
      <c r="F73" s="6"/>
      <c r="G73" s="62"/>
      <c r="H73" s="6"/>
      <c r="I73" s="62"/>
      <c r="J73" s="6"/>
      <c r="K73" s="51"/>
      <c r="L73" s="6"/>
      <c r="O73">
        <f t="shared" si="27"/>
        <v>72</v>
      </c>
      <c r="P73" s="60" t="s">
        <v>42</v>
      </c>
      <c r="Q73" s="62">
        <v>0</v>
      </c>
      <c r="R73" s="6">
        <f t="shared" si="33"/>
        <v>0</v>
      </c>
      <c r="AB73">
        <f t="shared" si="25"/>
        <v>72</v>
      </c>
      <c r="AC73" s="60" t="s">
        <v>42</v>
      </c>
      <c r="AD73" s="62">
        <v>0</v>
      </c>
      <c r="AE73" s="6">
        <f t="shared" si="34"/>
        <v>0</v>
      </c>
      <c r="AP73">
        <f t="shared" si="26"/>
        <v>72</v>
      </c>
      <c r="AQ73" s="60" t="s">
        <v>12</v>
      </c>
      <c r="AR73" s="62">
        <v>0</v>
      </c>
      <c r="AS73" s="6">
        <f t="shared" si="35"/>
        <v>0</v>
      </c>
      <c r="BC73">
        <f t="shared" si="38"/>
        <v>72</v>
      </c>
      <c r="BD73" s="60" t="s">
        <v>32</v>
      </c>
      <c r="BE73" s="62">
        <v>0</v>
      </c>
      <c r="BF73" s="6">
        <f t="shared" si="36"/>
        <v>0</v>
      </c>
      <c r="BR73" s="60" t="s">
        <v>145</v>
      </c>
      <c r="BS73" s="62">
        <v>870</v>
      </c>
      <c r="BT73" s="6">
        <f t="shared" si="37"/>
        <v>2.250723161232261E-05</v>
      </c>
    </row>
    <row r="74" spans="2:72" ht="12.75">
      <c r="B74" s="60"/>
      <c r="C74" s="62"/>
      <c r="D74" s="6"/>
      <c r="E74" s="62"/>
      <c r="F74" s="6"/>
      <c r="G74" s="62"/>
      <c r="H74" s="6"/>
      <c r="I74" s="62"/>
      <c r="J74" s="6"/>
      <c r="K74" s="28"/>
      <c r="L74" s="6"/>
      <c r="O74">
        <f t="shared" si="27"/>
        <v>73</v>
      </c>
      <c r="P74" s="60" t="s">
        <v>12</v>
      </c>
      <c r="Q74" s="62">
        <v>0</v>
      </c>
      <c r="R74" s="6">
        <f t="shared" si="33"/>
        <v>0</v>
      </c>
      <c r="AB74">
        <f t="shared" si="25"/>
        <v>73</v>
      </c>
      <c r="AC74" s="60" t="s">
        <v>12</v>
      </c>
      <c r="AD74" s="62">
        <v>0</v>
      </c>
      <c r="AE74" s="6">
        <f t="shared" si="34"/>
        <v>0</v>
      </c>
      <c r="AP74">
        <f t="shared" si="26"/>
        <v>73</v>
      </c>
      <c r="AQ74" s="60" t="s">
        <v>7</v>
      </c>
      <c r="AR74" s="62">
        <v>0</v>
      </c>
      <c r="AS74" s="6">
        <f t="shared" si="35"/>
        <v>0</v>
      </c>
      <c r="BC74">
        <f t="shared" si="38"/>
        <v>73</v>
      </c>
      <c r="BD74" s="60" t="s">
        <v>22</v>
      </c>
      <c r="BE74" s="62">
        <v>0</v>
      </c>
      <c r="BF74" s="6">
        <f t="shared" si="36"/>
        <v>0</v>
      </c>
      <c r="BR74" s="60" t="s">
        <v>22</v>
      </c>
      <c r="BS74" s="62">
        <v>596</v>
      </c>
      <c r="BT74" s="6">
        <f t="shared" si="37"/>
        <v>1.541874717349917E-05</v>
      </c>
    </row>
    <row r="75" spans="2:72" ht="12.75">
      <c r="B75" s="2"/>
      <c r="C75" s="3"/>
      <c r="D75" s="6"/>
      <c r="E75" s="3"/>
      <c r="F75" s="6"/>
      <c r="G75" s="3"/>
      <c r="H75" s="6"/>
      <c r="I75" s="3"/>
      <c r="J75" s="6"/>
      <c r="K75" s="3"/>
      <c r="L75" s="6"/>
      <c r="O75">
        <f t="shared" si="27"/>
        <v>74</v>
      </c>
      <c r="P75" s="2" t="s">
        <v>149</v>
      </c>
      <c r="Q75" s="3">
        <v>0</v>
      </c>
      <c r="R75" s="6">
        <f t="shared" si="33"/>
        <v>0</v>
      </c>
      <c r="AB75">
        <f t="shared" si="25"/>
        <v>74</v>
      </c>
      <c r="AC75" s="2" t="s">
        <v>149</v>
      </c>
      <c r="AD75" s="3">
        <v>0</v>
      </c>
      <c r="AE75" s="6">
        <f t="shared" si="34"/>
        <v>0</v>
      </c>
      <c r="AP75">
        <f t="shared" si="26"/>
        <v>74</v>
      </c>
      <c r="AQ75" s="2" t="s">
        <v>149</v>
      </c>
      <c r="AR75" s="3">
        <v>0</v>
      </c>
      <c r="AS75" s="6">
        <f t="shared" si="35"/>
        <v>0</v>
      </c>
      <c r="BC75">
        <f t="shared" si="38"/>
        <v>74</v>
      </c>
      <c r="BD75" s="2" t="s">
        <v>145</v>
      </c>
      <c r="BE75" s="3">
        <v>0</v>
      </c>
      <c r="BF75" s="6">
        <f t="shared" si="36"/>
        <v>0</v>
      </c>
      <c r="BR75" s="2" t="s">
        <v>31</v>
      </c>
      <c r="BS75" s="3">
        <v>248</v>
      </c>
      <c r="BT75" s="6">
        <f t="shared" si="37"/>
        <v>6.4158545285701235E-06</v>
      </c>
    </row>
    <row r="76" spans="3:44" ht="12.75">
      <c r="C76" s="4">
        <f>SUM(C2:C75)</f>
        <v>16788203</v>
      </c>
      <c r="D76" s="11">
        <f aca="true" t="shared" si="39" ref="D76:L76">SUM(D2:D75)</f>
        <v>1</v>
      </c>
      <c r="E76" s="4">
        <f t="shared" si="39"/>
        <v>12016358</v>
      </c>
      <c r="F76" s="11">
        <f t="shared" si="39"/>
        <v>1</v>
      </c>
      <c r="G76" s="4">
        <f t="shared" si="39"/>
        <v>3352817</v>
      </c>
      <c r="H76" s="11">
        <f t="shared" si="39"/>
        <v>0.9999999999999999</v>
      </c>
      <c r="I76" s="4">
        <f>SUM(I2:I75)</f>
        <v>6496865</v>
      </c>
      <c r="J76" s="11">
        <f t="shared" si="39"/>
        <v>1.0000000000000004</v>
      </c>
      <c r="K76" s="4">
        <f t="shared" si="39"/>
        <v>38654243</v>
      </c>
      <c r="L76" s="11">
        <f t="shared" si="39"/>
        <v>1.0000000000000002</v>
      </c>
      <c r="Q76" s="4"/>
      <c r="R76" s="11"/>
      <c r="AR76" s="4">
        <f>SUM(AR2:AR75)</f>
        <v>3352817</v>
      </c>
    </row>
    <row r="78" spans="3:11" ht="12.75">
      <c r="C78" s="9">
        <v>16788204.85</v>
      </c>
      <c r="E78" s="4">
        <v>12016357.59</v>
      </c>
      <c r="G78" s="9">
        <v>3352812.65</v>
      </c>
      <c r="I78" s="9">
        <v>6496864.87</v>
      </c>
      <c r="K78" s="4">
        <f>SUM(C78:I78)</f>
        <v>38654239.96</v>
      </c>
    </row>
    <row r="80" spans="3:11" ht="12.75">
      <c r="C80" s="4">
        <f>+C76-C78</f>
        <v>-1.8500000014901161</v>
      </c>
      <c r="E80" s="4">
        <f>+E76-E78</f>
        <v>0.4100000001490116</v>
      </c>
      <c r="G80" s="4">
        <f>+G76-G78</f>
        <v>4.350000000093132</v>
      </c>
      <c r="I80" s="4">
        <f>+I76-I78</f>
        <v>0.1299999998882413</v>
      </c>
      <c r="K80" s="4">
        <f>+K76-K78</f>
        <v>3.0399999991059303</v>
      </c>
    </row>
    <row r="83" ht="12.75">
      <c r="K83" s="4">
        <f>+K78</f>
        <v>38654239.96</v>
      </c>
    </row>
    <row r="84" ht="12.75">
      <c r="K84" s="4"/>
    </row>
    <row r="85" ht="12.75">
      <c r="K85" s="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4"/>
  <sheetViews>
    <sheetView workbookViewId="0" topLeftCell="B1">
      <selection activeCell="I17" sqref="I17"/>
    </sheetView>
  </sheetViews>
  <sheetFormatPr defaultColWidth="9.140625" defaultRowHeight="12.75"/>
  <cols>
    <col min="2" max="2" width="11.8515625" style="0" customWidth="1"/>
    <col min="3" max="3" width="20.140625" style="4" customWidth="1"/>
    <col min="4" max="4" width="16.57421875" style="0" customWidth="1"/>
    <col min="5" max="5" width="16.00390625" style="0" customWidth="1"/>
    <col min="6" max="6" width="14.7109375" style="0" customWidth="1"/>
    <col min="7" max="7" width="18.7109375" style="0" customWidth="1"/>
    <col min="8" max="8" width="15.8515625" style="0" customWidth="1"/>
    <col min="9" max="9" width="17.8515625" style="0" customWidth="1"/>
    <col min="10" max="10" width="15.7109375" style="0" customWidth="1"/>
    <col min="11" max="11" width="13.8515625" style="0" customWidth="1"/>
  </cols>
  <sheetData>
    <row r="1" spans="4:6" ht="12.75">
      <c r="D1" s="5">
        <v>34243</v>
      </c>
      <c r="F1" t="s">
        <v>157</v>
      </c>
    </row>
    <row r="2" spans="1:12" ht="12.75">
      <c r="A2" s="65"/>
      <c r="B2" s="90" t="s">
        <v>150</v>
      </c>
      <c r="C2" s="92" t="s">
        <v>151</v>
      </c>
      <c r="D2" s="1" t="s">
        <v>156</v>
      </c>
      <c r="E2" s="92" t="s">
        <v>152</v>
      </c>
      <c r="F2" s="1" t="s">
        <v>156</v>
      </c>
      <c r="G2" s="92" t="s">
        <v>153</v>
      </c>
      <c r="H2" s="1" t="s">
        <v>156</v>
      </c>
      <c r="I2" s="67"/>
      <c r="J2" s="1"/>
      <c r="K2" s="31" t="s">
        <v>155</v>
      </c>
      <c r="L2" s="1" t="s">
        <v>156</v>
      </c>
    </row>
    <row r="3" spans="1:12" ht="12.75">
      <c r="A3" s="66"/>
      <c r="B3" s="91" t="s">
        <v>2</v>
      </c>
      <c r="C3" s="93">
        <v>6371</v>
      </c>
      <c r="D3" s="6">
        <f>+C3/$C$76</f>
        <v>0.005574630574630575</v>
      </c>
      <c r="E3" s="93">
        <v>6371</v>
      </c>
      <c r="F3" s="6">
        <f>+E3/$E$76</f>
        <v>0.007648296030233038</v>
      </c>
      <c r="G3" s="93">
        <v>390</v>
      </c>
      <c r="H3" s="6">
        <f>+G3/$G$76</f>
        <v>0.0017039347786195506</v>
      </c>
      <c r="I3" s="68"/>
      <c r="J3" s="6"/>
      <c r="K3" s="32">
        <f>+C3+E3+G3+I3</f>
        <v>13132</v>
      </c>
      <c r="L3" s="6">
        <f>+K3/$K$76</f>
        <v>0.005956274090207708</v>
      </c>
    </row>
    <row r="4" spans="1:12" ht="12.75">
      <c r="A4" s="66"/>
      <c r="B4" s="91" t="s">
        <v>6</v>
      </c>
      <c r="C4" s="93">
        <v>5580</v>
      </c>
      <c r="D4" s="6">
        <f aca="true" t="shared" si="0" ref="D4:D53">+C4/$C$76</f>
        <v>0.004882504882504883</v>
      </c>
      <c r="E4" s="93">
        <v>5580</v>
      </c>
      <c r="F4" s="6">
        <f aca="true" t="shared" si="1" ref="F4:F53">+E4/$E$76</f>
        <v>0.006698711638471253</v>
      </c>
      <c r="G4" s="93">
        <v>675</v>
      </c>
      <c r="H4" s="6">
        <f aca="true" t="shared" si="2" ref="H4:H53">+G4/$G$76</f>
        <v>0.002949117886072299</v>
      </c>
      <c r="I4" s="68"/>
      <c r="J4" s="6"/>
      <c r="K4" s="32">
        <f>+C4+E4+G4+I4</f>
        <v>11835</v>
      </c>
      <c r="L4" s="6">
        <f aca="true" t="shared" si="3" ref="L4:L53">+K4/$K$76</f>
        <v>0.005367994506366754</v>
      </c>
    </row>
    <row r="5" spans="1:12" ht="12.75">
      <c r="A5" s="66"/>
      <c r="B5" s="91" t="s">
        <v>7</v>
      </c>
      <c r="C5" s="93">
        <v>445</v>
      </c>
      <c r="D5" s="6">
        <f t="shared" si="0"/>
        <v>0.00038937538937538937</v>
      </c>
      <c r="E5" s="93">
        <v>445</v>
      </c>
      <c r="F5" s="6">
        <f t="shared" si="1"/>
        <v>0.0005342162507382988</v>
      </c>
      <c r="G5" s="93">
        <v>0</v>
      </c>
      <c r="H5" s="6">
        <f t="shared" si="2"/>
        <v>0</v>
      </c>
      <c r="I5" s="68"/>
      <c r="J5" s="6"/>
      <c r="K5" s="32">
        <f aca="true" t="shared" si="4" ref="K5:K53">+C5+E5+G5+I5</f>
        <v>890</v>
      </c>
      <c r="L5" s="6">
        <f t="shared" si="3"/>
        <v>0.0004036768154344243</v>
      </c>
    </row>
    <row r="6" spans="1:12" ht="12.75">
      <c r="A6" s="66"/>
      <c r="B6" s="91" t="s">
        <v>8</v>
      </c>
      <c r="C6" s="93">
        <v>15500</v>
      </c>
      <c r="D6" s="6">
        <f t="shared" si="0"/>
        <v>0.013562513562513562</v>
      </c>
      <c r="E6" s="93">
        <v>15500</v>
      </c>
      <c r="F6" s="6">
        <f t="shared" si="1"/>
        <v>0.018607532329086813</v>
      </c>
      <c r="G6" s="93">
        <v>13799</v>
      </c>
      <c r="H6" s="6">
        <f t="shared" si="2"/>
        <v>0.06028870771838764</v>
      </c>
      <c r="I6" s="68"/>
      <c r="J6" s="6"/>
      <c r="K6" s="32">
        <f t="shared" si="4"/>
        <v>44799</v>
      </c>
      <c r="L6" s="6">
        <f t="shared" si="3"/>
        <v>0.02031945803892896</v>
      </c>
    </row>
    <row r="7" spans="1:12" ht="12.75">
      <c r="A7" s="66"/>
      <c r="B7" s="91" t="s">
        <v>12</v>
      </c>
      <c r="C7" s="93">
        <v>83</v>
      </c>
      <c r="D7" s="6">
        <f t="shared" si="0"/>
        <v>7.262507262507263E-05</v>
      </c>
      <c r="E7" s="93">
        <v>83</v>
      </c>
      <c r="F7" s="6">
        <f t="shared" si="1"/>
        <v>9.96403344073681E-05</v>
      </c>
      <c r="G7" s="93">
        <v>0</v>
      </c>
      <c r="H7" s="6">
        <f t="shared" si="2"/>
        <v>0</v>
      </c>
      <c r="I7" s="68"/>
      <c r="J7" s="6"/>
      <c r="K7" s="32">
        <f t="shared" si="4"/>
        <v>166</v>
      </c>
      <c r="L7" s="6">
        <f t="shared" si="3"/>
        <v>7.52925296203533E-05</v>
      </c>
    </row>
    <row r="8" spans="1:12" ht="12.75">
      <c r="A8" s="66"/>
      <c r="B8" s="91" t="s">
        <v>15</v>
      </c>
      <c r="C8" s="93">
        <v>26575</v>
      </c>
      <c r="D8" s="6">
        <f t="shared" si="0"/>
        <v>0.023253148253148254</v>
      </c>
      <c r="E8" s="93">
        <v>26575</v>
      </c>
      <c r="F8" s="6">
        <f t="shared" si="1"/>
        <v>0.03190291429970852</v>
      </c>
      <c r="G8" s="93">
        <v>2551</v>
      </c>
      <c r="H8" s="6">
        <f t="shared" si="2"/>
        <v>0.01114548107758583</v>
      </c>
      <c r="I8" s="68"/>
      <c r="J8" s="6"/>
      <c r="K8" s="32">
        <f t="shared" si="4"/>
        <v>55701</v>
      </c>
      <c r="L8" s="6">
        <f t="shared" si="3"/>
        <v>0.025264272243272885</v>
      </c>
    </row>
    <row r="9" spans="1:12" ht="12.75">
      <c r="A9" s="66"/>
      <c r="B9" s="91" t="s">
        <v>17</v>
      </c>
      <c r="C9" s="93">
        <v>6187</v>
      </c>
      <c r="D9" s="6">
        <f t="shared" si="0"/>
        <v>0.005413630413630414</v>
      </c>
      <c r="E9" s="93">
        <v>6187</v>
      </c>
      <c r="F9" s="6">
        <f t="shared" si="1"/>
        <v>0.007427406614197427</v>
      </c>
      <c r="G9" s="93">
        <v>323</v>
      </c>
      <c r="H9" s="6">
        <f t="shared" si="2"/>
        <v>0.0014112075217797818</v>
      </c>
      <c r="I9" s="68"/>
      <c r="J9" s="6"/>
      <c r="K9" s="32">
        <f t="shared" si="4"/>
        <v>12697</v>
      </c>
      <c r="L9" s="6">
        <f t="shared" si="3"/>
        <v>0.005758971377045939</v>
      </c>
    </row>
    <row r="10" spans="1:12" ht="12.75">
      <c r="A10" s="66"/>
      <c r="B10" s="91" t="s">
        <v>24</v>
      </c>
      <c r="C10" s="93">
        <v>962</v>
      </c>
      <c r="D10" s="6">
        <f t="shared" si="0"/>
        <v>0.0008417508417508417</v>
      </c>
      <c r="E10" s="93">
        <v>962</v>
      </c>
      <c r="F10" s="6">
        <f t="shared" si="1"/>
        <v>0.0011548674903600978</v>
      </c>
      <c r="G10" s="93">
        <v>0</v>
      </c>
      <c r="H10" s="6">
        <f t="shared" si="2"/>
        <v>0</v>
      </c>
      <c r="I10" s="68"/>
      <c r="J10" s="6"/>
      <c r="K10" s="32">
        <f t="shared" si="4"/>
        <v>1924</v>
      </c>
      <c r="L10" s="6">
        <f t="shared" si="3"/>
        <v>0.0008726676324672274</v>
      </c>
    </row>
    <row r="11" spans="1:12" ht="12.75">
      <c r="A11" s="66"/>
      <c r="B11" s="91" t="s">
        <v>27</v>
      </c>
      <c r="C11" s="93">
        <v>101</v>
      </c>
      <c r="D11" s="6">
        <f t="shared" si="0"/>
        <v>8.837508837508837E-05</v>
      </c>
      <c r="E11" s="93">
        <v>101</v>
      </c>
      <c r="F11" s="6">
        <f t="shared" si="1"/>
        <v>0.00012124908162824311</v>
      </c>
      <c r="G11" s="93">
        <v>0</v>
      </c>
      <c r="H11" s="6">
        <f t="shared" si="2"/>
        <v>0</v>
      </c>
      <c r="I11" s="68"/>
      <c r="J11" s="6"/>
      <c r="K11" s="32">
        <f t="shared" si="4"/>
        <v>202</v>
      </c>
      <c r="L11" s="6">
        <f t="shared" si="3"/>
        <v>9.162103001994799E-05</v>
      </c>
    </row>
    <row r="12" spans="1:12" ht="12.75">
      <c r="A12" s="66"/>
      <c r="B12" s="91" t="s">
        <v>28</v>
      </c>
      <c r="C12" s="93">
        <v>7061</v>
      </c>
      <c r="D12" s="6">
        <f t="shared" si="0"/>
        <v>0.006178381178381178</v>
      </c>
      <c r="E12" s="93">
        <v>7061</v>
      </c>
      <c r="F12" s="6">
        <f t="shared" si="1"/>
        <v>0.00847663134036658</v>
      </c>
      <c r="G12" s="93">
        <v>0</v>
      </c>
      <c r="H12" s="6">
        <f t="shared" si="2"/>
        <v>0</v>
      </c>
      <c r="I12" s="68"/>
      <c r="J12" s="6"/>
      <c r="K12" s="32">
        <f t="shared" si="4"/>
        <v>14122</v>
      </c>
      <c r="L12" s="6">
        <f t="shared" si="3"/>
        <v>0.006405307851196562</v>
      </c>
    </row>
    <row r="13" spans="1:12" ht="12.75">
      <c r="A13" s="66"/>
      <c r="B13" s="91" t="s">
        <v>32</v>
      </c>
      <c r="C13" s="93">
        <v>168</v>
      </c>
      <c r="D13" s="6">
        <f t="shared" si="0"/>
        <v>0.000147000147000147</v>
      </c>
      <c r="E13" s="93">
        <v>168</v>
      </c>
      <c r="F13" s="6">
        <f t="shared" si="1"/>
        <v>0.00020168164072816675</v>
      </c>
      <c r="G13" s="93">
        <v>0</v>
      </c>
      <c r="H13" s="6">
        <f t="shared" si="2"/>
        <v>0</v>
      </c>
      <c r="I13" s="68"/>
      <c r="J13" s="6"/>
      <c r="K13" s="32">
        <f t="shared" si="4"/>
        <v>336</v>
      </c>
      <c r="L13" s="6">
        <f t="shared" si="3"/>
        <v>0.00015239933706288376</v>
      </c>
    </row>
    <row r="14" spans="1:12" ht="12.75">
      <c r="A14" s="66"/>
      <c r="B14" s="91" t="s">
        <v>164</v>
      </c>
      <c r="C14" s="93">
        <v>4484</v>
      </c>
      <c r="D14" s="6">
        <f t="shared" si="0"/>
        <v>0.003923503923503924</v>
      </c>
      <c r="E14" s="93">
        <v>4484</v>
      </c>
      <c r="F14" s="6">
        <f t="shared" si="1"/>
        <v>0.005382979029911308</v>
      </c>
      <c r="G14" s="93">
        <v>815</v>
      </c>
      <c r="H14" s="6">
        <f t="shared" si="2"/>
        <v>0.0035607867809613687</v>
      </c>
      <c r="I14" s="68"/>
      <c r="J14" s="6"/>
      <c r="K14" s="32">
        <f t="shared" si="4"/>
        <v>9783</v>
      </c>
      <c r="L14" s="6">
        <f t="shared" si="3"/>
        <v>0.004437269983589857</v>
      </c>
    </row>
    <row r="15" spans="1:12" ht="12.75">
      <c r="A15" s="66"/>
      <c r="B15" s="91" t="s">
        <v>35</v>
      </c>
      <c r="C15" s="93">
        <v>3466</v>
      </c>
      <c r="D15" s="6">
        <f t="shared" si="0"/>
        <v>0.003032753032753033</v>
      </c>
      <c r="E15" s="93">
        <v>3466</v>
      </c>
      <c r="F15" s="6">
        <f t="shared" si="1"/>
        <v>0.004160884325975155</v>
      </c>
      <c r="G15" s="93">
        <v>2942</v>
      </c>
      <c r="H15" s="6">
        <f t="shared" si="2"/>
        <v>0.012853784919740303</v>
      </c>
      <c r="I15" s="68"/>
      <c r="J15" s="6"/>
      <c r="K15" s="32">
        <f t="shared" si="4"/>
        <v>9874</v>
      </c>
      <c r="L15" s="6">
        <f t="shared" si="3"/>
        <v>0.0044785448040443885</v>
      </c>
    </row>
    <row r="16" spans="1:12" ht="12.75">
      <c r="A16" s="66"/>
      <c r="B16" s="91" t="s">
        <v>38</v>
      </c>
      <c r="C16" s="93">
        <v>16682</v>
      </c>
      <c r="D16" s="6">
        <f t="shared" si="0"/>
        <v>0.014596764596764596</v>
      </c>
      <c r="E16" s="93">
        <v>16682</v>
      </c>
      <c r="F16" s="6">
        <f t="shared" si="1"/>
        <v>0.020026506729924273</v>
      </c>
      <c r="G16" s="93">
        <v>5805</v>
      </c>
      <c r="H16" s="6">
        <f t="shared" si="2"/>
        <v>0.025362413820221773</v>
      </c>
      <c r="I16" s="68"/>
      <c r="J16" s="6"/>
      <c r="K16" s="32">
        <f t="shared" si="4"/>
        <v>39169</v>
      </c>
      <c r="L16" s="6">
        <f t="shared" si="3"/>
        <v>0.017765862004214567</v>
      </c>
    </row>
    <row r="17" spans="1:12" ht="12.75">
      <c r="A17" s="66"/>
      <c r="B17" s="91" t="s">
        <v>39</v>
      </c>
      <c r="C17" s="93">
        <v>30</v>
      </c>
      <c r="D17" s="6">
        <f t="shared" si="0"/>
        <v>2.625002625002625E-05</v>
      </c>
      <c r="E17" s="93">
        <v>30</v>
      </c>
      <c r="F17" s="6">
        <f t="shared" si="1"/>
        <v>3.6014578701458354E-05</v>
      </c>
      <c r="G17" s="93">
        <v>0</v>
      </c>
      <c r="H17" s="6">
        <f t="shared" si="2"/>
        <v>0</v>
      </c>
      <c r="I17" s="68"/>
      <c r="J17" s="6"/>
      <c r="K17" s="32">
        <f t="shared" si="4"/>
        <v>60</v>
      </c>
      <c r="L17" s="6">
        <f t="shared" si="3"/>
        <v>2.721416733265782E-05</v>
      </c>
    </row>
    <row r="18" spans="1:12" ht="12.75">
      <c r="A18" s="66"/>
      <c r="B18" s="91" t="s">
        <v>40</v>
      </c>
      <c r="C18" s="93">
        <v>153216</v>
      </c>
      <c r="D18" s="6">
        <f t="shared" si="0"/>
        <v>0.13406413406413406</v>
      </c>
      <c r="E18" s="93">
        <v>153216</v>
      </c>
      <c r="F18" s="6">
        <f t="shared" si="1"/>
        <v>0.1839336563440881</v>
      </c>
      <c r="G18" s="93">
        <v>40272</v>
      </c>
      <c r="H18" s="6">
        <f t="shared" si="2"/>
        <v>0.17595092667837575</v>
      </c>
      <c r="I18" s="68"/>
      <c r="J18" s="6"/>
      <c r="K18" s="32">
        <f t="shared" si="4"/>
        <v>346704</v>
      </c>
      <c r="L18" s="6">
        <f t="shared" si="3"/>
        <v>0.15725434451502993</v>
      </c>
    </row>
    <row r="19" spans="1:12" ht="12.75">
      <c r="A19" s="66"/>
      <c r="B19" s="91" t="s">
        <v>43</v>
      </c>
      <c r="C19" s="93">
        <v>1564</v>
      </c>
      <c r="D19" s="6">
        <f t="shared" si="0"/>
        <v>0.0013685013685013686</v>
      </c>
      <c r="E19" s="93">
        <v>1564</v>
      </c>
      <c r="F19" s="6">
        <f t="shared" si="1"/>
        <v>0.0018775600363026953</v>
      </c>
      <c r="G19" s="93">
        <v>0</v>
      </c>
      <c r="H19" s="6">
        <f t="shared" si="2"/>
        <v>0</v>
      </c>
      <c r="I19" s="68"/>
      <c r="J19" s="6"/>
      <c r="K19" s="32">
        <f t="shared" si="4"/>
        <v>3128</v>
      </c>
      <c r="L19" s="6">
        <f t="shared" si="3"/>
        <v>0.001418765256942561</v>
      </c>
    </row>
    <row r="20" spans="1:12" ht="12.75">
      <c r="A20" s="66"/>
      <c r="B20" s="91" t="s">
        <v>44</v>
      </c>
      <c r="C20" s="93">
        <v>7117</v>
      </c>
      <c r="D20" s="6">
        <f t="shared" si="0"/>
        <v>0.006227381227381227</v>
      </c>
      <c r="E20" s="93">
        <v>7117</v>
      </c>
      <c r="F20" s="6">
        <f t="shared" si="1"/>
        <v>0.008543858553942636</v>
      </c>
      <c r="G20" s="93">
        <v>0</v>
      </c>
      <c r="H20" s="6">
        <f t="shared" si="2"/>
        <v>0</v>
      </c>
      <c r="I20" s="68"/>
      <c r="J20" s="6"/>
      <c r="K20" s="32">
        <f t="shared" si="4"/>
        <v>14234</v>
      </c>
      <c r="L20" s="6">
        <f t="shared" si="3"/>
        <v>0.006456107630217523</v>
      </c>
    </row>
    <row r="21" spans="1:12" ht="12.75">
      <c r="A21" s="66"/>
      <c r="B21" s="91" t="s">
        <v>45</v>
      </c>
      <c r="C21" s="93">
        <v>77959</v>
      </c>
      <c r="D21" s="6">
        <f t="shared" si="0"/>
        <v>0.06821419321419321</v>
      </c>
      <c r="E21" s="93">
        <v>77959</v>
      </c>
      <c r="F21" s="6">
        <f t="shared" si="1"/>
        <v>0.09358868469956638</v>
      </c>
      <c r="G21" s="93">
        <v>28281</v>
      </c>
      <c r="H21" s="6">
        <f t="shared" si="2"/>
        <v>0.12356148583112696</v>
      </c>
      <c r="I21" s="68"/>
      <c r="J21" s="6"/>
      <c r="K21" s="32">
        <f t="shared" si="4"/>
        <v>184199</v>
      </c>
      <c r="L21" s="6">
        <f t="shared" si="3"/>
        <v>0.08354704014180396</v>
      </c>
    </row>
    <row r="22" spans="1:12" ht="12.75">
      <c r="A22" s="66"/>
      <c r="B22" s="91" t="s">
        <v>46</v>
      </c>
      <c r="C22" s="93">
        <v>78161</v>
      </c>
      <c r="D22" s="6">
        <f t="shared" si="0"/>
        <v>0.06839094339094338</v>
      </c>
      <c r="E22" s="93">
        <v>78161</v>
      </c>
      <c r="F22" s="6">
        <f t="shared" si="1"/>
        <v>0.09383118286282287</v>
      </c>
      <c r="G22" s="93">
        <v>21016</v>
      </c>
      <c r="H22" s="6">
        <f t="shared" si="2"/>
        <v>0.09182023924991917</v>
      </c>
      <c r="I22" s="68"/>
      <c r="J22" s="6"/>
      <c r="K22" s="32">
        <f t="shared" si="4"/>
        <v>177338</v>
      </c>
      <c r="L22" s="6">
        <f t="shared" si="3"/>
        <v>0.08043510010731453</v>
      </c>
    </row>
    <row r="23" spans="1:12" ht="12.75">
      <c r="A23" s="66"/>
      <c r="B23" s="91" t="s">
        <v>48</v>
      </c>
      <c r="C23" s="93">
        <v>42888</v>
      </c>
      <c r="D23" s="6">
        <f t="shared" si="0"/>
        <v>0.037527037527037524</v>
      </c>
      <c r="E23" s="93">
        <v>42888</v>
      </c>
      <c r="F23" s="6">
        <f t="shared" si="1"/>
        <v>0.05148644171160486</v>
      </c>
      <c r="G23" s="93">
        <v>12868</v>
      </c>
      <c r="H23" s="6">
        <f t="shared" si="2"/>
        <v>0.056221109567375326</v>
      </c>
      <c r="I23" s="68"/>
      <c r="J23" s="6"/>
      <c r="K23" s="32">
        <f t="shared" si="4"/>
        <v>98644</v>
      </c>
      <c r="L23" s="6">
        <f t="shared" si="3"/>
        <v>0.04474190537271163</v>
      </c>
    </row>
    <row r="24" spans="1:12" ht="12.75">
      <c r="A24" s="66"/>
      <c r="B24" s="91" t="s">
        <v>51</v>
      </c>
      <c r="C24" s="93">
        <v>58000</v>
      </c>
      <c r="D24" s="6">
        <f t="shared" si="0"/>
        <v>0.05075005075005075</v>
      </c>
      <c r="E24" s="93">
        <v>58000</v>
      </c>
      <c r="F24" s="6">
        <f t="shared" si="1"/>
        <v>0.06962818548948614</v>
      </c>
      <c r="G24" s="93">
        <v>23829</v>
      </c>
      <c r="H24" s="6">
        <f t="shared" si="2"/>
        <v>0.10411041497365454</v>
      </c>
      <c r="I24" s="68"/>
      <c r="J24" s="6"/>
      <c r="K24" s="32">
        <f t="shared" si="4"/>
        <v>139829</v>
      </c>
      <c r="L24" s="6">
        <f t="shared" si="3"/>
        <v>0.0634221633993035</v>
      </c>
    </row>
    <row r="25" spans="1:12" ht="12.75">
      <c r="A25" s="66"/>
      <c r="B25" s="91" t="s">
        <v>52</v>
      </c>
      <c r="C25" s="93">
        <v>1684</v>
      </c>
      <c r="D25" s="6">
        <f t="shared" si="0"/>
        <v>0.0014735014735014736</v>
      </c>
      <c r="E25" s="93">
        <v>1684</v>
      </c>
      <c r="F25" s="6">
        <f t="shared" si="1"/>
        <v>0.0020216183511085287</v>
      </c>
      <c r="G25" s="93">
        <v>0</v>
      </c>
      <c r="H25" s="6">
        <f t="shared" si="2"/>
        <v>0</v>
      </c>
      <c r="I25" s="68"/>
      <c r="J25" s="6"/>
      <c r="K25" s="32">
        <f t="shared" si="4"/>
        <v>3368</v>
      </c>
      <c r="L25" s="6">
        <f t="shared" si="3"/>
        <v>0.001527621926273192</v>
      </c>
    </row>
    <row r="26" spans="1:12" ht="12.75">
      <c r="A26" s="66"/>
      <c r="B26" s="91" t="s">
        <v>53</v>
      </c>
      <c r="C26" s="93">
        <v>7645</v>
      </c>
      <c r="D26" s="6">
        <f t="shared" si="0"/>
        <v>0.006689381689381689</v>
      </c>
      <c r="E26" s="93">
        <v>7645</v>
      </c>
      <c r="F26" s="6">
        <f t="shared" si="1"/>
        <v>0.009177715139088303</v>
      </c>
      <c r="G26" s="93">
        <v>864</v>
      </c>
      <c r="H26" s="6">
        <f t="shared" si="2"/>
        <v>0.003774870894172543</v>
      </c>
      <c r="I26" s="68"/>
      <c r="J26" s="6"/>
      <c r="K26" s="32">
        <f t="shared" si="4"/>
        <v>16154</v>
      </c>
      <c r="L26" s="6">
        <f t="shared" si="3"/>
        <v>0.007326960984862573</v>
      </c>
    </row>
    <row r="27" spans="1:12" ht="12.75">
      <c r="A27" s="66"/>
      <c r="B27" s="91" t="s">
        <v>54</v>
      </c>
      <c r="C27" s="93">
        <v>3083</v>
      </c>
      <c r="D27" s="6">
        <f t="shared" si="0"/>
        <v>0.0026976276976276975</v>
      </c>
      <c r="E27" s="93">
        <v>3083</v>
      </c>
      <c r="F27" s="6">
        <f t="shared" si="1"/>
        <v>0.0037010982045532033</v>
      </c>
      <c r="G27" s="93">
        <v>1008</v>
      </c>
      <c r="H27" s="6">
        <f t="shared" si="2"/>
        <v>0.0044040160432013</v>
      </c>
      <c r="I27" s="68"/>
      <c r="J27" s="6"/>
      <c r="K27" s="32">
        <f t="shared" si="4"/>
        <v>7174</v>
      </c>
      <c r="L27" s="6">
        <f t="shared" si="3"/>
        <v>0.003253907274074786</v>
      </c>
    </row>
    <row r="28" spans="1:12" ht="12.75">
      <c r="A28" s="66"/>
      <c r="B28" s="91" t="s">
        <v>55</v>
      </c>
      <c r="C28" s="93">
        <v>6076</v>
      </c>
      <c r="D28" s="6">
        <f t="shared" si="0"/>
        <v>0.005316505316505317</v>
      </c>
      <c r="E28" s="93">
        <v>6076</v>
      </c>
      <c r="F28" s="6">
        <f t="shared" si="1"/>
        <v>0.007294152673002032</v>
      </c>
      <c r="G28" s="93">
        <v>101</v>
      </c>
      <c r="H28" s="6">
        <f t="shared" si="2"/>
        <v>0.0004412754170271144</v>
      </c>
      <c r="I28" s="68"/>
      <c r="J28" s="6"/>
      <c r="K28" s="32">
        <f t="shared" si="4"/>
        <v>12253</v>
      </c>
      <c r="L28" s="6">
        <f t="shared" si="3"/>
        <v>0.0055575865387842704</v>
      </c>
    </row>
    <row r="29" spans="1:12" ht="12.75">
      <c r="A29" s="66"/>
      <c r="B29" s="91" t="s">
        <v>58</v>
      </c>
      <c r="C29" s="93">
        <v>114995</v>
      </c>
      <c r="D29" s="6">
        <f t="shared" si="0"/>
        <v>0.10062072562072562</v>
      </c>
      <c r="E29" s="93">
        <v>0</v>
      </c>
      <c r="F29" s="6">
        <f t="shared" si="1"/>
        <v>0</v>
      </c>
      <c r="G29" s="93">
        <v>0</v>
      </c>
      <c r="H29" s="6">
        <f t="shared" si="2"/>
        <v>0</v>
      </c>
      <c r="I29" s="68"/>
      <c r="J29" s="6"/>
      <c r="K29" s="32">
        <f t="shared" si="4"/>
        <v>114995</v>
      </c>
      <c r="L29" s="6">
        <f t="shared" si="3"/>
        <v>0.05215821954031643</v>
      </c>
    </row>
    <row r="30" spans="1:12" ht="12.75">
      <c r="A30" s="66"/>
      <c r="B30" s="91" t="s">
        <v>61</v>
      </c>
      <c r="C30" s="93">
        <v>175258</v>
      </c>
      <c r="D30" s="6">
        <f t="shared" si="0"/>
        <v>0.15335090335090334</v>
      </c>
      <c r="E30" s="93">
        <v>0</v>
      </c>
      <c r="F30" s="6">
        <f t="shared" si="1"/>
        <v>0</v>
      </c>
      <c r="G30" s="93">
        <v>0</v>
      </c>
      <c r="H30" s="6">
        <f t="shared" si="2"/>
        <v>0</v>
      </c>
      <c r="I30" s="68"/>
      <c r="J30" s="6"/>
      <c r="K30" s="32">
        <f t="shared" si="4"/>
        <v>175258</v>
      </c>
      <c r="L30" s="6">
        <f t="shared" si="3"/>
        <v>0.07949167563978239</v>
      </c>
    </row>
    <row r="31" spans="1:12" ht="12.75">
      <c r="A31" s="66"/>
      <c r="B31" s="91" t="s">
        <v>63</v>
      </c>
      <c r="C31" s="93">
        <v>19607</v>
      </c>
      <c r="D31" s="6">
        <f t="shared" si="0"/>
        <v>0.017156142156142157</v>
      </c>
      <c r="E31" s="93">
        <v>0</v>
      </c>
      <c r="F31" s="6">
        <f t="shared" si="1"/>
        <v>0</v>
      </c>
      <c r="G31" s="93">
        <v>1614</v>
      </c>
      <c r="H31" s="6">
        <f t="shared" si="2"/>
        <v>0.007051668545363986</v>
      </c>
      <c r="I31" s="68"/>
      <c r="J31" s="6"/>
      <c r="K31" s="32">
        <f t="shared" si="4"/>
        <v>21221</v>
      </c>
      <c r="L31" s="6">
        <f t="shared" si="3"/>
        <v>0.009625197416105525</v>
      </c>
    </row>
    <row r="32" spans="1:12" ht="12.75">
      <c r="A32" s="66"/>
      <c r="B32" s="91" t="s">
        <v>67</v>
      </c>
      <c r="C32" s="93">
        <v>48509</v>
      </c>
      <c r="D32" s="6">
        <f t="shared" si="0"/>
        <v>0.042445417445417445</v>
      </c>
      <c r="E32" s="93">
        <v>48509</v>
      </c>
      <c r="F32" s="6">
        <f t="shared" si="1"/>
        <v>0.058234373274301435</v>
      </c>
      <c r="G32" s="93">
        <v>9306</v>
      </c>
      <c r="H32" s="6">
        <f t="shared" si="2"/>
        <v>0.04065850525598343</v>
      </c>
      <c r="I32" s="68"/>
      <c r="J32" s="6"/>
      <c r="K32" s="32">
        <f t="shared" si="4"/>
        <v>106324</v>
      </c>
      <c r="L32" s="6">
        <f t="shared" si="3"/>
        <v>0.04822531879129183</v>
      </c>
    </row>
    <row r="33" spans="1:12" ht="12.75">
      <c r="A33" s="66"/>
      <c r="B33" s="91" t="s">
        <v>68</v>
      </c>
      <c r="C33" s="93">
        <v>97</v>
      </c>
      <c r="D33" s="6">
        <f t="shared" si="0"/>
        <v>8.487508487508487E-05</v>
      </c>
      <c r="E33" s="93">
        <v>97</v>
      </c>
      <c r="F33" s="6">
        <f t="shared" si="1"/>
        <v>0.000116447137801382</v>
      </c>
      <c r="G33" s="93">
        <v>0</v>
      </c>
      <c r="H33" s="6">
        <f t="shared" si="2"/>
        <v>0</v>
      </c>
      <c r="I33" s="68"/>
      <c r="J33" s="6"/>
      <c r="K33" s="32">
        <f t="shared" si="4"/>
        <v>194</v>
      </c>
      <c r="L33" s="6">
        <f t="shared" si="3"/>
        <v>8.799247437559361E-05</v>
      </c>
    </row>
    <row r="34" spans="1:12" ht="12.75">
      <c r="A34" s="66"/>
      <c r="B34" s="91" t="s">
        <v>70</v>
      </c>
      <c r="C34" s="93">
        <v>3372</v>
      </c>
      <c r="D34" s="6">
        <f t="shared" si="0"/>
        <v>0.0029505029505029505</v>
      </c>
      <c r="E34" s="93">
        <v>3372</v>
      </c>
      <c r="F34" s="6">
        <f t="shared" si="1"/>
        <v>0.004048038646043918</v>
      </c>
      <c r="G34" s="93">
        <v>247</v>
      </c>
      <c r="H34" s="6">
        <f t="shared" si="2"/>
        <v>0.0010791586931257154</v>
      </c>
      <c r="I34" s="68"/>
      <c r="J34" s="6"/>
      <c r="K34" s="32">
        <f t="shared" si="4"/>
        <v>6991</v>
      </c>
      <c r="L34" s="6">
        <f t="shared" si="3"/>
        <v>0.00317090406371018</v>
      </c>
    </row>
    <row r="35" spans="1:12" ht="12.75">
      <c r="A35" s="66"/>
      <c r="B35" s="91" t="s">
        <v>75</v>
      </c>
      <c r="C35" s="93">
        <v>3381</v>
      </c>
      <c r="D35" s="6">
        <f t="shared" si="0"/>
        <v>0.0029583779583779585</v>
      </c>
      <c r="E35" s="93">
        <v>3381</v>
      </c>
      <c r="F35" s="6">
        <f t="shared" si="1"/>
        <v>0.004058843019654356</v>
      </c>
      <c r="G35" s="93">
        <v>0</v>
      </c>
      <c r="H35" s="6">
        <f t="shared" si="2"/>
        <v>0</v>
      </c>
      <c r="I35" s="68"/>
      <c r="J35" s="6"/>
      <c r="K35" s="32">
        <f t="shared" si="4"/>
        <v>6762</v>
      </c>
      <c r="L35" s="6">
        <f t="shared" si="3"/>
        <v>0.003067036658390536</v>
      </c>
    </row>
    <row r="36" spans="1:12" ht="12.75">
      <c r="A36" s="66"/>
      <c r="B36" s="91" t="s">
        <v>78</v>
      </c>
      <c r="C36" s="93">
        <v>933</v>
      </c>
      <c r="D36" s="6">
        <f t="shared" si="0"/>
        <v>0.0008163758163758164</v>
      </c>
      <c r="E36" s="93">
        <v>933</v>
      </c>
      <c r="F36" s="6">
        <f t="shared" si="1"/>
        <v>0.0011200533976153547</v>
      </c>
      <c r="G36" s="93">
        <v>0</v>
      </c>
      <c r="H36" s="6">
        <f t="shared" si="2"/>
        <v>0</v>
      </c>
      <c r="I36" s="68"/>
      <c r="J36" s="6"/>
      <c r="K36" s="32">
        <f t="shared" si="4"/>
        <v>1866</v>
      </c>
      <c r="L36" s="6">
        <f t="shared" si="3"/>
        <v>0.0008463606040456581</v>
      </c>
    </row>
    <row r="37" spans="1:12" ht="12.75">
      <c r="A37" s="66"/>
      <c r="B37" s="91" t="s">
        <v>79</v>
      </c>
      <c r="C37" s="93">
        <v>1371</v>
      </c>
      <c r="D37" s="6">
        <f t="shared" si="0"/>
        <v>0.0011996261996261995</v>
      </c>
      <c r="E37" s="93">
        <v>1371</v>
      </c>
      <c r="F37" s="6">
        <f t="shared" si="1"/>
        <v>0.0016458662466566467</v>
      </c>
      <c r="G37" s="93">
        <v>0</v>
      </c>
      <c r="H37" s="6">
        <f t="shared" si="2"/>
        <v>0</v>
      </c>
      <c r="I37" s="68"/>
      <c r="J37" s="6"/>
      <c r="K37" s="32">
        <f t="shared" si="4"/>
        <v>2742</v>
      </c>
      <c r="L37" s="6">
        <f t="shared" si="3"/>
        <v>0.0012436874471024623</v>
      </c>
    </row>
    <row r="38" spans="1:12" ht="12.75">
      <c r="A38" s="66"/>
      <c r="B38" s="91" t="s">
        <v>81</v>
      </c>
      <c r="C38" s="93">
        <v>1756</v>
      </c>
      <c r="D38" s="6">
        <f t="shared" si="0"/>
        <v>0.0015365015365015366</v>
      </c>
      <c r="E38" s="93">
        <v>1756</v>
      </c>
      <c r="F38" s="6">
        <f t="shared" si="1"/>
        <v>0.002108053339992029</v>
      </c>
      <c r="G38" s="93">
        <v>7</v>
      </c>
      <c r="H38" s="6">
        <f t="shared" si="2"/>
        <v>3.058344474445347E-05</v>
      </c>
      <c r="I38" s="68"/>
      <c r="J38" s="6"/>
      <c r="K38" s="32">
        <f t="shared" si="4"/>
        <v>3519</v>
      </c>
      <c r="L38" s="6">
        <f t="shared" si="3"/>
        <v>0.001596110914060381</v>
      </c>
    </row>
    <row r="39" spans="1:12" ht="12.75">
      <c r="A39" s="66"/>
      <c r="B39" s="91" t="s">
        <v>82</v>
      </c>
      <c r="C39" s="93">
        <v>3949</v>
      </c>
      <c r="D39" s="6">
        <f t="shared" si="0"/>
        <v>0.0034553784553784553</v>
      </c>
      <c r="E39" s="93">
        <v>3949</v>
      </c>
      <c r="F39" s="6">
        <f t="shared" si="1"/>
        <v>0.004740719043068635</v>
      </c>
      <c r="G39" s="93">
        <v>3859</v>
      </c>
      <c r="H39" s="6">
        <f t="shared" si="2"/>
        <v>0.016860216181263706</v>
      </c>
      <c r="I39" s="68"/>
      <c r="J39" s="6"/>
      <c r="K39" s="32">
        <f t="shared" si="4"/>
        <v>11757</v>
      </c>
      <c r="L39" s="6">
        <f t="shared" si="3"/>
        <v>0.005332616088834299</v>
      </c>
    </row>
    <row r="40" spans="1:12" ht="12.75">
      <c r="A40" s="66"/>
      <c r="B40" s="91" t="s">
        <v>89</v>
      </c>
      <c r="C40" s="93">
        <v>17603</v>
      </c>
      <c r="D40" s="6">
        <f t="shared" si="0"/>
        <v>0.015402640402640402</v>
      </c>
      <c r="E40" s="93">
        <v>17603</v>
      </c>
      <c r="F40" s="6">
        <f t="shared" si="1"/>
        <v>0.021132154296059046</v>
      </c>
      <c r="G40" s="93">
        <v>3555</v>
      </c>
      <c r="H40" s="6">
        <f t="shared" si="2"/>
        <v>0.015532020866647444</v>
      </c>
      <c r="I40" s="68"/>
      <c r="J40" s="6"/>
      <c r="K40" s="32">
        <f t="shared" si="4"/>
        <v>38761</v>
      </c>
      <c r="L40" s="6">
        <f t="shared" si="3"/>
        <v>0.017580805666352495</v>
      </c>
    </row>
    <row r="41" spans="1:12" ht="12.75">
      <c r="A41" s="66"/>
      <c r="B41" s="91" t="s">
        <v>93</v>
      </c>
      <c r="C41" s="93">
        <v>12752</v>
      </c>
      <c r="D41" s="6">
        <f t="shared" si="0"/>
        <v>0.011158011158011159</v>
      </c>
      <c r="E41" s="93">
        <v>12752</v>
      </c>
      <c r="F41" s="6">
        <f t="shared" si="1"/>
        <v>0.015308596920033229</v>
      </c>
      <c r="G41" s="93">
        <v>107</v>
      </c>
      <c r="H41" s="6">
        <f t="shared" si="2"/>
        <v>0.00046748979823664597</v>
      </c>
      <c r="I41" s="68"/>
      <c r="J41" s="6"/>
      <c r="K41" s="32">
        <f t="shared" si="4"/>
        <v>25611</v>
      </c>
      <c r="L41" s="6">
        <f t="shared" si="3"/>
        <v>0.011616367325944989</v>
      </c>
    </row>
    <row r="42" spans="1:12" ht="12.75">
      <c r="A42" s="66"/>
      <c r="B42" s="91" t="s">
        <v>97</v>
      </c>
      <c r="C42" s="93">
        <v>3985</v>
      </c>
      <c r="D42" s="6">
        <f t="shared" si="0"/>
        <v>0.003486878486878487</v>
      </c>
      <c r="E42" s="93">
        <v>3985</v>
      </c>
      <c r="F42" s="6">
        <f t="shared" si="1"/>
        <v>0.004783936537510384</v>
      </c>
      <c r="G42" s="93">
        <v>0</v>
      </c>
      <c r="H42" s="6">
        <f t="shared" si="2"/>
        <v>0</v>
      </c>
      <c r="I42" s="68"/>
      <c r="J42" s="6"/>
      <c r="K42" s="32">
        <f t="shared" si="4"/>
        <v>7970</v>
      </c>
      <c r="L42" s="6">
        <f t="shared" si="3"/>
        <v>0.0036149485606880465</v>
      </c>
    </row>
    <row r="43" spans="1:12" ht="12.75">
      <c r="A43" s="66"/>
      <c r="B43" s="91" t="s">
        <v>99</v>
      </c>
      <c r="C43" s="93">
        <v>73887</v>
      </c>
      <c r="D43" s="6">
        <f t="shared" si="0"/>
        <v>0.06465118965118966</v>
      </c>
      <c r="E43" s="93">
        <v>73887</v>
      </c>
      <c r="F43" s="6">
        <f t="shared" si="1"/>
        <v>0.08870030588382177</v>
      </c>
      <c r="G43" s="93">
        <v>18704</v>
      </c>
      <c r="H43" s="6">
        <f t="shared" si="2"/>
        <v>0.08171896435717968</v>
      </c>
      <c r="I43" s="68"/>
      <c r="J43" s="6"/>
      <c r="K43" s="32">
        <f t="shared" si="4"/>
        <v>166478</v>
      </c>
      <c r="L43" s="6">
        <f t="shared" si="3"/>
        <v>0.07550933582010347</v>
      </c>
    </row>
    <row r="44" spans="1:12" ht="12.75">
      <c r="A44" s="66"/>
      <c r="B44" s="91" t="s">
        <v>106</v>
      </c>
      <c r="C44" s="93">
        <v>3185</v>
      </c>
      <c r="D44" s="6">
        <f t="shared" si="0"/>
        <v>0.002786877786877787</v>
      </c>
      <c r="E44" s="93">
        <v>3185</v>
      </c>
      <c r="F44" s="6">
        <f t="shared" si="1"/>
        <v>0.0038235477721381616</v>
      </c>
      <c r="G44" s="93">
        <v>0</v>
      </c>
      <c r="H44" s="6">
        <f t="shared" si="2"/>
        <v>0</v>
      </c>
      <c r="I44" s="68"/>
      <c r="J44" s="6"/>
      <c r="K44" s="32">
        <f t="shared" si="4"/>
        <v>6370</v>
      </c>
      <c r="L44" s="6">
        <f t="shared" si="3"/>
        <v>0.0028892374318171717</v>
      </c>
    </row>
    <row r="45" spans="1:12" ht="12.75">
      <c r="A45" s="66"/>
      <c r="B45" s="91" t="s">
        <v>115</v>
      </c>
      <c r="C45" s="93">
        <v>56660</v>
      </c>
      <c r="D45" s="6">
        <f t="shared" si="0"/>
        <v>0.049577549577549576</v>
      </c>
      <c r="E45" s="93">
        <v>56660</v>
      </c>
      <c r="F45" s="6">
        <f t="shared" si="1"/>
        <v>0.06801953430748767</v>
      </c>
      <c r="G45" s="93">
        <v>5293</v>
      </c>
      <c r="H45" s="6">
        <f t="shared" si="2"/>
        <v>0.023125453290341748</v>
      </c>
      <c r="I45" s="68"/>
      <c r="J45" s="6"/>
      <c r="K45" s="32">
        <f t="shared" si="4"/>
        <v>118613</v>
      </c>
      <c r="L45" s="6">
        <f t="shared" si="3"/>
        <v>0.0537992338304757</v>
      </c>
    </row>
    <row r="46" spans="1:12" ht="12.75">
      <c r="A46" s="66"/>
      <c r="B46" s="91" t="s">
        <v>121</v>
      </c>
      <c r="C46" s="93">
        <v>604</v>
      </c>
      <c r="D46" s="6">
        <f t="shared" si="0"/>
        <v>0.0005285005285005285</v>
      </c>
      <c r="E46" s="93">
        <v>604</v>
      </c>
      <c r="F46" s="6">
        <f t="shared" si="1"/>
        <v>0.0007250935178560281</v>
      </c>
      <c r="G46" s="93">
        <v>0</v>
      </c>
      <c r="H46" s="6">
        <f t="shared" si="2"/>
        <v>0</v>
      </c>
      <c r="I46" s="68"/>
      <c r="J46" s="6"/>
      <c r="K46" s="32">
        <f t="shared" si="4"/>
        <v>1208</v>
      </c>
      <c r="L46" s="6">
        <f t="shared" si="3"/>
        <v>0.0005479119022975107</v>
      </c>
    </row>
    <row r="47" spans="1:12" ht="12.75">
      <c r="A47" s="66"/>
      <c r="B47" s="91" t="s">
        <v>122</v>
      </c>
      <c r="C47" s="93">
        <v>9583</v>
      </c>
      <c r="D47" s="6">
        <f t="shared" si="0"/>
        <v>0.008385133385133385</v>
      </c>
      <c r="E47" s="93">
        <v>9583</v>
      </c>
      <c r="F47" s="6">
        <f t="shared" si="1"/>
        <v>0.011504256923202512</v>
      </c>
      <c r="G47" s="93">
        <v>562</v>
      </c>
      <c r="H47" s="6">
        <f t="shared" si="2"/>
        <v>0.002455413706626122</v>
      </c>
      <c r="I47" s="68"/>
      <c r="J47" s="6"/>
      <c r="K47" s="32">
        <f t="shared" si="4"/>
        <v>19728</v>
      </c>
      <c r="L47" s="6">
        <f t="shared" si="3"/>
        <v>0.00894801821897789</v>
      </c>
    </row>
    <row r="48" spans="1:12" ht="12.75">
      <c r="A48" s="66"/>
      <c r="B48" s="91" t="s">
        <v>123</v>
      </c>
      <c r="C48" s="93">
        <v>159</v>
      </c>
      <c r="D48" s="6">
        <f t="shared" si="0"/>
        <v>0.00013912513912513912</v>
      </c>
      <c r="E48" s="93">
        <v>159</v>
      </c>
      <c r="F48" s="6">
        <f t="shared" si="1"/>
        <v>0.00019087726711772924</v>
      </c>
      <c r="G48" s="93">
        <v>0</v>
      </c>
      <c r="H48" s="6">
        <f t="shared" si="2"/>
        <v>0</v>
      </c>
      <c r="I48" s="68"/>
      <c r="J48" s="6"/>
      <c r="K48" s="32">
        <f t="shared" si="4"/>
        <v>318</v>
      </c>
      <c r="L48" s="6">
        <f t="shared" si="3"/>
        <v>0.00014423508686308643</v>
      </c>
    </row>
    <row r="49" spans="1:12" ht="12.75">
      <c r="A49" s="66"/>
      <c r="B49" s="91" t="s">
        <v>132</v>
      </c>
      <c r="C49" s="93">
        <v>2203</v>
      </c>
      <c r="D49" s="6">
        <f t="shared" si="0"/>
        <v>0.0019276269276269275</v>
      </c>
      <c r="E49" s="93">
        <v>2203</v>
      </c>
      <c r="F49" s="6">
        <f t="shared" si="1"/>
        <v>0.002644670562643758</v>
      </c>
      <c r="G49" s="93">
        <v>0</v>
      </c>
      <c r="H49" s="6">
        <f t="shared" si="2"/>
        <v>0</v>
      </c>
      <c r="I49" s="68"/>
      <c r="J49" s="6"/>
      <c r="K49" s="32">
        <f t="shared" si="4"/>
        <v>4406</v>
      </c>
      <c r="L49" s="6">
        <f t="shared" si="3"/>
        <v>0.0019984270211281722</v>
      </c>
    </row>
    <row r="50" spans="1:12" ht="12.75">
      <c r="A50" s="66"/>
      <c r="B50" s="91" t="s">
        <v>135</v>
      </c>
      <c r="C50" s="93">
        <v>29225</v>
      </c>
      <c r="D50" s="6">
        <f t="shared" si="0"/>
        <v>0.025571900571900574</v>
      </c>
      <c r="E50" s="93">
        <v>29225</v>
      </c>
      <c r="F50" s="6">
        <f t="shared" si="1"/>
        <v>0.03508420208500401</v>
      </c>
      <c r="G50" s="93">
        <v>15055</v>
      </c>
      <c r="H50" s="6">
        <f t="shared" si="2"/>
        <v>0.06577625151824958</v>
      </c>
      <c r="I50" s="68"/>
      <c r="J50" s="6"/>
      <c r="K50" s="32">
        <f t="shared" si="4"/>
        <v>73505</v>
      </c>
      <c r="L50" s="6">
        <f t="shared" si="3"/>
        <v>0.03333962282978355</v>
      </c>
    </row>
    <row r="51" spans="1:12" ht="12.75">
      <c r="A51" s="66"/>
      <c r="B51" s="91" t="s">
        <v>137</v>
      </c>
      <c r="C51" s="93">
        <v>21166</v>
      </c>
      <c r="D51" s="6">
        <f t="shared" si="0"/>
        <v>0.01852026852026852</v>
      </c>
      <c r="E51" s="93">
        <v>21166</v>
      </c>
      <c r="F51" s="6">
        <f t="shared" si="1"/>
        <v>0.025409485759835582</v>
      </c>
      <c r="G51" s="93">
        <v>14676</v>
      </c>
      <c r="H51" s="6">
        <f t="shared" si="2"/>
        <v>0.06412037643851416</v>
      </c>
      <c r="I51" s="68"/>
      <c r="J51" s="6"/>
      <c r="K51" s="32">
        <f t="shared" si="4"/>
        <v>57008</v>
      </c>
      <c r="L51" s="6">
        <f t="shared" si="3"/>
        <v>0.02585708752166928</v>
      </c>
    </row>
    <row r="52" spans="1:12" ht="12.75">
      <c r="A52" s="66"/>
      <c r="B52" s="91" t="s">
        <v>139</v>
      </c>
      <c r="C52" s="93">
        <v>2076</v>
      </c>
      <c r="D52" s="6">
        <f t="shared" si="0"/>
        <v>0.0018165018165018166</v>
      </c>
      <c r="E52" s="93">
        <v>2076</v>
      </c>
      <c r="F52" s="6">
        <f t="shared" si="1"/>
        <v>0.002492208846140918</v>
      </c>
      <c r="G52" s="93">
        <v>358</v>
      </c>
      <c r="H52" s="6">
        <f t="shared" si="2"/>
        <v>0.001564124745502049</v>
      </c>
      <c r="I52" s="68"/>
      <c r="J52" s="6"/>
      <c r="K52" s="32">
        <f t="shared" si="4"/>
        <v>4510</v>
      </c>
      <c r="L52" s="6">
        <f t="shared" si="3"/>
        <v>0.0020455982445047793</v>
      </c>
    </row>
    <row r="53" spans="1:12" ht="12.75">
      <c r="A53" s="66"/>
      <c r="B53" s="91" t="s">
        <v>140</v>
      </c>
      <c r="C53" s="93">
        <v>5452</v>
      </c>
      <c r="D53" s="6">
        <f t="shared" si="0"/>
        <v>0.00477050477050477</v>
      </c>
      <c r="E53" s="93">
        <v>5452</v>
      </c>
      <c r="F53" s="6">
        <f t="shared" si="1"/>
        <v>0.006545049436011698</v>
      </c>
      <c r="G53" s="93">
        <v>0</v>
      </c>
      <c r="H53" s="6">
        <f t="shared" si="2"/>
        <v>0</v>
      </c>
      <c r="I53" s="68"/>
      <c r="J53" s="6"/>
      <c r="K53" s="32">
        <f t="shared" si="4"/>
        <v>10904</v>
      </c>
      <c r="L53" s="6">
        <f t="shared" si="3"/>
        <v>0.004945721343255014</v>
      </c>
    </row>
    <row r="54" spans="1:12" ht="12.75">
      <c r="A54" s="66"/>
      <c r="B54" s="66"/>
      <c r="C54" s="68"/>
      <c r="D54" s="6"/>
      <c r="E54" s="68"/>
      <c r="F54" s="6"/>
      <c r="G54" s="68"/>
      <c r="H54" s="6"/>
      <c r="I54" s="68"/>
      <c r="J54" s="6"/>
      <c r="K54" s="32"/>
      <c r="L54" s="6"/>
    </row>
    <row r="55" spans="1:12" ht="12.75">
      <c r="A55" s="66"/>
      <c r="B55" s="66"/>
      <c r="C55" s="68"/>
      <c r="D55" s="6"/>
      <c r="E55" s="68"/>
      <c r="F55" s="6"/>
      <c r="G55" s="68"/>
      <c r="H55" s="6"/>
      <c r="I55" s="68"/>
      <c r="J55" s="6"/>
      <c r="K55" s="32"/>
      <c r="L55" s="6"/>
    </row>
    <row r="56" spans="1:12" ht="12.75">
      <c r="A56" s="66"/>
      <c r="B56" s="66"/>
      <c r="C56" s="68"/>
      <c r="D56" s="6"/>
      <c r="E56" s="68"/>
      <c r="F56" s="6"/>
      <c r="G56" s="68"/>
      <c r="H56" s="6"/>
      <c r="I56" s="68"/>
      <c r="J56" s="6"/>
      <c r="K56" s="32"/>
      <c r="L56" s="6"/>
    </row>
    <row r="57" spans="1:12" ht="12.75">
      <c r="A57" s="66"/>
      <c r="B57" s="66"/>
      <c r="C57" s="68"/>
      <c r="D57" s="6"/>
      <c r="E57" s="68"/>
      <c r="F57" s="6"/>
      <c r="G57" s="68"/>
      <c r="H57" s="6"/>
      <c r="I57" s="68"/>
      <c r="J57" s="6"/>
      <c r="K57" s="32"/>
      <c r="L57" s="6"/>
    </row>
    <row r="58" spans="1:12" ht="12.75">
      <c r="A58" s="66"/>
      <c r="B58" s="66"/>
      <c r="C58" s="68"/>
      <c r="D58" s="6"/>
      <c r="E58" s="68"/>
      <c r="F58" s="6"/>
      <c r="G58" s="68"/>
      <c r="H58" s="6"/>
      <c r="I58" s="68"/>
      <c r="J58" s="6"/>
      <c r="K58" s="32"/>
      <c r="L58" s="6"/>
    </row>
    <row r="59" spans="1:12" ht="12.75">
      <c r="A59" s="66"/>
      <c r="B59" s="66"/>
      <c r="C59" s="68"/>
      <c r="D59" s="6"/>
      <c r="E59" s="68"/>
      <c r="F59" s="6"/>
      <c r="G59" s="68"/>
      <c r="H59" s="6"/>
      <c r="I59" s="68"/>
      <c r="J59" s="6"/>
      <c r="K59" s="32"/>
      <c r="L59" s="6"/>
    </row>
    <row r="60" spans="1:12" ht="12.75">
      <c r="A60" s="66"/>
      <c r="B60" s="66"/>
      <c r="C60" s="68"/>
      <c r="D60" s="6"/>
      <c r="E60" s="68"/>
      <c r="F60" s="6"/>
      <c r="G60" s="68"/>
      <c r="H60" s="6"/>
      <c r="I60" s="68"/>
      <c r="J60" s="6"/>
      <c r="K60" s="32"/>
      <c r="L60" s="6"/>
    </row>
    <row r="61" spans="1:12" ht="12.75">
      <c r="A61" s="66"/>
      <c r="B61" s="66"/>
      <c r="C61" s="68"/>
      <c r="D61" s="6"/>
      <c r="E61" s="68"/>
      <c r="F61" s="6"/>
      <c r="G61" s="68"/>
      <c r="H61" s="6"/>
      <c r="I61" s="68"/>
      <c r="J61" s="6"/>
      <c r="K61" s="32"/>
      <c r="L61" s="6"/>
    </row>
    <row r="62" spans="1:12" ht="12.75">
      <c r="A62" s="66"/>
      <c r="B62" s="66"/>
      <c r="C62" s="68"/>
      <c r="D62" s="6"/>
      <c r="E62" s="68"/>
      <c r="F62" s="6"/>
      <c r="G62" s="68"/>
      <c r="H62" s="6"/>
      <c r="I62" s="68"/>
      <c r="J62" s="6"/>
      <c r="K62" s="32"/>
      <c r="L62" s="6"/>
    </row>
    <row r="63" spans="1:12" ht="12.75">
      <c r="A63" s="66"/>
      <c r="B63" s="66"/>
      <c r="C63" s="68"/>
      <c r="D63" s="6"/>
      <c r="E63" s="68"/>
      <c r="F63" s="6"/>
      <c r="G63" s="68"/>
      <c r="H63" s="6"/>
      <c r="I63" s="68"/>
      <c r="J63" s="6"/>
      <c r="K63" s="32"/>
      <c r="L63" s="6"/>
    </row>
    <row r="64" spans="1:12" ht="12.75">
      <c r="A64" s="66"/>
      <c r="B64" s="66"/>
      <c r="C64" s="68"/>
      <c r="D64" s="6"/>
      <c r="E64" s="68"/>
      <c r="F64" s="6"/>
      <c r="G64" s="68"/>
      <c r="H64" s="6"/>
      <c r="I64" s="68"/>
      <c r="J64" s="6"/>
      <c r="K64" s="32"/>
      <c r="L64" s="6"/>
    </row>
    <row r="65" spans="1:12" ht="12.75">
      <c r="A65" s="66"/>
      <c r="B65" s="66"/>
      <c r="C65" s="68"/>
      <c r="D65" s="6"/>
      <c r="E65" s="68"/>
      <c r="F65" s="6"/>
      <c r="G65" s="68"/>
      <c r="H65" s="6"/>
      <c r="I65" s="68"/>
      <c r="J65" s="6"/>
      <c r="K65" s="32"/>
      <c r="L65" s="6"/>
    </row>
    <row r="66" spans="1:12" ht="12.75">
      <c r="A66" s="66"/>
      <c r="B66" s="66"/>
      <c r="C66" s="68"/>
      <c r="D66" s="6"/>
      <c r="E66" s="68"/>
      <c r="F66" s="6"/>
      <c r="G66" s="68"/>
      <c r="H66" s="6"/>
      <c r="I66" s="68"/>
      <c r="J66" s="6"/>
      <c r="K66" s="32"/>
      <c r="L66" s="6"/>
    </row>
    <row r="67" spans="1:12" ht="12.75">
      <c r="A67" s="66"/>
      <c r="B67" s="66"/>
      <c r="C67" s="68"/>
      <c r="D67" s="6"/>
      <c r="E67" s="68"/>
      <c r="F67" s="6"/>
      <c r="G67" s="68"/>
      <c r="H67" s="6"/>
      <c r="I67" s="68"/>
      <c r="J67" s="6"/>
      <c r="K67" s="32"/>
      <c r="L67" s="6"/>
    </row>
    <row r="68" spans="1:12" ht="12.75">
      <c r="A68" s="66"/>
      <c r="B68" s="66"/>
      <c r="C68" s="68"/>
      <c r="D68" s="6"/>
      <c r="E68" s="68"/>
      <c r="F68" s="6"/>
      <c r="G68" s="68"/>
      <c r="H68" s="6"/>
      <c r="I68" s="68"/>
      <c r="J68" s="6"/>
      <c r="K68" s="32"/>
      <c r="L68" s="6"/>
    </row>
    <row r="69" spans="1:12" ht="12.75">
      <c r="A69" s="66"/>
      <c r="B69" s="66"/>
      <c r="C69" s="68"/>
      <c r="D69" s="6"/>
      <c r="E69" s="68"/>
      <c r="F69" s="6"/>
      <c r="G69" s="68"/>
      <c r="H69" s="6"/>
      <c r="I69" s="68"/>
      <c r="J69" s="6"/>
      <c r="K69" s="32"/>
      <c r="L69" s="6"/>
    </row>
    <row r="70" spans="1:12" ht="12.75">
      <c r="A70" s="66"/>
      <c r="B70" s="66"/>
      <c r="C70" s="68"/>
      <c r="D70" s="6"/>
      <c r="E70" s="68"/>
      <c r="F70" s="6"/>
      <c r="G70" s="68"/>
      <c r="H70" s="6"/>
      <c r="I70" s="68"/>
      <c r="J70" s="6"/>
      <c r="K70" s="32"/>
      <c r="L70" s="6"/>
    </row>
    <row r="71" spans="1:12" ht="12.75">
      <c r="A71" s="66"/>
      <c r="B71" s="66"/>
      <c r="C71" s="68"/>
      <c r="D71" s="6"/>
      <c r="E71" s="68"/>
      <c r="F71" s="6"/>
      <c r="G71" s="68"/>
      <c r="H71" s="6"/>
      <c r="I71" s="68"/>
      <c r="J71" s="6"/>
      <c r="K71" s="32"/>
      <c r="L71" s="6"/>
    </row>
    <row r="72" spans="1:12" ht="12.75">
      <c r="A72" s="66"/>
      <c r="B72" s="66"/>
      <c r="C72" s="68"/>
      <c r="D72" s="6"/>
      <c r="E72" s="68"/>
      <c r="F72" s="6"/>
      <c r="G72" s="68"/>
      <c r="H72" s="6"/>
      <c r="I72" s="68"/>
      <c r="J72" s="6"/>
      <c r="K72" s="32"/>
      <c r="L72" s="6"/>
    </row>
    <row r="73" spans="1:12" ht="12.75">
      <c r="A73" s="66"/>
      <c r="B73" s="59"/>
      <c r="C73" s="61"/>
      <c r="D73" s="6"/>
      <c r="E73" s="61"/>
      <c r="F73" s="6"/>
      <c r="G73" s="61"/>
      <c r="H73" s="6"/>
      <c r="I73" s="61"/>
      <c r="J73" s="6"/>
      <c r="K73" s="32"/>
      <c r="L73" s="6"/>
    </row>
    <row r="74" spans="2:12" ht="12.75">
      <c r="B74" s="14"/>
      <c r="C74" s="15"/>
      <c r="D74" s="6"/>
      <c r="E74" s="15"/>
      <c r="F74" s="6"/>
      <c r="G74" s="15"/>
      <c r="H74" s="6"/>
      <c r="I74" s="15"/>
      <c r="J74" s="6"/>
      <c r="K74" s="15"/>
      <c r="L74" s="6"/>
    </row>
    <row r="75" ht="12.75">
      <c r="K75" s="4"/>
    </row>
    <row r="76" spans="3:12" ht="12.75">
      <c r="C76" s="4">
        <f>SUM(C3:C74)</f>
        <v>1142856</v>
      </c>
      <c r="D76" s="7">
        <f aca="true" t="shared" si="5" ref="D76:L76">SUM(D3:D74)</f>
        <v>1</v>
      </c>
      <c r="E76" s="4">
        <f>SUM(E3:E74)</f>
        <v>832996</v>
      </c>
      <c r="F76" s="7">
        <f t="shared" si="5"/>
        <v>0.9999999999999998</v>
      </c>
      <c r="G76" s="4">
        <f t="shared" si="5"/>
        <v>228882</v>
      </c>
      <c r="H76" s="7">
        <f t="shared" si="5"/>
        <v>1</v>
      </c>
      <c r="I76" s="4"/>
      <c r="J76" s="7">
        <f t="shared" si="5"/>
        <v>0</v>
      </c>
      <c r="K76" s="4">
        <f>SUM(K3:K74)</f>
        <v>2204734</v>
      </c>
      <c r="L76" s="7">
        <f t="shared" si="5"/>
        <v>1</v>
      </c>
    </row>
    <row r="77" ht="12.75">
      <c r="K77" s="4"/>
    </row>
    <row r="78" spans="3:11" ht="12.75">
      <c r="C78" s="4">
        <v>1142855.89</v>
      </c>
      <c r="D78" s="4"/>
      <c r="E78" s="4">
        <v>832995.93</v>
      </c>
      <c r="F78" s="4"/>
      <c r="G78" s="4">
        <v>228882.97</v>
      </c>
      <c r="H78" s="4"/>
      <c r="I78" s="4"/>
      <c r="J78" s="4"/>
      <c r="K78" s="4">
        <f>SUM(C78:I78)</f>
        <v>2204734.79</v>
      </c>
    </row>
    <row r="80" spans="3:11" ht="12.75">
      <c r="C80" s="4">
        <f>+C76-C78</f>
        <v>0.11000000010244548</v>
      </c>
      <c r="E80" s="4">
        <f>+E76-E78</f>
        <v>0.06999999994877726</v>
      </c>
      <c r="G80" s="4">
        <f>+G76-G78</f>
        <v>-0.9700000000011642</v>
      </c>
      <c r="I80" s="4"/>
      <c r="K80" s="4">
        <f>+K76-K78</f>
        <v>-0.7900000000372529</v>
      </c>
    </row>
    <row r="83" ht="12.75">
      <c r="K83" s="4"/>
    </row>
    <row r="85" ht="12.75">
      <c r="K85" s="4"/>
    </row>
    <row r="86" ht="12.75">
      <c r="K86" s="4"/>
    </row>
    <row r="89" ht="12.75">
      <c r="C89" s="63"/>
    </row>
    <row r="90" spans="3:10" ht="12.75">
      <c r="C90" s="63"/>
      <c r="D90" s="64"/>
      <c r="E90" s="64"/>
      <c r="F90" s="64"/>
      <c r="G90" s="64"/>
      <c r="H90" s="64"/>
      <c r="I90" s="64"/>
      <c r="J90" s="64"/>
    </row>
    <row r="91" spans="3:10" ht="12.75">
      <c r="C91" s="63"/>
      <c r="D91" s="64"/>
      <c r="E91" s="64"/>
      <c r="F91" s="64"/>
      <c r="G91" s="64"/>
      <c r="H91" s="64"/>
      <c r="I91" s="64"/>
      <c r="J91" s="64"/>
    </row>
    <row r="92" spans="3:10" ht="12.75">
      <c r="C92" s="63"/>
      <c r="D92" s="64"/>
      <c r="E92" s="64"/>
      <c r="F92" s="64"/>
      <c r="G92" s="64"/>
      <c r="H92" s="64"/>
      <c r="I92" s="64"/>
      <c r="J92" s="64"/>
    </row>
    <row r="93" spans="3:10" ht="12.75">
      <c r="C93" s="63"/>
      <c r="D93" s="64"/>
      <c r="E93" s="64"/>
      <c r="F93" s="64"/>
      <c r="G93" s="64"/>
      <c r="H93" s="64"/>
      <c r="I93" s="64"/>
      <c r="J93" s="64"/>
    </row>
    <row r="94" spans="3:10" ht="12.75">
      <c r="C94" s="63"/>
      <c r="D94" s="64"/>
      <c r="E94" s="64"/>
      <c r="F94" s="64"/>
      <c r="G94" s="64"/>
      <c r="H94" s="64"/>
      <c r="I94" s="64"/>
      <c r="J94" s="64"/>
    </row>
    <row r="95" spans="3:10" ht="12.75">
      <c r="C95" s="63"/>
      <c r="D95" s="64"/>
      <c r="E95" s="64"/>
      <c r="F95" s="64"/>
      <c r="G95" s="64"/>
      <c r="H95" s="64"/>
      <c r="I95" s="64"/>
      <c r="J95" s="64"/>
    </row>
    <row r="96" spans="3:10" ht="12.75">
      <c r="C96" s="63"/>
      <c r="D96" s="64"/>
      <c r="E96" s="64"/>
      <c r="F96" s="64"/>
      <c r="G96" s="64"/>
      <c r="H96" s="64"/>
      <c r="I96" s="64"/>
      <c r="J96" s="64"/>
    </row>
    <row r="97" spans="3:10" ht="12.75">
      <c r="C97" s="63"/>
      <c r="D97" s="64"/>
      <c r="E97" s="64"/>
      <c r="F97" s="64"/>
      <c r="G97" s="64"/>
      <c r="H97" s="64"/>
      <c r="I97" s="64"/>
      <c r="J97" s="64"/>
    </row>
    <row r="98" spans="3:10" ht="12.75">
      <c r="C98" s="63"/>
      <c r="D98" s="64"/>
      <c r="E98" s="64"/>
      <c r="F98" s="64"/>
      <c r="G98" s="64"/>
      <c r="H98" s="64"/>
      <c r="I98" s="64"/>
      <c r="J98" s="64"/>
    </row>
    <row r="99" spans="3:10" ht="12.75">
      <c r="C99" s="63"/>
      <c r="D99" s="64"/>
      <c r="E99" s="64"/>
      <c r="F99" s="64"/>
      <c r="G99" s="64"/>
      <c r="H99" s="64"/>
      <c r="I99" s="64"/>
      <c r="J99" s="64"/>
    </row>
    <row r="100" spans="3:10" ht="12.75">
      <c r="C100" s="63"/>
      <c r="D100" s="64"/>
      <c r="E100" s="64"/>
      <c r="F100" s="64"/>
      <c r="G100" s="64"/>
      <c r="H100" s="64"/>
      <c r="I100" s="64"/>
      <c r="J100" s="64"/>
    </row>
    <row r="101" spans="3:10" ht="12.75">
      <c r="C101" s="63"/>
      <c r="D101" s="64"/>
      <c r="E101" s="64"/>
      <c r="F101" s="64"/>
      <c r="G101" s="64"/>
      <c r="H101" s="64"/>
      <c r="I101" s="64"/>
      <c r="J101" s="64"/>
    </row>
    <row r="102" spans="3:10" ht="12.75">
      <c r="C102" s="63"/>
      <c r="D102" s="64"/>
      <c r="E102" s="64"/>
      <c r="F102" s="64"/>
      <c r="G102" s="64"/>
      <c r="H102" s="64"/>
      <c r="I102" s="64"/>
      <c r="J102" s="64"/>
    </row>
    <row r="103" ht="12.75">
      <c r="C103" s="63"/>
    </row>
    <row r="104" ht="12.75">
      <c r="C104" s="63"/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5"/>
  <sheetViews>
    <sheetView workbookViewId="0" topLeftCell="A1">
      <selection activeCell="I25" sqref="I25"/>
    </sheetView>
  </sheetViews>
  <sheetFormatPr defaultColWidth="9.140625" defaultRowHeight="12.75"/>
  <cols>
    <col min="3" max="3" width="16.140625" style="4" customWidth="1"/>
    <col min="4" max="4" width="9.7109375" style="0" customWidth="1"/>
    <col min="5" max="5" width="13.7109375" style="0" customWidth="1"/>
    <col min="6" max="6" width="11.7109375" style="0" customWidth="1"/>
    <col min="7" max="7" width="17.57421875" style="0" customWidth="1"/>
    <col min="8" max="8" width="11.7109375" style="0" customWidth="1"/>
    <col min="9" max="9" width="14.140625" style="0" customWidth="1"/>
    <col min="10" max="10" width="11.421875" style="0" customWidth="1"/>
    <col min="11" max="11" width="12.28125" style="0" customWidth="1"/>
    <col min="12" max="13" width="10.140625" style="0" bestFit="1" customWidth="1"/>
  </cols>
  <sheetData>
    <row r="1" spans="4:6" ht="12.75">
      <c r="D1" s="5">
        <v>34274</v>
      </c>
      <c r="F1" t="s">
        <v>157</v>
      </c>
    </row>
    <row r="2" spans="1:12" ht="12.75">
      <c r="A2" s="69"/>
      <c r="B2" s="94" t="s">
        <v>150</v>
      </c>
      <c r="C2" s="96" t="s">
        <v>151</v>
      </c>
      <c r="D2" s="1" t="s">
        <v>159</v>
      </c>
      <c r="E2" s="96" t="s">
        <v>152</v>
      </c>
      <c r="F2" s="1" t="s">
        <v>159</v>
      </c>
      <c r="G2" s="96" t="s">
        <v>153</v>
      </c>
      <c r="H2" s="1" t="s">
        <v>159</v>
      </c>
      <c r="I2" s="96" t="s">
        <v>154</v>
      </c>
      <c r="J2" s="1" t="s">
        <v>159</v>
      </c>
      <c r="K2" s="33" t="s">
        <v>155</v>
      </c>
      <c r="L2" s="1" t="s">
        <v>156</v>
      </c>
    </row>
    <row r="3" spans="1:12" ht="12.75">
      <c r="A3" s="70"/>
      <c r="B3" s="95" t="s">
        <v>2</v>
      </c>
      <c r="C3" s="97">
        <v>6127</v>
      </c>
      <c r="D3" s="6">
        <f>+C3/$C$76</f>
        <v>0.004895283126653367</v>
      </c>
      <c r="E3" s="97">
        <v>6127</v>
      </c>
      <c r="F3" s="6">
        <f>+E3/$E$76</f>
        <v>0.006622001212646542</v>
      </c>
      <c r="G3" s="97">
        <v>417</v>
      </c>
      <c r="H3" s="6">
        <f>+G3/$G$76</f>
        <v>0.0014402951050690098</v>
      </c>
      <c r="I3" s="97">
        <v>1597</v>
      </c>
      <c r="J3" s="6">
        <f>+I3/$I$76</f>
        <v>0.003114456773992238</v>
      </c>
      <c r="K3" s="32">
        <f>+C3+E3+G3+I3</f>
        <v>14268</v>
      </c>
      <c r="L3" s="6">
        <f>+K3/$K$76</f>
        <v>0.0047892758888759095</v>
      </c>
    </row>
    <row r="4" spans="1:12" ht="12.75">
      <c r="A4" s="70"/>
      <c r="B4" s="95" t="s">
        <v>6</v>
      </c>
      <c r="C4" s="97">
        <v>6198</v>
      </c>
      <c r="D4" s="6">
        <f aca="true" t="shared" si="0" ref="D4:D67">+C4/$C$76</f>
        <v>0.004952009926390985</v>
      </c>
      <c r="E4" s="97">
        <v>6198</v>
      </c>
      <c r="F4" s="6">
        <f aca="true" t="shared" si="1" ref="F4:F67">+E4/$E$76</f>
        <v>0.006698737312874696</v>
      </c>
      <c r="G4" s="97">
        <v>633</v>
      </c>
      <c r="H4" s="6">
        <f aca="true" t="shared" si="2" ref="H4:H67">+G4/$G$76</f>
        <v>0.0021863472458241804</v>
      </c>
      <c r="I4" s="97">
        <v>11526</v>
      </c>
      <c r="J4" s="6">
        <f aca="true" t="shared" si="3" ref="J4:J67">+I4/$I$76</f>
        <v>0.02247791407453634</v>
      </c>
      <c r="K4" s="32">
        <f aca="true" t="shared" si="4" ref="K4:K67">+C4+E4+G4+I4</f>
        <v>24555</v>
      </c>
      <c r="L4" s="6">
        <f aca="true" t="shared" si="5" ref="L4:L67">+K4/$K$76</f>
        <v>0.008242267273012893</v>
      </c>
    </row>
    <row r="5" spans="1:12" ht="12.75">
      <c r="A5" s="70"/>
      <c r="B5" s="95" t="s">
        <v>7</v>
      </c>
      <c r="C5" s="97">
        <v>543</v>
      </c>
      <c r="D5" s="6">
        <f t="shared" si="0"/>
        <v>0.00043384017264122375</v>
      </c>
      <c r="E5" s="97">
        <v>543</v>
      </c>
      <c r="F5" s="6">
        <f t="shared" si="1"/>
        <v>0.0005868690482237754</v>
      </c>
      <c r="G5" s="97">
        <v>0</v>
      </c>
      <c r="H5" s="6">
        <f t="shared" si="2"/>
        <v>0</v>
      </c>
      <c r="I5" s="97">
        <v>0</v>
      </c>
      <c r="J5" s="6">
        <f t="shared" si="3"/>
        <v>0</v>
      </c>
      <c r="K5" s="32">
        <f t="shared" si="4"/>
        <v>1086</v>
      </c>
      <c r="L5" s="6">
        <f t="shared" si="5"/>
        <v>0.0003645327737117492</v>
      </c>
    </row>
    <row r="6" spans="1:12" ht="12.75">
      <c r="A6" s="70"/>
      <c r="B6" s="95" t="s">
        <v>8</v>
      </c>
      <c r="C6" s="97">
        <v>19687</v>
      </c>
      <c r="D6" s="6">
        <f t="shared" si="0"/>
        <v>0.015729302907528126</v>
      </c>
      <c r="E6" s="97">
        <v>19687</v>
      </c>
      <c r="F6" s="6">
        <f t="shared" si="1"/>
        <v>0.02127751556608005</v>
      </c>
      <c r="G6" s="97">
        <v>15515</v>
      </c>
      <c r="H6" s="6">
        <f t="shared" si="2"/>
        <v>0.053587958165817</v>
      </c>
      <c r="I6" s="97">
        <v>9474</v>
      </c>
      <c r="J6" s="6">
        <f t="shared" si="3"/>
        <v>0.018476119897809933</v>
      </c>
      <c r="K6" s="32">
        <f t="shared" si="4"/>
        <v>64363</v>
      </c>
      <c r="L6" s="6">
        <f t="shared" si="5"/>
        <v>0.02160444098932718</v>
      </c>
    </row>
    <row r="7" spans="1:12" ht="12.75">
      <c r="A7" s="70"/>
      <c r="B7" s="95" t="s">
        <v>12</v>
      </c>
      <c r="C7" s="97">
        <v>0</v>
      </c>
      <c r="D7" s="6">
        <f t="shared" si="0"/>
        <v>0</v>
      </c>
      <c r="E7" s="97">
        <v>0</v>
      </c>
      <c r="F7" s="6">
        <f t="shared" si="1"/>
        <v>0</v>
      </c>
      <c r="G7" s="97">
        <v>0</v>
      </c>
      <c r="H7" s="6">
        <f t="shared" si="2"/>
        <v>0</v>
      </c>
      <c r="I7" s="97">
        <v>1867</v>
      </c>
      <c r="J7" s="6">
        <f t="shared" si="3"/>
        <v>0.003641008639350976</v>
      </c>
      <c r="K7" s="32">
        <f t="shared" si="4"/>
        <v>1867</v>
      </c>
      <c r="L7" s="6">
        <f t="shared" si="5"/>
        <v>0.0006266875584897199</v>
      </c>
    </row>
    <row r="8" spans="1:12" ht="12.75">
      <c r="A8" s="70"/>
      <c r="B8" s="95" t="s">
        <v>15</v>
      </c>
      <c r="C8" s="97">
        <v>21763</v>
      </c>
      <c r="D8" s="6">
        <f t="shared" si="0"/>
        <v>0.01738796257309568</v>
      </c>
      <c r="E8" s="97">
        <v>21763</v>
      </c>
      <c r="F8" s="6">
        <f t="shared" si="1"/>
        <v>0.023521235905145533</v>
      </c>
      <c r="G8" s="97">
        <v>2513</v>
      </c>
      <c r="H8" s="6">
        <f t="shared" si="2"/>
        <v>0.008679764026471035</v>
      </c>
      <c r="I8" s="97">
        <v>3602</v>
      </c>
      <c r="J8" s="6">
        <f t="shared" si="3"/>
        <v>0.007024591922304347</v>
      </c>
      <c r="K8" s="32">
        <f t="shared" si="4"/>
        <v>49641</v>
      </c>
      <c r="L8" s="6">
        <f t="shared" si="5"/>
        <v>0.016662772946431807</v>
      </c>
    </row>
    <row r="9" spans="1:12" ht="12.75">
      <c r="A9" s="70"/>
      <c r="B9" s="95" t="s">
        <v>17</v>
      </c>
      <c r="C9" s="97">
        <v>5611</v>
      </c>
      <c r="D9" s="6">
        <f t="shared" si="0"/>
        <v>0.004483015117292646</v>
      </c>
      <c r="E9" s="97">
        <v>5611</v>
      </c>
      <c r="F9" s="6">
        <f t="shared" si="1"/>
        <v>0.006064313498312346</v>
      </c>
      <c r="G9" s="97">
        <v>561</v>
      </c>
      <c r="H9" s="6">
        <f t="shared" si="2"/>
        <v>0.0019376631989057901</v>
      </c>
      <c r="I9" s="97">
        <v>1718</v>
      </c>
      <c r="J9" s="6">
        <f t="shared" si="3"/>
        <v>0.0033504300173567095</v>
      </c>
      <c r="K9" s="32">
        <f t="shared" si="4"/>
        <v>13501</v>
      </c>
      <c r="L9" s="6">
        <f t="shared" si="5"/>
        <v>0.004531820421622769</v>
      </c>
    </row>
    <row r="10" spans="1:12" ht="12.75">
      <c r="A10" s="70"/>
      <c r="B10" s="95" t="s">
        <v>24</v>
      </c>
      <c r="C10" s="97">
        <v>1032</v>
      </c>
      <c r="D10" s="6">
        <f t="shared" si="0"/>
        <v>0.0008245360187214419</v>
      </c>
      <c r="E10" s="97">
        <v>1032</v>
      </c>
      <c r="F10" s="6">
        <f t="shared" si="1"/>
        <v>0.001115375428668391</v>
      </c>
      <c r="G10" s="97">
        <v>0</v>
      </c>
      <c r="H10" s="6">
        <f t="shared" si="2"/>
        <v>0</v>
      </c>
      <c r="I10" s="97">
        <v>1006</v>
      </c>
      <c r="J10" s="6">
        <f t="shared" si="3"/>
        <v>0.001961893246484779</v>
      </c>
      <c r="K10" s="32">
        <f t="shared" si="4"/>
        <v>3070</v>
      </c>
      <c r="L10" s="6">
        <f t="shared" si="5"/>
        <v>0.0010304932000875415</v>
      </c>
    </row>
    <row r="11" spans="1:12" ht="12.75">
      <c r="A11" s="70"/>
      <c r="B11" s="95" t="s">
        <v>27</v>
      </c>
      <c r="C11" s="97">
        <v>238</v>
      </c>
      <c r="D11" s="6">
        <f t="shared" si="0"/>
        <v>0.00019015462447258058</v>
      </c>
      <c r="E11" s="97">
        <v>239</v>
      </c>
      <c r="F11" s="6">
        <f t="shared" si="1"/>
        <v>0.00025830884442998585</v>
      </c>
      <c r="G11" s="97">
        <v>0</v>
      </c>
      <c r="H11" s="6">
        <f t="shared" si="2"/>
        <v>0</v>
      </c>
      <c r="I11" s="97">
        <v>1007</v>
      </c>
      <c r="J11" s="6">
        <f t="shared" si="3"/>
        <v>0.0019638434385787</v>
      </c>
      <c r="K11" s="32">
        <f t="shared" si="4"/>
        <v>1484</v>
      </c>
      <c r="L11" s="6">
        <f t="shared" si="5"/>
        <v>0.0004981276576318931</v>
      </c>
    </row>
    <row r="12" spans="1:12" ht="12.75">
      <c r="A12" s="70"/>
      <c r="B12" s="95" t="s">
        <v>28</v>
      </c>
      <c r="C12" s="97">
        <v>9897</v>
      </c>
      <c r="D12" s="6">
        <f t="shared" si="0"/>
        <v>0.007907396295819874</v>
      </c>
      <c r="E12" s="97">
        <v>9897</v>
      </c>
      <c r="F12" s="6">
        <f t="shared" si="1"/>
        <v>0.010696580055747156</v>
      </c>
      <c r="G12" s="97">
        <v>0</v>
      </c>
      <c r="H12" s="6">
        <f t="shared" si="2"/>
        <v>0</v>
      </c>
      <c r="I12" s="97">
        <v>2117</v>
      </c>
      <c r="J12" s="6">
        <f t="shared" si="3"/>
        <v>0.004128556662831289</v>
      </c>
      <c r="K12" s="32">
        <f t="shared" si="4"/>
        <v>21911</v>
      </c>
      <c r="L12" s="6">
        <f t="shared" si="5"/>
        <v>0.007354767591895154</v>
      </c>
    </row>
    <row r="13" spans="1:12" ht="12.75">
      <c r="A13" s="70"/>
      <c r="B13" s="95" t="s">
        <v>32</v>
      </c>
      <c r="C13" s="97">
        <v>192</v>
      </c>
      <c r="D13" s="6">
        <f t="shared" si="0"/>
        <v>0.00015340204999468685</v>
      </c>
      <c r="E13" s="97">
        <v>192</v>
      </c>
      <c r="F13" s="6">
        <f t="shared" si="1"/>
        <v>0.0002075117076592355</v>
      </c>
      <c r="G13" s="97">
        <v>0</v>
      </c>
      <c r="H13" s="6">
        <f t="shared" si="2"/>
        <v>0</v>
      </c>
      <c r="I13" s="97">
        <v>0</v>
      </c>
      <c r="J13" s="6">
        <f t="shared" si="3"/>
        <v>0</v>
      </c>
      <c r="K13" s="32">
        <f t="shared" si="4"/>
        <v>384</v>
      </c>
      <c r="L13" s="6">
        <f t="shared" si="5"/>
        <v>0.00012889556639531465</v>
      </c>
    </row>
    <row r="14" spans="1:12" ht="12.75">
      <c r="A14" s="70"/>
      <c r="B14" s="95" t="s">
        <v>164</v>
      </c>
      <c r="C14" s="97">
        <v>60</v>
      </c>
      <c r="D14" s="6">
        <f t="shared" si="0"/>
        <v>4.793814062333964E-05</v>
      </c>
      <c r="E14" s="97">
        <v>60</v>
      </c>
      <c r="F14" s="6">
        <f t="shared" si="1"/>
        <v>6.48474086435111E-05</v>
      </c>
      <c r="G14" s="97">
        <v>0</v>
      </c>
      <c r="H14" s="6">
        <f t="shared" si="2"/>
        <v>0</v>
      </c>
      <c r="I14" s="97">
        <v>285</v>
      </c>
      <c r="J14" s="6">
        <f t="shared" si="3"/>
        <v>0.0005558047467675566</v>
      </c>
      <c r="K14" s="32">
        <f t="shared" si="4"/>
        <v>405</v>
      </c>
      <c r="L14" s="6">
        <f t="shared" si="5"/>
        <v>0.0001359445426825584</v>
      </c>
    </row>
    <row r="15" spans="1:12" ht="12.75">
      <c r="A15" s="70"/>
      <c r="B15" s="95" t="s">
        <v>33</v>
      </c>
      <c r="C15" s="97">
        <v>0</v>
      </c>
      <c r="D15" s="6">
        <f t="shared" si="0"/>
        <v>0</v>
      </c>
      <c r="E15" s="97">
        <v>0</v>
      </c>
      <c r="F15" s="6">
        <f t="shared" si="1"/>
        <v>0</v>
      </c>
      <c r="G15" s="97">
        <v>0</v>
      </c>
      <c r="H15" s="6">
        <f t="shared" si="2"/>
        <v>0</v>
      </c>
      <c r="I15" s="97">
        <v>19619</v>
      </c>
      <c r="J15" s="6">
        <f t="shared" si="3"/>
        <v>0.038260818690641026</v>
      </c>
      <c r="K15" s="32">
        <f t="shared" si="4"/>
        <v>19619</v>
      </c>
      <c r="L15" s="6">
        <f t="shared" si="5"/>
        <v>0.00658542217997312</v>
      </c>
    </row>
    <row r="16" spans="1:12" ht="12.75">
      <c r="A16" s="70"/>
      <c r="B16" s="95" t="s">
        <v>35</v>
      </c>
      <c r="C16" s="97">
        <v>3923</v>
      </c>
      <c r="D16" s="6">
        <f t="shared" si="0"/>
        <v>0.0031343554277560234</v>
      </c>
      <c r="E16" s="97">
        <v>3923</v>
      </c>
      <c r="F16" s="6">
        <f t="shared" si="1"/>
        <v>0.004239939735141567</v>
      </c>
      <c r="G16" s="97">
        <v>3909</v>
      </c>
      <c r="H16" s="6">
        <f t="shared" si="2"/>
        <v>0.013501471380610934</v>
      </c>
      <c r="I16" s="97">
        <v>0</v>
      </c>
      <c r="J16" s="6">
        <f t="shared" si="3"/>
        <v>0</v>
      </c>
      <c r="K16" s="32">
        <f t="shared" si="4"/>
        <v>11755</v>
      </c>
      <c r="L16" s="6">
        <f t="shared" si="5"/>
        <v>0.003945748393169072</v>
      </c>
    </row>
    <row r="17" spans="1:12" ht="12.75">
      <c r="A17" s="70"/>
      <c r="B17" s="95" t="s">
        <v>38</v>
      </c>
      <c r="C17" s="97">
        <v>19941</v>
      </c>
      <c r="D17" s="6">
        <f t="shared" si="0"/>
        <v>0.01593224103616693</v>
      </c>
      <c r="E17" s="97">
        <v>19941</v>
      </c>
      <c r="F17" s="6">
        <f t="shared" si="1"/>
        <v>0.021552036262670913</v>
      </c>
      <c r="G17" s="97">
        <v>6724</v>
      </c>
      <c r="H17" s="6">
        <f t="shared" si="2"/>
        <v>0.02322432682610077</v>
      </c>
      <c r="I17" s="97">
        <v>17359</v>
      </c>
      <c r="J17" s="6">
        <f t="shared" si="3"/>
        <v>0.033853384558379</v>
      </c>
      <c r="K17" s="32">
        <f t="shared" si="4"/>
        <v>63965</v>
      </c>
      <c r="L17" s="6">
        <f t="shared" si="5"/>
        <v>0.021470846105407036</v>
      </c>
    </row>
    <row r="18" spans="1:12" ht="12.75">
      <c r="A18" s="70"/>
      <c r="B18" s="95" t="s">
        <v>39</v>
      </c>
      <c r="C18" s="97">
        <v>38</v>
      </c>
      <c r="D18" s="6">
        <f t="shared" si="0"/>
        <v>3.0360822394781775E-05</v>
      </c>
      <c r="E18" s="97">
        <v>38</v>
      </c>
      <c r="F18" s="6">
        <f t="shared" si="1"/>
        <v>4.1070025474223694E-05</v>
      </c>
      <c r="G18" s="97">
        <v>0</v>
      </c>
      <c r="H18" s="6">
        <f t="shared" si="2"/>
        <v>0</v>
      </c>
      <c r="I18" s="97">
        <v>2870</v>
      </c>
      <c r="J18" s="6">
        <f t="shared" si="3"/>
        <v>0.005597051309553991</v>
      </c>
      <c r="K18" s="32">
        <f t="shared" si="4"/>
        <v>2946</v>
      </c>
      <c r="L18" s="6">
        <f t="shared" si="5"/>
        <v>0.0009888706734390545</v>
      </c>
    </row>
    <row r="19" spans="1:12" ht="12.75">
      <c r="A19" s="70"/>
      <c r="B19" s="95" t="s">
        <v>40</v>
      </c>
      <c r="C19" s="97">
        <v>141675</v>
      </c>
      <c r="D19" s="6">
        <f t="shared" si="0"/>
        <v>0.11319393454686073</v>
      </c>
      <c r="E19" s="97">
        <v>141675</v>
      </c>
      <c r="F19" s="6">
        <f t="shared" si="1"/>
        <v>0.15312094365949058</v>
      </c>
      <c r="G19" s="97">
        <v>42635</v>
      </c>
      <c r="H19" s="6">
        <f t="shared" si="2"/>
        <v>0.14725894917174395</v>
      </c>
      <c r="I19" s="97">
        <v>9917</v>
      </c>
      <c r="J19" s="6">
        <f t="shared" si="3"/>
        <v>0.01934005499541705</v>
      </c>
      <c r="K19" s="32">
        <f t="shared" si="4"/>
        <v>335902</v>
      </c>
      <c r="L19" s="6">
        <f t="shared" si="5"/>
        <v>0.11275072537322652</v>
      </c>
    </row>
    <row r="20" spans="1:12" ht="12.75">
      <c r="A20" s="70"/>
      <c r="B20" s="95" t="s">
        <v>42</v>
      </c>
      <c r="C20" s="97">
        <v>0</v>
      </c>
      <c r="D20" s="6">
        <f t="shared" si="0"/>
        <v>0</v>
      </c>
      <c r="E20" s="97">
        <v>0</v>
      </c>
      <c r="F20" s="6">
        <f t="shared" si="1"/>
        <v>0</v>
      </c>
      <c r="G20" s="97">
        <v>0</v>
      </c>
      <c r="H20" s="6">
        <f t="shared" si="2"/>
        <v>0</v>
      </c>
      <c r="I20" s="97">
        <v>548</v>
      </c>
      <c r="J20" s="6">
        <f t="shared" si="3"/>
        <v>0.0010687052674688458</v>
      </c>
      <c r="K20" s="32">
        <f t="shared" si="4"/>
        <v>548</v>
      </c>
      <c r="L20" s="6">
        <f t="shared" si="5"/>
        <v>0.0001839447145433136</v>
      </c>
    </row>
    <row r="21" spans="1:12" ht="12.75">
      <c r="A21" s="70"/>
      <c r="B21" s="95" t="s">
        <v>43</v>
      </c>
      <c r="C21" s="97">
        <v>1431</v>
      </c>
      <c r="D21" s="6">
        <f t="shared" si="0"/>
        <v>0.0011433246538666505</v>
      </c>
      <c r="E21" s="97">
        <v>1431</v>
      </c>
      <c r="F21" s="6">
        <f t="shared" si="1"/>
        <v>0.0015466106961477396</v>
      </c>
      <c r="G21" s="97">
        <v>0</v>
      </c>
      <c r="H21" s="6">
        <f t="shared" si="2"/>
        <v>0</v>
      </c>
      <c r="I21" s="97">
        <v>0</v>
      </c>
      <c r="J21" s="6">
        <f t="shared" si="3"/>
        <v>0</v>
      </c>
      <c r="K21" s="32">
        <f t="shared" si="4"/>
        <v>2862</v>
      </c>
      <c r="L21" s="6">
        <f t="shared" si="5"/>
        <v>0.0009606747682900795</v>
      </c>
    </row>
    <row r="22" spans="1:12" ht="12.75">
      <c r="A22" s="70"/>
      <c r="B22" s="95" t="s">
        <v>44</v>
      </c>
      <c r="C22" s="97">
        <v>12143</v>
      </c>
      <c r="D22" s="6">
        <f t="shared" si="0"/>
        <v>0.009701880693153555</v>
      </c>
      <c r="E22" s="97">
        <v>12143</v>
      </c>
      <c r="F22" s="6">
        <f t="shared" si="1"/>
        <v>0.013124034719302588</v>
      </c>
      <c r="G22" s="97">
        <v>0</v>
      </c>
      <c r="H22" s="6">
        <f t="shared" si="2"/>
        <v>0</v>
      </c>
      <c r="I22" s="97">
        <v>5393</v>
      </c>
      <c r="J22" s="6">
        <f t="shared" si="3"/>
        <v>0.010517385962517308</v>
      </c>
      <c r="K22" s="32">
        <f t="shared" si="4"/>
        <v>29679</v>
      </c>
      <c r="L22" s="6">
        <f t="shared" si="5"/>
        <v>0.009962217487100373</v>
      </c>
    </row>
    <row r="23" spans="1:12" ht="12.75">
      <c r="A23" s="70"/>
      <c r="B23" s="95" t="s">
        <v>45</v>
      </c>
      <c r="C23" s="97">
        <v>113982</v>
      </c>
      <c r="D23" s="6">
        <f t="shared" si="0"/>
        <v>0.09106808574215831</v>
      </c>
      <c r="E23" s="97">
        <v>113982</v>
      </c>
      <c r="F23" s="6">
        <f t="shared" si="1"/>
        <v>0.12319062220007804</v>
      </c>
      <c r="G23" s="97">
        <v>42135</v>
      </c>
      <c r="H23" s="6">
        <f t="shared" si="2"/>
        <v>0.1455319766236996</v>
      </c>
      <c r="I23" s="97">
        <v>6690</v>
      </c>
      <c r="J23" s="6">
        <f t="shared" si="3"/>
        <v>0.01304678510833317</v>
      </c>
      <c r="K23" s="32">
        <f t="shared" si="4"/>
        <v>276789</v>
      </c>
      <c r="L23" s="6">
        <f t="shared" si="5"/>
        <v>0.09290852845571028</v>
      </c>
    </row>
    <row r="24" spans="1:12" ht="12.75">
      <c r="A24" s="70"/>
      <c r="B24" s="95" t="s">
        <v>46</v>
      </c>
      <c r="C24" s="97">
        <v>72882</v>
      </c>
      <c r="D24" s="6">
        <f t="shared" si="0"/>
        <v>0.05823045941517067</v>
      </c>
      <c r="E24" s="97">
        <v>72882</v>
      </c>
      <c r="F24" s="6">
        <f t="shared" si="1"/>
        <v>0.07877014727927294</v>
      </c>
      <c r="G24" s="97">
        <v>15224</v>
      </c>
      <c r="H24" s="6">
        <f t="shared" si="2"/>
        <v>0.05258286014285517</v>
      </c>
      <c r="I24" s="97">
        <v>25183</v>
      </c>
      <c r="J24" s="6">
        <f t="shared" si="3"/>
        <v>0.04911168750121887</v>
      </c>
      <c r="K24" s="32">
        <f t="shared" si="4"/>
        <v>186171</v>
      </c>
      <c r="L24" s="6">
        <f t="shared" si="5"/>
        <v>0.062491188779640945</v>
      </c>
    </row>
    <row r="25" spans="1:12" ht="12.75">
      <c r="A25" s="70"/>
      <c r="B25" s="95" t="s">
        <v>48</v>
      </c>
      <c r="C25" s="97">
        <v>38584</v>
      </c>
      <c r="D25" s="6">
        <f t="shared" si="0"/>
        <v>0.030827420296848946</v>
      </c>
      <c r="E25" s="97">
        <v>38584</v>
      </c>
      <c r="F25" s="6">
        <f t="shared" si="1"/>
        <v>0.04170120691835387</v>
      </c>
      <c r="G25" s="97">
        <v>11759</v>
      </c>
      <c r="H25" s="6">
        <f t="shared" si="2"/>
        <v>0.04061494038490764</v>
      </c>
      <c r="I25" s="97">
        <v>41907</v>
      </c>
      <c r="J25" s="6">
        <f t="shared" si="3"/>
        <v>0.08172670007995787</v>
      </c>
      <c r="K25" s="32">
        <f t="shared" si="4"/>
        <v>130834</v>
      </c>
      <c r="L25" s="6">
        <f t="shared" si="5"/>
        <v>0.04391646493167864</v>
      </c>
    </row>
    <row r="26" spans="1:12" ht="12.75">
      <c r="A26" s="70"/>
      <c r="B26" s="95" t="s">
        <v>51</v>
      </c>
      <c r="C26" s="97">
        <v>64005</v>
      </c>
      <c r="D26" s="6">
        <f t="shared" si="0"/>
        <v>0.05113801150994756</v>
      </c>
      <c r="E26" s="97">
        <v>64005</v>
      </c>
      <c r="F26" s="6">
        <f t="shared" si="1"/>
        <v>0.06917597317046546</v>
      </c>
      <c r="G26" s="97">
        <v>38130</v>
      </c>
      <c r="H26" s="6">
        <f t="shared" si="2"/>
        <v>0.13169892651386414</v>
      </c>
      <c r="I26" s="97">
        <v>20257</v>
      </c>
      <c r="J26" s="6">
        <f t="shared" si="3"/>
        <v>0.03950504124656279</v>
      </c>
      <c r="K26" s="32">
        <f t="shared" si="4"/>
        <v>186397</v>
      </c>
      <c r="L26" s="6">
        <f t="shared" si="5"/>
        <v>0.0625670491911132</v>
      </c>
    </row>
    <row r="27" spans="1:12" ht="12.75">
      <c r="A27" s="70"/>
      <c r="B27" s="95" t="s">
        <v>52</v>
      </c>
      <c r="C27" s="97">
        <v>1671</v>
      </c>
      <c r="D27" s="6">
        <f t="shared" si="0"/>
        <v>0.001335077216360009</v>
      </c>
      <c r="E27" s="97">
        <v>1671</v>
      </c>
      <c r="F27" s="6">
        <f t="shared" si="1"/>
        <v>0.001806000330721784</v>
      </c>
      <c r="G27" s="97">
        <v>0</v>
      </c>
      <c r="H27" s="6">
        <f t="shared" si="2"/>
        <v>0</v>
      </c>
      <c r="I27" s="97">
        <v>12803</v>
      </c>
      <c r="J27" s="6">
        <f t="shared" si="3"/>
        <v>0.02496830937847378</v>
      </c>
      <c r="K27" s="32">
        <f t="shared" si="4"/>
        <v>16145</v>
      </c>
      <c r="L27" s="6">
        <f t="shared" si="5"/>
        <v>0.005419320102740508</v>
      </c>
    </row>
    <row r="28" spans="1:12" ht="12.75">
      <c r="A28" s="70"/>
      <c r="B28" s="95" t="s">
        <v>53</v>
      </c>
      <c r="C28" s="97">
        <v>12058</v>
      </c>
      <c r="D28" s="6">
        <f t="shared" si="0"/>
        <v>0.00963396832727049</v>
      </c>
      <c r="E28" s="97">
        <v>12058</v>
      </c>
      <c r="F28" s="6">
        <f t="shared" si="1"/>
        <v>0.013032167557057614</v>
      </c>
      <c r="G28" s="97">
        <v>760</v>
      </c>
      <c r="H28" s="6">
        <f t="shared" si="2"/>
        <v>0.002624998273027452</v>
      </c>
      <c r="I28" s="97">
        <v>8482</v>
      </c>
      <c r="J28" s="6">
        <f t="shared" si="3"/>
        <v>0.016541529340640054</v>
      </c>
      <c r="K28" s="32">
        <f t="shared" si="4"/>
        <v>33358</v>
      </c>
      <c r="L28" s="6">
        <f t="shared" si="5"/>
        <v>0.011197130999517984</v>
      </c>
    </row>
    <row r="29" spans="1:12" ht="12.75">
      <c r="A29" s="70"/>
      <c r="B29" s="95" t="s">
        <v>54</v>
      </c>
      <c r="C29" s="97">
        <v>2299</v>
      </c>
      <c r="D29" s="6">
        <f t="shared" si="0"/>
        <v>0.0018368297548842973</v>
      </c>
      <c r="E29" s="97">
        <v>2299</v>
      </c>
      <c r="F29" s="6">
        <f t="shared" si="1"/>
        <v>0.0024847365411905338</v>
      </c>
      <c r="G29" s="97">
        <v>127</v>
      </c>
      <c r="H29" s="6">
        <f t="shared" si="2"/>
        <v>0.00043865102720327156</v>
      </c>
      <c r="I29" s="97">
        <v>342</v>
      </c>
      <c r="J29" s="6">
        <f t="shared" si="3"/>
        <v>0.000666965696121068</v>
      </c>
      <c r="K29" s="32">
        <f t="shared" si="4"/>
        <v>5067</v>
      </c>
      <c r="L29" s="6">
        <f t="shared" si="5"/>
        <v>0.0017008172784506754</v>
      </c>
    </row>
    <row r="30" spans="1:12" ht="12.75">
      <c r="A30" s="70"/>
      <c r="B30" s="95" t="s">
        <v>55</v>
      </c>
      <c r="C30" s="97">
        <v>4973</v>
      </c>
      <c r="D30" s="6">
        <f t="shared" si="0"/>
        <v>0.0039732728886644674</v>
      </c>
      <c r="E30" s="97">
        <v>4973</v>
      </c>
      <c r="F30" s="6">
        <f t="shared" si="1"/>
        <v>0.005374769386403012</v>
      </c>
      <c r="G30" s="97">
        <v>137</v>
      </c>
      <c r="H30" s="6">
        <f t="shared" si="2"/>
        <v>0.0004731904781641591</v>
      </c>
      <c r="I30" s="97">
        <v>1622</v>
      </c>
      <c r="J30" s="6">
        <f t="shared" si="3"/>
        <v>0.0031632115763402693</v>
      </c>
      <c r="K30" s="32">
        <f t="shared" si="4"/>
        <v>11705</v>
      </c>
      <c r="L30" s="6">
        <f t="shared" si="5"/>
        <v>0.003928965116294682</v>
      </c>
    </row>
    <row r="31" spans="1:12" ht="12.75">
      <c r="A31" s="70"/>
      <c r="B31" s="95" t="s">
        <v>58</v>
      </c>
      <c r="C31" s="97">
        <v>120034</v>
      </c>
      <c r="D31" s="6">
        <f t="shared" si="0"/>
        <v>0.09590344619303251</v>
      </c>
      <c r="E31" s="97">
        <v>0</v>
      </c>
      <c r="F31" s="6">
        <f t="shared" si="1"/>
        <v>0</v>
      </c>
      <c r="G31" s="97">
        <v>0</v>
      </c>
      <c r="H31" s="6">
        <f t="shared" si="2"/>
        <v>0</v>
      </c>
      <c r="I31" s="97">
        <v>0</v>
      </c>
      <c r="J31" s="6">
        <f t="shared" si="3"/>
        <v>0</v>
      </c>
      <c r="K31" s="32">
        <f t="shared" si="4"/>
        <v>120034</v>
      </c>
      <c r="L31" s="6">
        <f t="shared" si="5"/>
        <v>0.04029127712681041</v>
      </c>
    </row>
    <row r="32" spans="1:12" ht="12.75">
      <c r="A32" s="70"/>
      <c r="B32" s="95" t="s">
        <v>61</v>
      </c>
      <c r="C32" s="97">
        <v>184593</v>
      </c>
      <c r="D32" s="6">
        <f t="shared" si="0"/>
        <v>0.14748408653473558</v>
      </c>
      <c r="E32" s="97">
        <v>0</v>
      </c>
      <c r="F32" s="6">
        <f t="shared" si="1"/>
        <v>0</v>
      </c>
      <c r="G32" s="97">
        <v>0</v>
      </c>
      <c r="H32" s="6">
        <f t="shared" si="2"/>
        <v>0</v>
      </c>
      <c r="I32" s="97">
        <v>0</v>
      </c>
      <c r="J32" s="6">
        <f t="shared" si="3"/>
        <v>0</v>
      </c>
      <c r="K32" s="32">
        <f t="shared" si="4"/>
        <v>184593</v>
      </c>
      <c r="L32" s="6">
        <f t="shared" si="5"/>
        <v>0.0619615085614852</v>
      </c>
    </row>
    <row r="33" spans="1:12" ht="12.75">
      <c r="A33" s="70"/>
      <c r="B33" s="95" t="s">
        <v>63</v>
      </c>
      <c r="C33" s="97">
        <v>21738</v>
      </c>
      <c r="D33" s="6">
        <f t="shared" si="0"/>
        <v>0.017367988347835952</v>
      </c>
      <c r="E33" s="97">
        <v>0</v>
      </c>
      <c r="F33" s="6">
        <f t="shared" si="1"/>
        <v>0</v>
      </c>
      <c r="G33" s="97">
        <v>1557</v>
      </c>
      <c r="H33" s="6">
        <f t="shared" si="2"/>
        <v>0.005377792514610188</v>
      </c>
      <c r="I33" s="97">
        <v>3544</v>
      </c>
      <c r="J33" s="6">
        <f t="shared" si="3"/>
        <v>0.006911480780856914</v>
      </c>
      <c r="K33" s="32">
        <f t="shared" si="4"/>
        <v>26839</v>
      </c>
      <c r="L33" s="6">
        <f t="shared" si="5"/>
        <v>0.009008927360635025</v>
      </c>
    </row>
    <row r="34" spans="1:12" ht="12.75">
      <c r="A34" s="70"/>
      <c r="B34" s="95" t="s">
        <v>67</v>
      </c>
      <c r="C34" s="97">
        <v>53160</v>
      </c>
      <c r="D34" s="6">
        <f t="shared" si="0"/>
        <v>0.04247319259227892</v>
      </c>
      <c r="E34" s="97">
        <v>53160</v>
      </c>
      <c r="F34" s="6">
        <f t="shared" si="1"/>
        <v>0.05745480405815083</v>
      </c>
      <c r="G34" s="97">
        <v>12847</v>
      </c>
      <c r="H34" s="6">
        <f t="shared" si="2"/>
        <v>0.0443728326494522</v>
      </c>
      <c r="I34" s="97">
        <v>7175</v>
      </c>
      <c r="J34" s="6">
        <f t="shared" si="3"/>
        <v>0.013992628273884977</v>
      </c>
      <c r="K34" s="32">
        <f t="shared" si="4"/>
        <v>126342</v>
      </c>
      <c r="L34" s="6">
        <f t="shared" si="5"/>
        <v>0.04240865533728345</v>
      </c>
    </row>
    <row r="35" spans="1:12" ht="12.75">
      <c r="A35" s="70"/>
      <c r="B35" s="95" t="s">
        <v>68</v>
      </c>
      <c r="C35" s="97">
        <v>2722</v>
      </c>
      <c r="D35" s="6">
        <f t="shared" si="0"/>
        <v>0.0021747936462788416</v>
      </c>
      <c r="E35" s="97">
        <v>2722</v>
      </c>
      <c r="F35" s="6">
        <f t="shared" si="1"/>
        <v>0.002941910772127287</v>
      </c>
      <c r="G35" s="97">
        <v>1169</v>
      </c>
      <c r="H35" s="6">
        <f t="shared" si="2"/>
        <v>0.004037661817327752</v>
      </c>
      <c r="I35" s="97">
        <v>14806</v>
      </c>
      <c r="J35" s="6">
        <f t="shared" si="3"/>
        <v>0.028874544142598046</v>
      </c>
      <c r="K35" s="32">
        <f t="shared" si="4"/>
        <v>21419</v>
      </c>
      <c r="L35" s="6">
        <f t="shared" si="5"/>
        <v>0.007189620147451157</v>
      </c>
    </row>
    <row r="36" spans="1:12" ht="12.75">
      <c r="A36" s="70"/>
      <c r="B36" s="95" t="s">
        <v>70</v>
      </c>
      <c r="C36" s="97">
        <v>2572</v>
      </c>
      <c r="D36" s="6">
        <f t="shared" si="0"/>
        <v>0.002054948294720493</v>
      </c>
      <c r="E36" s="97">
        <v>2572</v>
      </c>
      <c r="F36" s="6">
        <f t="shared" si="1"/>
        <v>0.0027797922505185093</v>
      </c>
      <c r="G36" s="97">
        <v>212</v>
      </c>
      <c r="H36" s="6">
        <f t="shared" si="2"/>
        <v>0.0007322363603708156</v>
      </c>
      <c r="I36" s="97">
        <v>10353</v>
      </c>
      <c r="J36" s="6">
        <f t="shared" si="3"/>
        <v>0.020190338748366714</v>
      </c>
      <c r="K36" s="32">
        <f t="shared" si="4"/>
        <v>15709</v>
      </c>
      <c r="L36" s="6">
        <f t="shared" si="5"/>
        <v>0.005272969928395828</v>
      </c>
    </row>
    <row r="37" spans="1:12" ht="12.75">
      <c r="A37" s="70"/>
      <c r="B37" s="95" t="s">
        <v>73</v>
      </c>
      <c r="C37" s="97">
        <v>0</v>
      </c>
      <c r="D37" s="6">
        <f t="shared" si="0"/>
        <v>0</v>
      </c>
      <c r="E37" s="97">
        <v>0</v>
      </c>
      <c r="F37" s="6">
        <f t="shared" si="1"/>
        <v>0</v>
      </c>
      <c r="G37" s="97">
        <v>0</v>
      </c>
      <c r="H37" s="6">
        <f t="shared" si="2"/>
        <v>0</v>
      </c>
      <c r="I37" s="97">
        <v>13417</v>
      </c>
      <c r="J37" s="6">
        <f t="shared" si="3"/>
        <v>0.02616572732414143</v>
      </c>
      <c r="K37" s="32">
        <f t="shared" si="4"/>
        <v>13417</v>
      </c>
      <c r="L37" s="6">
        <f t="shared" si="5"/>
        <v>0.004503624516473793</v>
      </c>
    </row>
    <row r="38" spans="1:12" ht="12.75">
      <c r="A38" s="70"/>
      <c r="B38" s="95" t="s">
        <v>75</v>
      </c>
      <c r="C38" s="97">
        <v>3401</v>
      </c>
      <c r="D38" s="6">
        <f t="shared" si="0"/>
        <v>0.0027172936043329686</v>
      </c>
      <c r="E38" s="97">
        <v>3401</v>
      </c>
      <c r="F38" s="6">
        <f t="shared" si="1"/>
        <v>0.003675767279943021</v>
      </c>
      <c r="G38" s="97">
        <v>0</v>
      </c>
      <c r="H38" s="6">
        <f t="shared" si="2"/>
        <v>0</v>
      </c>
      <c r="I38" s="97">
        <v>2450</v>
      </c>
      <c r="J38" s="6">
        <f t="shared" si="3"/>
        <v>0.004777970630107066</v>
      </c>
      <c r="K38" s="32">
        <f t="shared" si="4"/>
        <v>9252</v>
      </c>
      <c r="L38" s="6">
        <f t="shared" si="5"/>
        <v>0.0031055775528371125</v>
      </c>
    </row>
    <row r="39" spans="1:12" ht="12.75">
      <c r="A39" s="70"/>
      <c r="B39" s="95" t="s">
        <v>78</v>
      </c>
      <c r="C39" s="97">
        <v>771</v>
      </c>
      <c r="D39" s="6">
        <f t="shared" si="0"/>
        <v>0.0006160051070099144</v>
      </c>
      <c r="E39" s="97">
        <v>771</v>
      </c>
      <c r="F39" s="6">
        <f t="shared" si="1"/>
        <v>0.0008332892010691176</v>
      </c>
      <c r="G39" s="97">
        <v>0</v>
      </c>
      <c r="H39" s="6">
        <f t="shared" si="2"/>
        <v>0</v>
      </c>
      <c r="I39" s="97">
        <v>557</v>
      </c>
      <c r="J39" s="6">
        <f t="shared" si="3"/>
        <v>0.001086256996314137</v>
      </c>
      <c r="K39" s="32">
        <f t="shared" si="4"/>
        <v>2099</v>
      </c>
      <c r="L39" s="6">
        <f t="shared" si="5"/>
        <v>0.0007045619631868892</v>
      </c>
    </row>
    <row r="40" spans="1:12" ht="12.75">
      <c r="A40" s="70"/>
      <c r="B40" s="95" t="s">
        <v>79</v>
      </c>
      <c r="C40" s="97">
        <v>22828</v>
      </c>
      <c r="D40" s="6">
        <f t="shared" si="0"/>
        <v>0.018238864569159956</v>
      </c>
      <c r="E40" s="97">
        <v>22828</v>
      </c>
      <c r="F40" s="6">
        <f t="shared" si="1"/>
        <v>0.024672277408567856</v>
      </c>
      <c r="G40" s="97">
        <v>13520</v>
      </c>
      <c r="H40" s="6">
        <f t="shared" si="2"/>
        <v>0.046697337699119934</v>
      </c>
      <c r="I40" s="97">
        <v>7556</v>
      </c>
      <c r="J40" s="6">
        <f t="shared" si="3"/>
        <v>0.014735651461668975</v>
      </c>
      <c r="K40" s="32">
        <f t="shared" si="4"/>
        <v>66732</v>
      </c>
      <c r="L40" s="6">
        <f t="shared" si="5"/>
        <v>0.022399632647635774</v>
      </c>
    </row>
    <row r="41" spans="1:12" ht="12.75">
      <c r="A41" s="70"/>
      <c r="B41" s="95" t="s">
        <v>81</v>
      </c>
      <c r="C41" s="97">
        <v>1884</v>
      </c>
      <c r="D41" s="6">
        <f t="shared" si="0"/>
        <v>0.0015052576155728647</v>
      </c>
      <c r="E41" s="97">
        <v>1884</v>
      </c>
      <c r="F41" s="6">
        <f t="shared" si="1"/>
        <v>0.0020362086314062483</v>
      </c>
      <c r="G41" s="97">
        <v>7</v>
      </c>
      <c r="H41" s="6">
        <f t="shared" si="2"/>
        <v>2.417761567262127E-05</v>
      </c>
      <c r="I41" s="97">
        <v>678</v>
      </c>
      <c r="J41" s="6">
        <f t="shared" si="3"/>
        <v>0.0013222302396786083</v>
      </c>
      <c r="K41" s="32">
        <f t="shared" si="4"/>
        <v>4453</v>
      </c>
      <c r="L41" s="6">
        <f t="shared" si="5"/>
        <v>0.001494718638433167</v>
      </c>
    </row>
    <row r="42" spans="1:12" ht="12.75">
      <c r="A42" s="70"/>
      <c r="B42" s="95" t="s">
        <v>82</v>
      </c>
      <c r="C42" s="97">
        <v>3453</v>
      </c>
      <c r="D42" s="6">
        <f t="shared" si="0"/>
        <v>0.0027588399928731963</v>
      </c>
      <c r="E42" s="97">
        <v>3453</v>
      </c>
      <c r="F42" s="6">
        <f t="shared" si="1"/>
        <v>0.0037319683674340636</v>
      </c>
      <c r="G42" s="97">
        <v>4910</v>
      </c>
      <c r="H42" s="6">
        <f t="shared" si="2"/>
        <v>0.016958870421795776</v>
      </c>
      <c r="I42" s="97">
        <v>0</v>
      </c>
      <c r="J42" s="6">
        <f t="shared" si="3"/>
        <v>0</v>
      </c>
      <c r="K42" s="32">
        <f t="shared" si="4"/>
        <v>11816</v>
      </c>
      <c r="L42" s="6">
        <f t="shared" si="5"/>
        <v>0.0039662239909558274</v>
      </c>
    </row>
    <row r="43" spans="1:12" ht="12.75">
      <c r="A43" s="70"/>
      <c r="B43" s="95" t="s">
        <v>88</v>
      </c>
      <c r="C43" s="97">
        <v>0</v>
      </c>
      <c r="D43" s="6">
        <f t="shared" si="0"/>
        <v>0</v>
      </c>
      <c r="E43" s="97">
        <v>0</v>
      </c>
      <c r="F43" s="6">
        <f t="shared" si="1"/>
        <v>0</v>
      </c>
      <c r="G43" s="97">
        <v>0</v>
      </c>
      <c r="H43" s="6">
        <f t="shared" si="2"/>
        <v>0</v>
      </c>
      <c r="I43" s="97">
        <v>7748</v>
      </c>
      <c r="J43" s="6">
        <f t="shared" si="3"/>
        <v>0.015110088343701854</v>
      </c>
      <c r="K43" s="32">
        <f t="shared" si="4"/>
        <v>7748</v>
      </c>
      <c r="L43" s="6">
        <f t="shared" si="5"/>
        <v>0.0026007365844554634</v>
      </c>
    </row>
    <row r="44" spans="1:12" ht="12.75">
      <c r="A44" s="70"/>
      <c r="B44" s="95" t="s">
        <v>89</v>
      </c>
      <c r="C44" s="97">
        <v>41577</v>
      </c>
      <c r="D44" s="6">
        <f t="shared" si="0"/>
        <v>0.03321873454494321</v>
      </c>
      <c r="E44" s="97">
        <v>41577</v>
      </c>
      <c r="F44" s="6">
        <f t="shared" si="1"/>
        <v>0.04493601181952102</v>
      </c>
      <c r="G44" s="97">
        <v>7891</v>
      </c>
      <c r="H44" s="6">
        <f t="shared" si="2"/>
        <v>0.027255080753236346</v>
      </c>
      <c r="I44" s="97">
        <v>25881</v>
      </c>
      <c r="J44" s="6">
        <f t="shared" si="3"/>
        <v>0.0504729215827759</v>
      </c>
      <c r="K44" s="32">
        <f t="shared" si="4"/>
        <v>116926</v>
      </c>
      <c r="L44" s="6">
        <f t="shared" si="5"/>
        <v>0.03924802863629833</v>
      </c>
    </row>
    <row r="45" spans="1:12" ht="12.75">
      <c r="A45" s="70"/>
      <c r="B45" s="95" t="s">
        <v>93</v>
      </c>
      <c r="C45" s="97">
        <v>11900</v>
      </c>
      <c r="D45" s="6">
        <f t="shared" si="0"/>
        <v>0.009507731223629029</v>
      </c>
      <c r="E45" s="97">
        <v>11900</v>
      </c>
      <c r="F45" s="6">
        <f t="shared" si="1"/>
        <v>0.012861402714296368</v>
      </c>
      <c r="G45" s="97">
        <v>104</v>
      </c>
      <c r="H45" s="6">
        <f t="shared" si="2"/>
        <v>0.0003592102899932303</v>
      </c>
      <c r="I45" s="97">
        <v>7462</v>
      </c>
      <c r="J45" s="6">
        <f t="shared" si="3"/>
        <v>0.014552333404840377</v>
      </c>
      <c r="K45" s="32">
        <f t="shared" si="4"/>
        <v>31366</v>
      </c>
      <c r="L45" s="6">
        <f t="shared" si="5"/>
        <v>0.01052848524884229</v>
      </c>
    </row>
    <row r="46" spans="1:12" ht="12.75">
      <c r="A46" s="70"/>
      <c r="B46" s="95" t="s">
        <v>97</v>
      </c>
      <c r="C46" s="97">
        <v>3874</v>
      </c>
      <c r="D46" s="6">
        <f t="shared" si="0"/>
        <v>0.003095205946246963</v>
      </c>
      <c r="E46" s="97">
        <v>3874</v>
      </c>
      <c r="F46" s="6">
        <f t="shared" si="1"/>
        <v>0.0041869810180827</v>
      </c>
      <c r="G46" s="97">
        <v>0</v>
      </c>
      <c r="H46" s="6">
        <f t="shared" si="2"/>
        <v>0</v>
      </c>
      <c r="I46" s="97">
        <v>0</v>
      </c>
      <c r="J46" s="6">
        <f t="shared" si="3"/>
        <v>0</v>
      </c>
      <c r="K46" s="32">
        <f t="shared" si="4"/>
        <v>7748</v>
      </c>
      <c r="L46" s="6">
        <f t="shared" si="5"/>
        <v>0.0026007365844554634</v>
      </c>
    </row>
    <row r="47" spans="1:12" ht="12.75">
      <c r="A47" s="70"/>
      <c r="B47" s="95" t="s">
        <v>99</v>
      </c>
      <c r="C47" s="97">
        <v>69161</v>
      </c>
      <c r="D47" s="6">
        <f t="shared" si="0"/>
        <v>0.05525749572751322</v>
      </c>
      <c r="E47" s="97">
        <v>69161</v>
      </c>
      <c r="F47" s="6">
        <f t="shared" si="1"/>
        <v>0.07474852715323119</v>
      </c>
      <c r="G47" s="97">
        <v>20175</v>
      </c>
      <c r="H47" s="6">
        <f t="shared" si="2"/>
        <v>0.06968334231359058</v>
      </c>
      <c r="I47" s="97">
        <v>27098</v>
      </c>
      <c r="J47" s="6">
        <f t="shared" si="3"/>
        <v>0.052846305361078066</v>
      </c>
      <c r="K47" s="32">
        <f t="shared" si="4"/>
        <v>185595</v>
      </c>
      <c r="L47" s="6">
        <f t="shared" si="5"/>
        <v>0.062297845430047974</v>
      </c>
    </row>
    <row r="48" spans="1:12" ht="12.75">
      <c r="A48" s="70"/>
      <c r="B48" s="95" t="s">
        <v>106</v>
      </c>
      <c r="C48" s="97">
        <v>3597</v>
      </c>
      <c r="D48" s="6">
        <f t="shared" si="0"/>
        <v>0.0028738915303692116</v>
      </c>
      <c r="E48" s="97">
        <v>3597</v>
      </c>
      <c r="F48" s="6">
        <f t="shared" si="1"/>
        <v>0.0038876021481784903</v>
      </c>
      <c r="G48" s="97">
        <v>0</v>
      </c>
      <c r="H48" s="6">
        <f t="shared" si="2"/>
        <v>0</v>
      </c>
      <c r="I48" s="97">
        <v>4778</v>
      </c>
      <c r="J48" s="6">
        <f t="shared" si="3"/>
        <v>0.009318017824755739</v>
      </c>
      <c r="K48" s="32">
        <f t="shared" si="4"/>
        <v>11972</v>
      </c>
      <c r="L48" s="6">
        <f t="shared" si="5"/>
        <v>0.0040185878148039245</v>
      </c>
    </row>
    <row r="49" spans="1:12" ht="12.75">
      <c r="A49" s="70"/>
      <c r="B49" s="95" t="s">
        <v>110</v>
      </c>
      <c r="C49" s="97">
        <v>0</v>
      </c>
      <c r="D49" s="6">
        <f t="shared" si="0"/>
        <v>0</v>
      </c>
      <c r="E49" s="97">
        <v>0</v>
      </c>
      <c r="F49" s="6">
        <f t="shared" si="1"/>
        <v>0</v>
      </c>
      <c r="G49" s="97">
        <v>0</v>
      </c>
      <c r="H49" s="6">
        <f t="shared" si="2"/>
        <v>0</v>
      </c>
      <c r="I49" s="97">
        <v>9493</v>
      </c>
      <c r="J49" s="6">
        <f t="shared" si="3"/>
        <v>0.01851317354759444</v>
      </c>
      <c r="K49" s="32">
        <f t="shared" si="4"/>
        <v>9493</v>
      </c>
      <c r="L49" s="6">
        <f t="shared" si="5"/>
        <v>0.0031864729473716717</v>
      </c>
    </row>
    <row r="50" spans="1:12" ht="12.75">
      <c r="A50" s="70"/>
      <c r="B50" s="95" t="s">
        <v>112</v>
      </c>
      <c r="C50" s="97">
        <v>0</v>
      </c>
      <c r="D50" s="6">
        <f t="shared" si="0"/>
        <v>0</v>
      </c>
      <c r="E50" s="97">
        <v>0</v>
      </c>
      <c r="F50" s="6">
        <f t="shared" si="1"/>
        <v>0</v>
      </c>
      <c r="G50" s="97">
        <v>0</v>
      </c>
      <c r="H50" s="6">
        <f t="shared" si="2"/>
        <v>0</v>
      </c>
      <c r="I50" s="97">
        <v>4828</v>
      </c>
      <c r="J50" s="6">
        <f t="shared" si="3"/>
        <v>0.0094155274294518</v>
      </c>
      <c r="K50" s="32">
        <f t="shared" si="4"/>
        <v>4828</v>
      </c>
      <c r="L50" s="6">
        <f t="shared" si="5"/>
        <v>0.0016205932149910914</v>
      </c>
    </row>
    <row r="51" spans="1:12" ht="12.75">
      <c r="A51" s="70"/>
      <c r="B51" s="95" t="s">
        <v>115</v>
      </c>
      <c r="C51" s="97">
        <v>44605</v>
      </c>
      <c r="D51" s="6">
        <f t="shared" si="0"/>
        <v>0.03563801270840108</v>
      </c>
      <c r="E51" s="97">
        <v>44605</v>
      </c>
      <c r="F51" s="6">
        <f t="shared" si="1"/>
        <v>0.048208644375730206</v>
      </c>
      <c r="G51" s="97">
        <v>4952</v>
      </c>
      <c r="H51" s="6">
        <f t="shared" si="2"/>
        <v>0.017103936115831504</v>
      </c>
      <c r="I51" s="97">
        <v>8492</v>
      </c>
      <c r="J51" s="6">
        <f t="shared" si="3"/>
        <v>0.016561031261579266</v>
      </c>
      <c r="K51" s="32">
        <f t="shared" si="4"/>
        <v>102654</v>
      </c>
      <c r="L51" s="6">
        <f t="shared" si="5"/>
        <v>0.03445741008527247</v>
      </c>
    </row>
    <row r="52" spans="1:12" ht="12.75">
      <c r="A52" s="70"/>
      <c r="B52" s="95" t="s">
        <v>120</v>
      </c>
      <c r="C52" s="97">
        <v>0</v>
      </c>
      <c r="D52" s="6">
        <f t="shared" si="0"/>
        <v>0</v>
      </c>
      <c r="E52" s="97">
        <v>0</v>
      </c>
      <c r="F52" s="6">
        <f t="shared" si="1"/>
        <v>0</v>
      </c>
      <c r="G52" s="97">
        <v>0</v>
      </c>
      <c r="H52" s="6">
        <f t="shared" si="2"/>
        <v>0</v>
      </c>
      <c r="I52" s="97">
        <v>740</v>
      </c>
      <c r="J52" s="6">
        <f t="shared" si="3"/>
        <v>0.001443142149501726</v>
      </c>
      <c r="K52" s="32">
        <f t="shared" si="4"/>
        <v>740</v>
      </c>
      <c r="L52" s="6">
        <f t="shared" si="5"/>
        <v>0.00024839249774097095</v>
      </c>
    </row>
    <row r="53" spans="1:12" ht="12.75">
      <c r="A53" s="70"/>
      <c r="B53" s="95" t="s">
        <v>121</v>
      </c>
      <c r="C53" s="97">
        <v>669</v>
      </c>
      <c r="D53" s="6">
        <f t="shared" si="0"/>
        <v>0.0005345102679502371</v>
      </c>
      <c r="E53" s="97">
        <v>669</v>
      </c>
      <c r="F53" s="6">
        <f t="shared" si="1"/>
        <v>0.0007230486063751488</v>
      </c>
      <c r="G53" s="97">
        <v>0</v>
      </c>
      <c r="H53" s="6">
        <f t="shared" si="2"/>
        <v>0</v>
      </c>
      <c r="I53" s="97">
        <v>2811</v>
      </c>
      <c r="J53" s="6">
        <f t="shared" si="3"/>
        <v>0.0054819899760126375</v>
      </c>
      <c r="K53" s="32">
        <f t="shared" si="4"/>
        <v>4149</v>
      </c>
      <c r="L53" s="6">
        <f t="shared" si="5"/>
        <v>0.0013926763150368762</v>
      </c>
    </row>
    <row r="54" spans="1:12" ht="12.75">
      <c r="A54" s="70"/>
      <c r="B54" s="95" t="s">
        <v>122</v>
      </c>
      <c r="C54" s="97">
        <v>9672</v>
      </c>
      <c r="D54" s="6">
        <f t="shared" si="0"/>
        <v>0.00772762826848235</v>
      </c>
      <c r="E54" s="97">
        <v>9672</v>
      </c>
      <c r="F54" s="6">
        <f t="shared" si="1"/>
        <v>0.01045340227333399</v>
      </c>
      <c r="G54" s="97">
        <v>696</v>
      </c>
      <c r="H54" s="6">
        <f t="shared" si="2"/>
        <v>0.002403945786877772</v>
      </c>
      <c r="I54" s="97">
        <v>4550</v>
      </c>
      <c r="J54" s="6">
        <f t="shared" si="3"/>
        <v>0.008873374027341693</v>
      </c>
      <c r="K54" s="32">
        <f t="shared" si="4"/>
        <v>24590</v>
      </c>
      <c r="L54" s="6">
        <f t="shared" si="5"/>
        <v>0.008254015566824967</v>
      </c>
    </row>
    <row r="55" spans="1:12" ht="12.75">
      <c r="A55" s="70"/>
      <c r="B55" s="95" t="s">
        <v>123</v>
      </c>
      <c r="C55" s="97">
        <v>145</v>
      </c>
      <c r="D55" s="6">
        <f t="shared" si="0"/>
        <v>0.00011585050650640413</v>
      </c>
      <c r="E55" s="97">
        <v>145</v>
      </c>
      <c r="F55" s="6">
        <f t="shared" si="1"/>
        <v>0.00015671457088848516</v>
      </c>
      <c r="G55" s="97">
        <v>0</v>
      </c>
      <c r="H55" s="6">
        <f t="shared" si="2"/>
        <v>0</v>
      </c>
      <c r="I55" s="97">
        <v>0</v>
      </c>
      <c r="J55" s="6">
        <f t="shared" si="3"/>
        <v>0</v>
      </c>
      <c r="K55" s="32">
        <f t="shared" si="4"/>
        <v>290</v>
      </c>
      <c r="L55" s="6">
        <f t="shared" si="5"/>
        <v>9.734300587146158E-05</v>
      </c>
    </row>
    <row r="56" spans="1:12" ht="12.75">
      <c r="A56" s="70"/>
      <c r="B56" s="95" t="s">
        <v>127</v>
      </c>
      <c r="C56" s="97">
        <v>0</v>
      </c>
      <c r="D56" s="6">
        <f t="shared" si="0"/>
        <v>0</v>
      </c>
      <c r="E56" s="97">
        <v>0</v>
      </c>
      <c r="F56" s="6">
        <f t="shared" si="1"/>
        <v>0</v>
      </c>
      <c r="G56" s="97">
        <v>0</v>
      </c>
      <c r="H56" s="6">
        <f t="shared" si="2"/>
        <v>0</v>
      </c>
      <c r="I56" s="97">
        <v>8220</v>
      </c>
      <c r="J56" s="6">
        <f t="shared" si="3"/>
        <v>0.016030579012032684</v>
      </c>
      <c r="K56" s="32">
        <f t="shared" si="4"/>
        <v>8220</v>
      </c>
      <c r="L56" s="6">
        <f t="shared" si="5"/>
        <v>0.0027591707181497042</v>
      </c>
    </row>
    <row r="57" spans="1:12" ht="12.75">
      <c r="A57" s="70"/>
      <c r="B57" s="95" t="s">
        <v>128</v>
      </c>
      <c r="C57" s="97">
        <v>0</v>
      </c>
      <c r="D57" s="6">
        <f t="shared" si="0"/>
        <v>0</v>
      </c>
      <c r="E57" s="97">
        <v>0</v>
      </c>
      <c r="F57" s="6">
        <f t="shared" si="1"/>
        <v>0</v>
      </c>
      <c r="G57" s="97">
        <v>0</v>
      </c>
      <c r="H57" s="6">
        <f t="shared" si="2"/>
        <v>0</v>
      </c>
      <c r="I57" s="97">
        <v>6677</v>
      </c>
      <c r="J57" s="6">
        <f t="shared" si="3"/>
        <v>0.013021432611112195</v>
      </c>
      <c r="K57" s="32">
        <f t="shared" si="4"/>
        <v>6677</v>
      </c>
      <c r="L57" s="6">
        <f t="shared" si="5"/>
        <v>0.002241238793806031</v>
      </c>
    </row>
    <row r="58" spans="1:12" ht="12.75">
      <c r="A58" s="70"/>
      <c r="B58" s="95" t="s">
        <v>130</v>
      </c>
      <c r="C58" s="97">
        <v>0</v>
      </c>
      <c r="D58" s="6">
        <f t="shared" si="0"/>
        <v>0</v>
      </c>
      <c r="E58" s="97">
        <v>0</v>
      </c>
      <c r="F58" s="6">
        <f t="shared" si="1"/>
        <v>0</v>
      </c>
      <c r="G58" s="97">
        <v>0</v>
      </c>
      <c r="H58" s="6">
        <f t="shared" si="2"/>
        <v>0</v>
      </c>
      <c r="I58" s="97">
        <v>5420</v>
      </c>
      <c r="J58" s="6">
        <f t="shared" si="3"/>
        <v>0.010570041149053182</v>
      </c>
      <c r="K58" s="32">
        <f t="shared" si="4"/>
        <v>5420</v>
      </c>
      <c r="L58" s="6">
        <f t="shared" si="5"/>
        <v>0.0018193072131838682</v>
      </c>
    </row>
    <row r="59" spans="1:12" ht="12.75">
      <c r="A59" s="70"/>
      <c r="B59" s="95" t="s">
        <v>131</v>
      </c>
      <c r="C59" s="97">
        <v>0</v>
      </c>
      <c r="D59" s="6">
        <f t="shared" si="0"/>
        <v>0</v>
      </c>
      <c r="E59" s="97">
        <v>0</v>
      </c>
      <c r="F59" s="6">
        <f t="shared" si="1"/>
        <v>0</v>
      </c>
      <c r="G59" s="97">
        <v>0</v>
      </c>
      <c r="H59" s="6">
        <f t="shared" si="2"/>
        <v>0</v>
      </c>
      <c r="I59" s="97">
        <v>3356</v>
      </c>
      <c r="J59" s="6">
        <f t="shared" si="3"/>
        <v>0.006544844667199719</v>
      </c>
      <c r="K59" s="32">
        <f t="shared" si="4"/>
        <v>3356</v>
      </c>
      <c r="L59" s="6">
        <f t="shared" si="5"/>
        <v>0.001126493543809052</v>
      </c>
    </row>
    <row r="60" spans="1:12" ht="12.75">
      <c r="A60" s="70"/>
      <c r="B60" s="95" t="s">
        <v>132</v>
      </c>
      <c r="C60" s="97">
        <v>2182</v>
      </c>
      <c r="D60" s="6">
        <f t="shared" si="0"/>
        <v>0.001743350380668785</v>
      </c>
      <c r="E60" s="97">
        <v>2182</v>
      </c>
      <c r="F60" s="6">
        <f t="shared" si="1"/>
        <v>0.002358284094335687</v>
      </c>
      <c r="G60" s="97">
        <v>0</v>
      </c>
      <c r="H60" s="6">
        <f t="shared" si="2"/>
        <v>0</v>
      </c>
      <c r="I60" s="97">
        <v>30770</v>
      </c>
      <c r="J60" s="6">
        <f t="shared" si="3"/>
        <v>0.0600074107299569</v>
      </c>
      <c r="K60" s="32">
        <f t="shared" si="4"/>
        <v>35134</v>
      </c>
      <c r="L60" s="6">
        <f t="shared" si="5"/>
        <v>0.011793272994096314</v>
      </c>
    </row>
    <row r="61" spans="1:12" ht="12.75">
      <c r="A61" s="70"/>
      <c r="B61" s="95" t="s">
        <v>134</v>
      </c>
      <c r="C61" s="97">
        <v>0</v>
      </c>
      <c r="D61" s="6">
        <f t="shared" si="0"/>
        <v>0</v>
      </c>
      <c r="E61" s="97">
        <v>0</v>
      </c>
      <c r="F61" s="6">
        <f t="shared" si="1"/>
        <v>0</v>
      </c>
      <c r="G61" s="97">
        <v>0</v>
      </c>
      <c r="H61" s="6">
        <f t="shared" si="2"/>
        <v>0</v>
      </c>
      <c r="I61" s="97">
        <v>277</v>
      </c>
      <c r="J61" s="6">
        <f t="shared" si="3"/>
        <v>0.0005402032100161866</v>
      </c>
      <c r="K61" s="32">
        <f t="shared" si="4"/>
        <v>277</v>
      </c>
      <c r="L61" s="6">
        <f t="shared" si="5"/>
        <v>9.29793538841202E-05</v>
      </c>
    </row>
    <row r="62" spans="1:12" ht="12.75">
      <c r="A62" s="70"/>
      <c r="B62" s="95" t="s">
        <v>135</v>
      </c>
      <c r="C62" s="97">
        <v>44162</v>
      </c>
      <c r="D62" s="6">
        <f t="shared" si="0"/>
        <v>0.03528406943679876</v>
      </c>
      <c r="E62" s="97">
        <v>44162</v>
      </c>
      <c r="F62" s="6">
        <f t="shared" si="1"/>
        <v>0.047729854341912285</v>
      </c>
      <c r="G62" s="97">
        <v>21079</v>
      </c>
      <c r="H62" s="6">
        <f t="shared" si="2"/>
        <v>0.07280570868045481</v>
      </c>
      <c r="I62" s="97">
        <v>864</v>
      </c>
      <c r="J62" s="6">
        <f t="shared" si="3"/>
        <v>0.0016849659691479612</v>
      </c>
      <c r="K62" s="32">
        <f t="shared" si="4"/>
        <v>110267</v>
      </c>
      <c r="L62" s="6">
        <f t="shared" si="5"/>
        <v>0.03701283182216708</v>
      </c>
    </row>
    <row r="63" spans="1:12" ht="12.75">
      <c r="A63" s="70"/>
      <c r="B63" s="95" t="s">
        <v>136</v>
      </c>
      <c r="C63" s="97">
        <v>0</v>
      </c>
      <c r="D63" s="6">
        <f t="shared" si="0"/>
        <v>0</v>
      </c>
      <c r="E63" s="97">
        <v>0</v>
      </c>
      <c r="F63" s="6">
        <f t="shared" si="1"/>
        <v>0</v>
      </c>
      <c r="G63" s="97">
        <v>0</v>
      </c>
      <c r="H63" s="6">
        <f t="shared" si="2"/>
        <v>0</v>
      </c>
      <c r="I63" s="97">
        <v>18712</v>
      </c>
      <c r="J63" s="6">
        <f t="shared" si="3"/>
        <v>0.03649199446145445</v>
      </c>
      <c r="K63" s="32">
        <f t="shared" si="4"/>
        <v>18712</v>
      </c>
      <c r="L63" s="6">
        <f t="shared" si="5"/>
        <v>0.0062809735374716865</v>
      </c>
    </row>
    <row r="64" spans="1:12" ht="12.75">
      <c r="A64" s="70"/>
      <c r="B64" s="95" t="s">
        <v>137</v>
      </c>
      <c r="C64" s="97">
        <v>34309</v>
      </c>
      <c r="D64" s="6">
        <f t="shared" si="0"/>
        <v>0.027411827777435997</v>
      </c>
      <c r="E64" s="97">
        <v>34309</v>
      </c>
      <c r="F64" s="6">
        <f t="shared" si="1"/>
        <v>0.037080829052503705</v>
      </c>
      <c r="G64" s="97">
        <v>19083</v>
      </c>
      <c r="H64" s="6">
        <f t="shared" si="2"/>
        <v>0.06591163426866166</v>
      </c>
      <c r="I64" s="97">
        <v>20989</v>
      </c>
      <c r="J64" s="6">
        <f t="shared" si="3"/>
        <v>0.040932581859313144</v>
      </c>
      <c r="K64" s="32">
        <f t="shared" si="4"/>
        <v>108690</v>
      </c>
      <c r="L64" s="6">
        <f t="shared" si="5"/>
        <v>0.03648348726954882</v>
      </c>
    </row>
    <row r="65" spans="1:12" ht="12.75">
      <c r="A65" s="70"/>
      <c r="B65" s="95" t="s">
        <v>139</v>
      </c>
      <c r="C65" s="97">
        <v>1508</v>
      </c>
      <c r="D65" s="6">
        <f t="shared" si="0"/>
        <v>0.001204845267666603</v>
      </c>
      <c r="E65" s="97">
        <v>1508</v>
      </c>
      <c r="F65" s="6">
        <f t="shared" si="1"/>
        <v>0.0016298315372402456</v>
      </c>
      <c r="G65" s="97">
        <v>143</v>
      </c>
      <c r="H65" s="6">
        <f t="shared" si="2"/>
        <v>0.0004939141487406917</v>
      </c>
      <c r="I65" s="97">
        <v>11634</v>
      </c>
      <c r="J65" s="6">
        <f t="shared" si="3"/>
        <v>0.022688534820679836</v>
      </c>
      <c r="K65" s="32">
        <f t="shared" si="4"/>
        <v>14793</v>
      </c>
      <c r="L65" s="6">
        <f t="shared" si="5"/>
        <v>0.004965500296057004</v>
      </c>
    </row>
    <row r="66" spans="1:12" ht="12.75">
      <c r="A66" s="70"/>
      <c r="B66" s="95" t="s">
        <v>140</v>
      </c>
      <c r="C66" s="97">
        <v>6143</v>
      </c>
      <c r="D66" s="6">
        <f t="shared" si="0"/>
        <v>0.00490806663081959</v>
      </c>
      <c r="E66" s="97">
        <v>6143</v>
      </c>
      <c r="F66" s="6">
        <f t="shared" si="1"/>
        <v>0.006639293854951478</v>
      </c>
      <c r="G66" s="97">
        <v>0</v>
      </c>
      <c r="H66" s="6">
        <f t="shared" si="2"/>
        <v>0</v>
      </c>
      <c r="I66" s="97">
        <v>14602</v>
      </c>
      <c r="J66" s="6">
        <f t="shared" si="3"/>
        <v>0.02847670495543811</v>
      </c>
      <c r="K66" s="32">
        <f t="shared" si="4"/>
        <v>26888</v>
      </c>
      <c r="L66" s="6">
        <f t="shared" si="5"/>
        <v>0.009025374971971927</v>
      </c>
    </row>
    <row r="67" spans="1:12" ht="12.75">
      <c r="A67" s="70"/>
      <c r="B67" s="95" t="s">
        <v>141</v>
      </c>
      <c r="C67" s="97">
        <v>0</v>
      </c>
      <c r="D67" s="6">
        <f t="shared" si="0"/>
        <v>0</v>
      </c>
      <c r="E67" s="97">
        <v>0</v>
      </c>
      <c r="F67" s="6">
        <f t="shared" si="1"/>
        <v>0</v>
      </c>
      <c r="G67" s="97">
        <v>0</v>
      </c>
      <c r="H67" s="6">
        <f t="shared" si="2"/>
        <v>0</v>
      </c>
      <c r="I67" s="97">
        <v>168</v>
      </c>
      <c r="J67" s="6">
        <f t="shared" si="3"/>
        <v>0.00032763227177877023</v>
      </c>
      <c r="K67" s="32">
        <f t="shared" si="4"/>
        <v>168</v>
      </c>
      <c r="L67" s="6">
        <f t="shared" si="5"/>
        <v>5.639181029795016E-05</v>
      </c>
    </row>
    <row r="68" spans="1:12" ht="12.75">
      <c r="A68" s="70"/>
      <c r="B68" s="95" t="s">
        <v>143</v>
      </c>
      <c r="C68" s="97">
        <v>0</v>
      </c>
      <c r="D68" s="6">
        <f>+C68/$C$76</f>
        <v>0</v>
      </c>
      <c r="E68" s="97">
        <v>0</v>
      </c>
      <c r="F68" s="6">
        <f>+E68/$E$76</f>
        <v>0</v>
      </c>
      <c r="G68" s="97">
        <v>0</v>
      </c>
      <c r="H68" s="6">
        <f>+G68/$G$76</f>
        <v>0</v>
      </c>
      <c r="I68" s="97">
        <v>15124</v>
      </c>
      <c r="J68" s="6">
        <f>+I68/$I$76</f>
        <v>0.029494705228465003</v>
      </c>
      <c r="K68" s="32">
        <f>+C68+E68+G68+I68</f>
        <v>15124</v>
      </c>
      <c r="L68" s="6">
        <f>+K68/$K$76</f>
        <v>0.0050766055889654655</v>
      </c>
    </row>
    <row r="69" spans="1:12" ht="12.75">
      <c r="A69" s="70"/>
      <c r="B69" s="95" t="s">
        <v>146</v>
      </c>
      <c r="C69" s="97">
        <v>0</v>
      </c>
      <c r="D69" s="6">
        <f>+C69/$C$76</f>
        <v>0</v>
      </c>
      <c r="E69" s="97">
        <v>0</v>
      </c>
      <c r="F69" s="6">
        <f>+E69/$E$76</f>
        <v>0</v>
      </c>
      <c r="G69" s="97">
        <v>0</v>
      </c>
      <c r="H69" s="6">
        <f>+G69/$G$76</f>
        <v>0</v>
      </c>
      <c r="I69" s="97">
        <v>628</v>
      </c>
      <c r="J69" s="6">
        <f>+I69/$I$76</f>
        <v>0.0012247206349825458</v>
      </c>
      <c r="K69" s="32">
        <f>+C69+E69+G69+I69</f>
        <v>628</v>
      </c>
      <c r="L69" s="6">
        <f>+K69/$K$76</f>
        <v>0.0002107979575423375</v>
      </c>
    </row>
    <row r="70" spans="1:12" ht="12.75">
      <c r="A70" s="70"/>
      <c r="B70" s="95" t="s">
        <v>147</v>
      </c>
      <c r="C70" s="97">
        <v>0</v>
      </c>
      <c r="D70" s="6">
        <f>+C70/$C$76</f>
        <v>0</v>
      </c>
      <c r="E70" s="97">
        <v>0</v>
      </c>
      <c r="F70" s="6">
        <f>+E70/$E$76</f>
        <v>0</v>
      </c>
      <c r="G70" s="97">
        <v>0</v>
      </c>
      <c r="H70" s="6">
        <f>+G70/$G$76</f>
        <v>0</v>
      </c>
      <c r="I70" s="97">
        <v>811</v>
      </c>
      <c r="J70" s="6">
        <f>+I70/$I$76</f>
        <v>0.0015816057881701347</v>
      </c>
      <c r="K70" s="32">
        <f>+C70+E70+G70+I70</f>
        <v>811</v>
      </c>
      <c r="L70" s="6">
        <f>+K70/$K$76</f>
        <v>0.00027222475090260464</v>
      </c>
    </row>
    <row r="71" spans="1:12" ht="12.75">
      <c r="A71" s="70"/>
      <c r="B71" s="95" t="s">
        <v>148</v>
      </c>
      <c r="C71" s="97">
        <v>0</v>
      </c>
      <c r="D71" s="6">
        <f>+C71/$C$76</f>
        <v>0</v>
      </c>
      <c r="E71" s="97">
        <v>0</v>
      </c>
      <c r="F71" s="6">
        <f>+E71/$E$76</f>
        <v>0</v>
      </c>
      <c r="G71" s="97">
        <v>0</v>
      </c>
      <c r="H71" s="6">
        <f>+G71/$G$76</f>
        <v>0</v>
      </c>
      <c r="I71" s="97">
        <v>2910</v>
      </c>
      <c r="J71" s="6">
        <f>+I71/$I$76</f>
        <v>0.005675058993310841</v>
      </c>
      <c r="K71" s="32">
        <f>+C71+E71+G71+I71</f>
        <v>2910</v>
      </c>
      <c r="L71" s="6">
        <f>+K71/$K$76</f>
        <v>0.0009767867140894938</v>
      </c>
    </row>
    <row r="72" spans="1:12" ht="12.75">
      <c r="A72" s="70"/>
      <c r="B72" s="70"/>
      <c r="C72" s="71"/>
      <c r="D72" s="6"/>
      <c r="E72" s="71"/>
      <c r="F72" s="6"/>
      <c r="G72" s="71"/>
      <c r="H72" s="6"/>
      <c r="I72" s="71"/>
      <c r="J72" s="6"/>
      <c r="K72" s="32"/>
      <c r="L72" s="6"/>
    </row>
    <row r="73" spans="1:12" ht="12.75">
      <c r="A73" s="70"/>
      <c r="B73" s="70"/>
      <c r="C73" s="71"/>
      <c r="D73" s="6"/>
      <c r="E73" s="71"/>
      <c r="F73" s="6"/>
      <c r="G73" s="71"/>
      <c r="H73" s="6"/>
      <c r="I73" s="71"/>
      <c r="J73" s="6"/>
      <c r="K73" s="32"/>
      <c r="L73" s="6"/>
    </row>
    <row r="74" spans="2:12" ht="12.75">
      <c r="B74" s="16"/>
      <c r="C74" s="17"/>
      <c r="D74" s="6"/>
      <c r="E74" s="17"/>
      <c r="F74" s="6"/>
      <c r="G74" s="17"/>
      <c r="H74" s="6"/>
      <c r="I74" s="17"/>
      <c r="J74" s="6"/>
      <c r="K74" s="17"/>
      <c r="L74" s="6"/>
    </row>
    <row r="75" spans="2:12" ht="12.75">
      <c r="B75" s="2"/>
      <c r="C75" s="3"/>
      <c r="D75" s="6"/>
      <c r="E75" s="3"/>
      <c r="F75" s="6"/>
      <c r="G75" s="3"/>
      <c r="H75" s="6"/>
      <c r="I75" s="3"/>
      <c r="J75" s="6"/>
      <c r="K75" s="3"/>
      <c r="L75" s="6"/>
    </row>
    <row r="76" spans="3:13" ht="12.75">
      <c r="C76" s="4">
        <f aca="true" t="shared" si="6" ref="C76:L76">SUM(C3:C75)</f>
        <v>1251613</v>
      </c>
      <c r="D76" s="7">
        <f t="shared" si="6"/>
        <v>0.9999999999999998</v>
      </c>
      <c r="E76" s="4">
        <f t="shared" si="6"/>
        <v>925249</v>
      </c>
      <c r="F76" s="7">
        <f t="shared" si="6"/>
        <v>0.9999999999999999</v>
      </c>
      <c r="G76" s="4">
        <f t="shared" si="6"/>
        <v>289524</v>
      </c>
      <c r="H76" s="7">
        <f t="shared" si="6"/>
        <v>0.9999999999999999</v>
      </c>
      <c r="I76" s="4">
        <f t="shared" si="6"/>
        <v>512770</v>
      </c>
      <c r="J76" s="7">
        <f t="shared" si="6"/>
        <v>0.9999999999999999</v>
      </c>
      <c r="K76" s="4">
        <f t="shared" si="6"/>
        <v>2979156</v>
      </c>
      <c r="L76" s="7">
        <f t="shared" si="6"/>
        <v>1.0000000000000002</v>
      </c>
      <c r="M76" s="4">
        <f>+I76+G76+E76+C76</f>
        <v>2979156</v>
      </c>
    </row>
    <row r="77" spans="5:11" ht="12.75">
      <c r="E77" s="4"/>
      <c r="G77" s="4"/>
      <c r="I77" s="4"/>
      <c r="K77" s="4"/>
    </row>
    <row r="78" spans="3:11" ht="12.75">
      <c r="C78" s="9">
        <v>1251613.15</v>
      </c>
      <c r="E78" s="4">
        <v>925248.55</v>
      </c>
      <c r="G78" s="9">
        <v>289522.39</v>
      </c>
      <c r="I78" s="9">
        <v>512770.33</v>
      </c>
      <c r="K78" s="4">
        <f>SUM(C78:I78)</f>
        <v>2979154.4200000004</v>
      </c>
    </row>
    <row r="80" spans="3:11" ht="12.75">
      <c r="C80" s="4">
        <f>+C76-C78</f>
        <v>-0.14999999990686774</v>
      </c>
      <c r="E80" s="4">
        <f>+E76-E78</f>
        <v>0.44999999995343387</v>
      </c>
      <c r="G80" s="4">
        <f>+G76-G78</f>
        <v>1.6099999999860302</v>
      </c>
      <c r="I80" s="4">
        <f>+I76-I78</f>
        <v>-0.33000000001629815</v>
      </c>
      <c r="K80" s="4">
        <f>+K76-K78</f>
        <v>1.5799999996088445</v>
      </c>
    </row>
    <row r="83" ht="12.75">
      <c r="K83" s="4">
        <f>+K78</f>
        <v>2979154.4200000004</v>
      </c>
    </row>
    <row r="85" ht="12.75">
      <c r="K85" s="4">
        <f>+K83-K84</f>
        <v>2979154.4200000004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M85"/>
  <sheetViews>
    <sheetView workbookViewId="0" topLeftCell="A1">
      <selection activeCell="I25" sqref="I25"/>
    </sheetView>
  </sheetViews>
  <sheetFormatPr defaultColWidth="9.140625" defaultRowHeight="12.75"/>
  <cols>
    <col min="3" max="3" width="17.7109375" style="0" customWidth="1"/>
    <col min="4" max="4" width="12.8515625" style="0" customWidth="1"/>
    <col min="5" max="5" width="14.421875" style="0" customWidth="1"/>
    <col min="7" max="7" width="18.421875" style="4" customWidth="1"/>
    <col min="9" max="9" width="15.140625" style="0" customWidth="1"/>
    <col min="11" max="11" width="12.8515625" style="0" customWidth="1"/>
    <col min="13" max="13" width="13.8515625" style="0" customWidth="1"/>
  </cols>
  <sheetData>
    <row r="1" spans="4:6" ht="12.75">
      <c r="D1" s="5">
        <v>34304</v>
      </c>
      <c r="F1" t="s">
        <v>157</v>
      </c>
    </row>
    <row r="2" spans="2:12" ht="12.75">
      <c r="B2" s="98" t="s">
        <v>150</v>
      </c>
      <c r="C2" s="100" t="s">
        <v>151</v>
      </c>
      <c r="D2" s="1" t="s">
        <v>159</v>
      </c>
      <c r="E2" s="100" t="s">
        <v>152</v>
      </c>
      <c r="F2" s="1" t="s">
        <v>159</v>
      </c>
      <c r="G2" s="100" t="s">
        <v>153</v>
      </c>
      <c r="H2" s="1" t="s">
        <v>159</v>
      </c>
      <c r="I2" s="100" t="s">
        <v>154</v>
      </c>
      <c r="J2" s="1" t="s">
        <v>159</v>
      </c>
      <c r="K2" s="34" t="s">
        <v>155</v>
      </c>
      <c r="L2" s="1" t="s">
        <v>156</v>
      </c>
    </row>
    <row r="3" spans="2:12" ht="12.75">
      <c r="B3" s="99" t="s">
        <v>2</v>
      </c>
      <c r="C3" s="101">
        <v>7071</v>
      </c>
      <c r="D3" s="6">
        <f>+C3/$C$76</f>
        <v>0.0053642427814861934</v>
      </c>
      <c r="E3" s="101">
        <v>7071</v>
      </c>
      <c r="F3" s="6">
        <f>+E3/$E$76</f>
        <v>0.00758967863812979</v>
      </c>
      <c r="G3" s="101">
        <v>324</v>
      </c>
      <c r="H3" s="6">
        <f>+G3/$G$76</f>
        <v>0.0011437648927720412</v>
      </c>
      <c r="I3" s="101">
        <v>1602</v>
      </c>
      <c r="J3" s="6">
        <f>+I3/$I$76</f>
        <v>0.003056569430108163</v>
      </c>
      <c r="K3" s="32">
        <f>+C3+E3+G3+I3</f>
        <v>16068</v>
      </c>
      <c r="L3" s="6">
        <f>+K3/$K$76</f>
        <v>0.005255746632975983</v>
      </c>
    </row>
    <row r="4" spans="2:12" ht="12.75">
      <c r="B4" s="99" t="s">
        <v>6</v>
      </c>
      <c r="C4" s="101">
        <v>6963</v>
      </c>
      <c r="D4" s="6">
        <f aca="true" t="shared" si="0" ref="D4:D67">+C4/$C$76</f>
        <v>0.0052823111989094</v>
      </c>
      <c r="E4" s="101">
        <v>6963</v>
      </c>
      <c r="F4" s="6">
        <f aca="true" t="shared" si="1" ref="F4:F67">+E4/$E$76</f>
        <v>0.00747375652061911</v>
      </c>
      <c r="G4" s="101">
        <v>759</v>
      </c>
      <c r="H4" s="6">
        <f aca="true" t="shared" si="2" ref="H4:H67">+G4/$G$76</f>
        <v>0.002679375165475245</v>
      </c>
      <c r="I4" s="101">
        <v>11309</v>
      </c>
      <c r="J4" s="6">
        <f aca="true" t="shared" si="3" ref="J4:J67">+I4/$I$76</f>
        <v>0.021577243249121858</v>
      </c>
      <c r="K4" s="32">
        <f aca="true" t="shared" si="4" ref="K4:K67">+C4+E4+G4+I4</f>
        <v>25994</v>
      </c>
      <c r="L4" s="6">
        <f aca="true" t="shared" si="5" ref="L4:L67">+K4/$K$76</f>
        <v>0.008502481825838792</v>
      </c>
    </row>
    <row r="5" spans="2:12" ht="12.75">
      <c r="B5" s="99" t="s">
        <v>7</v>
      </c>
      <c r="C5" s="101">
        <v>507</v>
      </c>
      <c r="D5" s="6">
        <f t="shared" si="0"/>
        <v>0.00038462326265217085</v>
      </c>
      <c r="E5" s="101">
        <v>507</v>
      </c>
      <c r="F5" s="6">
        <f t="shared" si="1"/>
        <v>0.0005441899405362471</v>
      </c>
      <c r="G5" s="101">
        <v>0</v>
      </c>
      <c r="H5" s="6">
        <f t="shared" si="2"/>
        <v>0</v>
      </c>
      <c r="I5" s="101">
        <v>746</v>
      </c>
      <c r="J5" s="6">
        <f t="shared" si="3"/>
        <v>0.0014233463138955615</v>
      </c>
      <c r="K5" s="32">
        <f t="shared" si="4"/>
        <v>1760</v>
      </c>
      <c r="L5" s="6">
        <f t="shared" si="5"/>
        <v>0.0005756854663951786</v>
      </c>
    </row>
    <row r="6" spans="2:12" ht="12.75">
      <c r="B6" s="99" t="s">
        <v>8</v>
      </c>
      <c r="C6" s="101">
        <v>17239</v>
      </c>
      <c r="D6" s="6">
        <f t="shared" si="0"/>
        <v>0.013077949555938408</v>
      </c>
      <c r="E6" s="101">
        <v>17239</v>
      </c>
      <c r="F6" s="6">
        <f t="shared" si="1"/>
        <v>0.018503531331172315</v>
      </c>
      <c r="G6" s="101">
        <v>14352</v>
      </c>
      <c r="H6" s="6">
        <f t="shared" si="2"/>
        <v>0.05066454858353191</v>
      </c>
      <c r="I6" s="101">
        <v>12797</v>
      </c>
      <c r="J6" s="6">
        <f t="shared" si="3"/>
        <v>0.02441630399319236</v>
      </c>
      <c r="K6" s="32">
        <f t="shared" si="4"/>
        <v>61627</v>
      </c>
      <c r="L6" s="6">
        <f t="shared" si="5"/>
        <v>0.020157822862236177</v>
      </c>
    </row>
    <row r="7" spans="2:12" ht="12.75">
      <c r="B7" s="99" t="s">
        <v>12</v>
      </c>
      <c r="C7" s="101">
        <v>0</v>
      </c>
      <c r="D7" s="6">
        <f t="shared" si="0"/>
        <v>0</v>
      </c>
      <c r="E7" s="101">
        <v>0</v>
      </c>
      <c r="F7" s="6">
        <f t="shared" si="1"/>
        <v>0</v>
      </c>
      <c r="G7" s="101">
        <v>0</v>
      </c>
      <c r="H7" s="6">
        <f t="shared" si="2"/>
        <v>0</v>
      </c>
      <c r="I7" s="101">
        <v>1779</v>
      </c>
      <c r="J7" s="6">
        <f t="shared" si="3"/>
        <v>0.0033942802847455817</v>
      </c>
      <c r="K7" s="32">
        <f t="shared" si="4"/>
        <v>1779</v>
      </c>
      <c r="L7" s="6">
        <f t="shared" si="5"/>
        <v>0.0005819002526801266</v>
      </c>
    </row>
    <row r="8" spans="2:12" ht="12.75">
      <c r="B8" s="99" t="s">
        <v>15</v>
      </c>
      <c r="C8" s="101">
        <v>22166</v>
      </c>
      <c r="D8" s="6">
        <f t="shared" si="0"/>
        <v>0.016815698698122324</v>
      </c>
      <c r="E8" s="101">
        <v>22166</v>
      </c>
      <c r="F8" s="6">
        <f t="shared" si="1"/>
        <v>0.023791941266127128</v>
      </c>
      <c r="G8" s="101">
        <v>2588</v>
      </c>
      <c r="H8" s="6">
        <f t="shared" si="2"/>
        <v>0.009135998587944576</v>
      </c>
      <c r="I8" s="101">
        <v>4364</v>
      </c>
      <c r="J8" s="6">
        <f t="shared" si="3"/>
        <v>0.00832638513919602</v>
      </c>
      <c r="K8" s="32">
        <f t="shared" si="4"/>
        <v>51284</v>
      </c>
      <c r="L8" s="6">
        <f t="shared" si="5"/>
        <v>0.01677468946511951</v>
      </c>
    </row>
    <row r="9" spans="2:12" ht="12.75">
      <c r="B9" s="99" t="s">
        <v>17</v>
      </c>
      <c r="C9" s="101">
        <v>5517</v>
      </c>
      <c r="D9" s="6">
        <f t="shared" si="0"/>
        <v>0.0041853383432978826</v>
      </c>
      <c r="E9" s="101">
        <v>5517</v>
      </c>
      <c r="F9" s="6">
        <f t="shared" si="1"/>
        <v>0.005921688169503897</v>
      </c>
      <c r="G9" s="101">
        <v>707</v>
      </c>
      <c r="H9" s="6">
        <f t="shared" si="2"/>
        <v>0.0024958079604624483</v>
      </c>
      <c r="I9" s="101">
        <v>1518</v>
      </c>
      <c r="J9" s="6">
        <f t="shared" si="3"/>
        <v>0.0028962998719751507</v>
      </c>
      <c r="K9" s="32">
        <f t="shared" si="4"/>
        <v>13259</v>
      </c>
      <c r="L9" s="6">
        <f t="shared" si="5"/>
        <v>0.004336939544848678</v>
      </c>
    </row>
    <row r="10" spans="2:12" ht="12.75">
      <c r="B10" s="99" t="s">
        <v>24</v>
      </c>
      <c r="C10" s="101">
        <v>1074</v>
      </c>
      <c r="D10" s="6">
        <f t="shared" si="0"/>
        <v>0.0008147640711803383</v>
      </c>
      <c r="E10" s="101">
        <v>1074</v>
      </c>
      <c r="F10" s="6">
        <f t="shared" si="1"/>
        <v>0.0011527810574673164</v>
      </c>
      <c r="G10" s="101">
        <v>0</v>
      </c>
      <c r="H10" s="6">
        <f t="shared" si="2"/>
        <v>0</v>
      </c>
      <c r="I10" s="101">
        <v>613</v>
      </c>
      <c r="J10" s="6">
        <f t="shared" si="3"/>
        <v>0.0011695861801849588</v>
      </c>
      <c r="K10" s="32">
        <f t="shared" si="4"/>
        <v>2761</v>
      </c>
      <c r="L10" s="6">
        <f t="shared" si="5"/>
        <v>0.0009031065754074365</v>
      </c>
    </row>
    <row r="11" spans="2:12" ht="12.75">
      <c r="B11" s="99" t="s">
        <v>27</v>
      </c>
      <c r="C11" s="101">
        <v>423</v>
      </c>
      <c r="D11" s="6">
        <f t="shared" si="0"/>
        <v>0.00032089869842577567</v>
      </c>
      <c r="E11" s="101">
        <v>423</v>
      </c>
      <c r="F11" s="6">
        <f t="shared" si="1"/>
        <v>0.00045402829358349615</v>
      </c>
      <c r="G11" s="101">
        <v>0</v>
      </c>
      <c r="H11" s="6">
        <f t="shared" si="2"/>
        <v>0</v>
      </c>
      <c r="I11" s="101">
        <v>0</v>
      </c>
      <c r="J11" s="6">
        <f t="shared" si="3"/>
        <v>0</v>
      </c>
      <c r="K11" s="32">
        <f t="shared" si="4"/>
        <v>846</v>
      </c>
      <c r="L11" s="6">
        <f t="shared" si="5"/>
        <v>0.0002767215366876825</v>
      </c>
    </row>
    <row r="12" spans="2:12" ht="12.75">
      <c r="B12" s="99" t="s">
        <v>28</v>
      </c>
      <c r="C12" s="101">
        <v>7599</v>
      </c>
      <c r="D12" s="6">
        <f t="shared" si="0"/>
        <v>0.005764797185194963</v>
      </c>
      <c r="E12" s="101">
        <v>7599</v>
      </c>
      <c r="F12" s="6">
        <f t="shared" si="1"/>
        <v>0.008156408990404224</v>
      </c>
      <c r="G12" s="101">
        <v>0</v>
      </c>
      <c r="H12" s="6">
        <f t="shared" si="2"/>
        <v>0</v>
      </c>
      <c r="I12" s="101">
        <v>3112</v>
      </c>
      <c r="J12" s="6">
        <f t="shared" si="3"/>
        <v>0.005937605534642074</v>
      </c>
      <c r="K12" s="32">
        <f t="shared" si="4"/>
        <v>18310</v>
      </c>
      <c r="L12" s="6">
        <f t="shared" si="5"/>
        <v>0.005989091414599842</v>
      </c>
    </row>
    <row r="13" spans="2:12" ht="12.75">
      <c r="B13" s="99" t="s">
        <v>32</v>
      </c>
      <c r="C13" s="101">
        <v>159</v>
      </c>
      <c r="D13" s="6">
        <f t="shared" si="0"/>
        <v>0.00012062149657139085</v>
      </c>
      <c r="E13" s="101">
        <v>159</v>
      </c>
      <c r="F13" s="6">
        <f t="shared" si="1"/>
        <v>0.00017066311744627868</v>
      </c>
      <c r="G13" s="101">
        <v>0</v>
      </c>
      <c r="H13" s="6">
        <f t="shared" si="2"/>
        <v>0</v>
      </c>
      <c r="I13" s="101">
        <v>0</v>
      </c>
      <c r="J13" s="6">
        <f t="shared" si="3"/>
        <v>0</v>
      </c>
      <c r="K13" s="32">
        <f t="shared" si="4"/>
        <v>318</v>
      </c>
      <c r="L13" s="6">
        <f t="shared" si="5"/>
        <v>0.00010401589676912887</v>
      </c>
    </row>
    <row r="14" spans="2:12" ht="12.75">
      <c r="B14" s="99" t="s">
        <v>164</v>
      </c>
      <c r="C14" s="101">
        <v>9105</v>
      </c>
      <c r="D14" s="6">
        <f t="shared" si="0"/>
        <v>0.006907287586682477</v>
      </c>
      <c r="E14" s="101">
        <v>9105</v>
      </c>
      <c r="F14" s="6">
        <f t="shared" si="1"/>
        <v>0.00977287851791426</v>
      </c>
      <c r="G14" s="101">
        <v>1820</v>
      </c>
      <c r="H14" s="6">
        <f t="shared" si="2"/>
        <v>0.006424852175447886</v>
      </c>
      <c r="I14" s="101">
        <v>164</v>
      </c>
      <c r="J14" s="6">
        <f t="shared" si="3"/>
        <v>0.00031290723254540493</v>
      </c>
      <c r="K14" s="32">
        <f t="shared" si="4"/>
        <v>20194</v>
      </c>
      <c r="L14" s="6">
        <f t="shared" si="5"/>
        <v>0.00660533653885468</v>
      </c>
    </row>
    <row r="15" spans="2:12" ht="12.75">
      <c r="B15" s="99" t="s">
        <v>33</v>
      </c>
      <c r="C15" s="101">
        <v>0</v>
      </c>
      <c r="D15" s="6">
        <f t="shared" si="0"/>
        <v>0</v>
      </c>
      <c r="E15" s="101">
        <v>0</v>
      </c>
      <c r="F15" s="6">
        <f t="shared" si="1"/>
        <v>0</v>
      </c>
      <c r="G15" s="101">
        <v>0</v>
      </c>
      <c r="H15" s="6">
        <f t="shared" si="2"/>
        <v>0</v>
      </c>
      <c r="I15" s="101">
        <v>14626</v>
      </c>
      <c r="J15" s="6">
        <f t="shared" si="3"/>
        <v>0.027905982824445688</v>
      </c>
      <c r="K15" s="32">
        <f t="shared" si="4"/>
        <v>14626</v>
      </c>
      <c r="L15" s="6">
        <f t="shared" si="5"/>
        <v>0.004784077063349933</v>
      </c>
    </row>
    <row r="16" spans="2:12" ht="12.75">
      <c r="B16" s="99" t="s">
        <v>35</v>
      </c>
      <c r="C16" s="101">
        <v>5978</v>
      </c>
      <c r="D16" s="6">
        <f t="shared" si="0"/>
        <v>0.004535064820778457</v>
      </c>
      <c r="E16" s="101">
        <v>5978</v>
      </c>
      <c r="F16" s="6">
        <f t="shared" si="1"/>
        <v>0.006416503874804113</v>
      </c>
      <c r="G16" s="101">
        <v>5277</v>
      </c>
      <c r="H16" s="6">
        <f t="shared" si="2"/>
        <v>0.01862854117024093</v>
      </c>
      <c r="I16" s="101">
        <v>0</v>
      </c>
      <c r="J16" s="6">
        <f t="shared" si="3"/>
        <v>0</v>
      </c>
      <c r="K16" s="32">
        <f t="shared" si="4"/>
        <v>17233</v>
      </c>
      <c r="L16" s="6">
        <f t="shared" si="5"/>
        <v>0.005636811160447792</v>
      </c>
    </row>
    <row r="17" spans="2:12" ht="12.75">
      <c r="B17" s="99" t="s">
        <v>38</v>
      </c>
      <c r="C17" s="101">
        <v>19743</v>
      </c>
      <c r="D17" s="6">
        <f t="shared" si="0"/>
        <v>0.014977548470496664</v>
      </c>
      <c r="E17" s="101">
        <v>19743</v>
      </c>
      <c r="F17" s="6">
        <f t="shared" si="1"/>
        <v>0.021191207092716227</v>
      </c>
      <c r="G17" s="101">
        <v>7598</v>
      </c>
      <c r="H17" s="6">
        <f t="shared" si="2"/>
        <v>0.026821992763215955</v>
      </c>
      <c r="I17" s="101">
        <v>17423</v>
      </c>
      <c r="J17" s="6">
        <f t="shared" si="3"/>
        <v>0.033242577516088966</v>
      </c>
      <c r="K17" s="32">
        <f t="shared" si="4"/>
        <v>64507</v>
      </c>
      <c r="L17" s="6">
        <f t="shared" si="5"/>
        <v>0.021099853625428287</v>
      </c>
    </row>
    <row r="18" spans="2:12" ht="12.75">
      <c r="B18" s="99" t="s">
        <v>39</v>
      </c>
      <c r="C18" s="101">
        <v>0</v>
      </c>
      <c r="D18" s="6">
        <f t="shared" si="0"/>
        <v>0</v>
      </c>
      <c r="E18" s="101">
        <v>0</v>
      </c>
      <c r="F18" s="6">
        <f t="shared" si="1"/>
        <v>0</v>
      </c>
      <c r="G18" s="101">
        <v>0</v>
      </c>
      <c r="H18" s="6">
        <f t="shared" si="2"/>
        <v>0</v>
      </c>
      <c r="I18" s="101">
        <v>10425</v>
      </c>
      <c r="J18" s="6">
        <f t="shared" si="3"/>
        <v>0.019890596946864916</v>
      </c>
      <c r="K18" s="32">
        <f t="shared" si="4"/>
        <v>10425</v>
      </c>
      <c r="L18" s="6">
        <f t="shared" si="5"/>
        <v>0.0034099551063464417</v>
      </c>
    </row>
    <row r="19" spans="2:12" ht="12.75">
      <c r="B19" s="99" t="s">
        <v>40</v>
      </c>
      <c r="C19" s="101">
        <v>146365</v>
      </c>
      <c r="D19" s="6">
        <f t="shared" si="0"/>
        <v>0.11103626003567059</v>
      </c>
      <c r="E19" s="101">
        <v>146365</v>
      </c>
      <c r="F19" s="6">
        <f t="shared" si="1"/>
        <v>0.15710130305046904</v>
      </c>
      <c r="G19" s="101">
        <v>41132</v>
      </c>
      <c r="H19" s="6">
        <f t="shared" si="2"/>
        <v>0.14520165916512223</v>
      </c>
      <c r="I19" s="101">
        <v>12812</v>
      </c>
      <c r="J19" s="6">
        <f t="shared" si="3"/>
        <v>0.024444923557144685</v>
      </c>
      <c r="K19" s="32">
        <f t="shared" si="4"/>
        <v>346674</v>
      </c>
      <c r="L19" s="6">
        <f t="shared" si="5"/>
        <v>0.11339499055516032</v>
      </c>
    </row>
    <row r="20" spans="2:12" ht="12.75">
      <c r="B20" s="99" t="s">
        <v>42</v>
      </c>
      <c r="C20" s="101">
        <v>0</v>
      </c>
      <c r="D20" s="6">
        <f t="shared" si="0"/>
        <v>0</v>
      </c>
      <c r="E20" s="101">
        <v>0</v>
      </c>
      <c r="F20" s="6">
        <f t="shared" si="1"/>
        <v>0</v>
      </c>
      <c r="G20" s="101">
        <v>0</v>
      </c>
      <c r="H20" s="6">
        <f t="shared" si="2"/>
        <v>0</v>
      </c>
      <c r="I20" s="101">
        <v>486</v>
      </c>
      <c r="J20" s="6">
        <f t="shared" si="3"/>
        <v>0.0009272738720552853</v>
      </c>
      <c r="K20" s="32">
        <f t="shared" si="4"/>
        <v>486</v>
      </c>
      <c r="L20" s="6">
        <f t="shared" si="5"/>
        <v>0.00015896769128866865</v>
      </c>
    </row>
    <row r="21" spans="2:12" ht="12.75">
      <c r="B21" s="99" t="s">
        <v>43</v>
      </c>
      <c r="C21" s="101">
        <v>1699</v>
      </c>
      <c r="D21" s="6">
        <f t="shared" si="0"/>
        <v>0.0012889051740553022</v>
      </c>
      <c r="E21" s="101">
        <v>1699</v>
      </c>
      <c r="F21" s="6">
        <f t="shared" si="1"/>
        <v>0.0018236266449133804</v>
      </c>
      <c r="G21" s="101">
        <v>0</v>
      </c>
      <c r="H21" s="6">
        <f t="shared" si="2"/>
        <v>0</v>
      </c>
      <c r="I21" s="101">
        <v>0</v>
      </c>
      <c r="J21" s="6">
        <f t="shared" si="3"/>
        <v>0</v>
      </c>
      <c r="K21" s="32">
        <f t="shared" si="4"/>
        <v>3398</v>
      </c>
      <c r="L21" s="6">
        <f t="shared" si="5"/>
        <v>0.0011114654629606916</v>
      </c>
    </row>
    <row r="22" spans="2:12" ht="12.75">
      <c r="B22" s="99" t="s">
        <v>44</v>
      </c>
      <c r="C22" s="101">
        <v>6584</v>
      </c>
      <c r="D22" s="6">
        <f t="shared" si="0"/>
        <v>0.004994792034126021</v>
      </c>
      <c r="E22" s="101">
        <v>6584</v>
      </c>
      <c r="F22" s="6">
        <f t="shared" si="1"/>
        <v>0.007066955756391817</v>
      </c>
      <c r="G22" s="101">
        <v>0</v>
      </c>
      <c r="H22" s="6">
        <f t="shared" si="2"/>
        <v>0</v>
      </c>
      <c r="I22" s="101">
        <v>5385</v>
      </c>
      <c r="J22" s="6">
        <f t="shared" si="3"/>
        <v>0.01027442345888418</v>
      </c>
      <c r="K22" s="32">
        <f t="shared" si="4"/>
        <v>18553</v>
      </c>
      <c r="L22" s="6">
        <f t="shared" si="5"/>
        <v>0.006068575260244176</v>
      </c>
    </row>
    <row r="23" spans="2:12" ht="12.75">
      <c r="B23" s="99" t="s">
        <v>45</v>
      </c>
      <c r="C23" s="101">
        <v>102438</v>
      </c>
      <c r="D23" s="6">
        <f t="shared" si="0"/>
        <v>0.0777121060740889</v>
      </c>
      <c r="E23" s="101">
        <v>102438</v>
      </c>
      <c r="F23" s="6">
        <f t="shared" si="1"/>
        <v>0.10995212845887985</v>
      </c>
      <c r="G23" s="101">
        <v>34106</v>
      </c>
      <c r="H23" s="6">
        <f t="shared" si="2"/>
        <v>0.12039890565704704</v>
      </c>
      <c r="I23" s="101">
        <v>6820</v>
      </c>
      <c r="J23" s="6">
        <f t="shared" si="3"/>
        <v>0.013012361743656473</v>
      </c>
      <c r="K23" s="32">
        <f t="shared" si="4"/>
        <v>245802</v>
      </c>
      <c r="L23" s="6">
        <f t="shared" si="5"/>
        <v>0.08040036307435665</v>
      </c>
    </row>
    <row r="24" spans="2:12" ht="12.75">
      <c r="B24" s="99" t="s">
        <v>46</v>
      </c>
      <c r="C24" s="101">
        <v>78146</v>
      </c>
      <c r="D24" s="6">
        <f t="shared" si="0"/>
        <v>0.059283569000427104</v>
      </c>
      <c r="E24" s="101">
        <v>78146</v>
      </c>
      <c r="F24" s="6">
        <f t="shared" si="1"/>
        <v>0.08387823884249619</v>
      </c>
      <c r="G24" s="101">
        <v>17990</v>
      </c>
      <c r="H24" s="6">
        <f t="shared" si="2"/>
        <v>0.0635071926573118</v>
      </c>
      <c r="I24" s="101">
        <v>17289</v>
      </c>
      <c r="J24" s="6">
        <f t="shared" si="3"/>
        <v>0.03298690941144821</v>
      </c>
      <c r="K24" s="32">
        <f t="shared" si="4"/>
        <v>191571</v>
      </c>
      <c r="L24" s="6">
        <f t="shared" si="5"/>
        <v>0.0626617275470402</v>
      </c>
    </row>
    <row r="25" spans="2:12" ht="12.75">
      <c r="B25" s="99" t="s">
        <v>48</v>
      </c>
      <c r="C25" s="101">
        <v>61393</v>
      </c>
      <c r="D25" s="6">
        <f t="shared" si="0"/>
        <v>0.04657431156608427</v>
      </c>
      <c r="E25" s="101">
        <v>61393</v>
      </c>
      <c r="F25" s="6">
        <f t="shared" si="1"/>
        <v>0.06589635704012194</v>
      </c>
      <c r="G25" s="101">
        <v>16948</v>
      </c>
      <c r="H25" s="6">
        <f t="shared" si="2"/>
        <v>0.05982878827993999</v>
      </c>
      <c r="I25" s="101">
        <v>53630</v>
      </c>
      <c r="J25" s="6">
        <f t="shared" si="3"/>
        <v>0.10232448098420772</v>
      </c>
      <c r="K25" s="32">
        <f t="shared" si="4"/>
        <v>193364</v>
      </c>
      <c r="L25" s="6">
        <f t="shared" si="5"/>
        <v>0.0632482071159303</v>
      </c>
    </row>
    <row r="26" spans="2:12" ht="12.75">
      <c r="B26" s="99" t="s">
        <v>51</v>
      </c>
      <c r="C26" s="101">
        <v>71044</v>
      </c>
      <c r="D26" s="6">
        <f t="shared" si="0"/>
        <v>0.05389580882023832</v>
      </c>
      <c r="E26" s="101">
        <v>71044</v>
      </c>
      <c r="F26" s="6">
        <f t="shared" si="1"/>
        <v>0.07625528626322907</v>
      </c>
      <c r="G26" s="101">
        <v>27830</v>
      </c>
      <c r="H26" s="6">
        <f t="shared" si="2"/>
        <v>0.09824375606742565</v>
      </c>
      <c r="I26" s="101">
        <v>20664</v>
      </c>
      <c r="J26" s="6">
        <f t="shared" si="3"/>
        <v>0.03942631130072102</v>
      </c>
      <c r="K26" s="32">
        <f t="shared" si="4"/>
        <v>190582</v>
      </c>
      <c r="L26" s="6">
        <f t="shared" si="5"/>
        <v>0.062338231566207915</v>
      </c>
    </row>
    <row r="27" spans="2:12" ht="12.75">
      <c r="B27" s="99" t="s">
        <v>52</v>
      </c>
      <c r="C27" s="101">
        <v>1464</v>
      </c>
      <c r="D27" s="6">
        <f t="shared" si="0"/>
        <v>0.0011106281193743158</v>
      </c>
      <c r="E27" s="101">
        <v>1464</v>
      </c>
      <c r="F27" s="6">
        <f t="shared" si="1"/>
        <v>0.0015713887040336603</v>
      </c>
      <c r="G27" s="101">
        <v>0</v>
      </c>
      <c r="H27" s="6">
        <f t="shared" si="2"/>
        <v>0</v>
      </c>
      <c r="I27" s="101">
        <v>13826</v>
      </c>
      <c r="J27" s="6">
        <f t="shared" si="3"/>
        <v>0.02637960608032176</v>
      </c>
      <c r="K27" s="32">
        <f t="shared" si="4"/>
        <v>16754</v>
      </c>
      <c r="L27" s="6">
        <f t="shared" si="5"/>
        <v>0.005480133127264104</v>
      </c>
    </row>
    <row r="28" spans="2:12" ht="12.75">
      <c r="B28" s="99" t="s">
        <v>53</v>
      </c>
      <c r="C28" s="101">
        <v>12750</v>
      </c>
      <c r="D28" s="6">
        <f t="shared" si="0"/>
        <v>0.009672478498649268</v>
      </c>
      <c r="E28" s="101">
        <v>12750</v>
      </c>
      <c r="F28" s="6">
        <f t="shared" si="1"/>
        <v>0.013685249983899707</v>
      </c>
      <c r="G28" s="101">
        <v>4668</v>
      </c>
      <c r="H28" s="6">
        <f t="shared" si="2"/>
        <v>0.016478686788456445</v>
      </c>
      <c r="I28" s="101">
        <v>11566</v>
      </c>
      <c r="J28" s="6">
        <f t="shared" si="3"/>
        <v>0.022067591778171667</v>
      </c>
      <c r="K28" s="32">
        <f t="shared" si="4"/>
        <v>41734</v>
      </c>
      <c r="L28" s="6">
        <f t="shared" si="5"/>
        <v>0.013650941621895674</v>
      </c>
    </row>
    <row r="29" spans="2:12" ht="12.75">
      <c r="B29" s="99" t="s">
        <v>54</v>
      </c>
      <c r="C29" s="101">
        <v>1701</v>
      </c>
      <c r="D29" s="6">
        <f t="shared" si="0"/>
        <v>0.0012904224255845022</v>
      </c>
      <c r="E29" s="101">
        <v>1701</v>
      </c>
      <c r="F29" s="6">
        <f t="shared" si="1"/>
        <v>0.0018257733507932078</v>
      </c>
      <c r="G29" s="101">
        <v>0</v>
      </c>
      <c r="H29" s="6">
        <f t="shared" si="2"/>
        <v>0</v>
      </c>
      <c r="I29" s="101">
        <v>356</v>
      </c>
      <c r="J29" s="6">
        <f t="shared" si="3"/>
        <v>0.0006792376511351473</v>
      </c>
      <c r="K29" s="32">
        <f t="shared" si="4"/>
        <v>3758</v>
      </c>
      <c r="L29" s="6">
        <f t="shared" si="5"/>
        <v>0.0012292193083597053</v>
      </c>
    </row>
    <row r="30" spans="2:12" ht="12.75">
      <c r="B30" s="99" t="s">
        <v>55</v>
      </c>
      <c r="C30" s="101">
        <v>6054</v>
      </c>
      <c r="D30" s="6">
        <f t="shared" si="0"/>
        <v>0.004592720378888052</v>
      </c>
      <c r="E30" s="101">
        <v>6054</v>
      </c>
      <c r="F30" s="6">
        <f t="shared" si="1"/>
        <v>0.006498078698237555</v>
      </c>
      <c r="G30" s="101">
        <v>73</v>
      </c>
      <c r="H30" s="6">
        <f t="shared" si="2"/>
        <v>0.0002577001147295031</v>
      </c>
      <c r="I30" s="101">
        <v>5397</v>
      </c>
      <c r="J30" s="6">
        <f t="shared" si="3"/>
        <v>0.01029731911004604</v>
      </c>
      <c r="K30" s="32">
        <f t="shared" si="4"/>
        <v>17578</v>
      </c>
      <c r="L30" s="6">
        <f t="shared" si="5"/>
        <v>0.0057496585956218465</v>
      </c>
    </row>
    <row r="31" spans="2:12" ht="12.75">
      <c r="B31" s="99" t="s">
        <v>58</v>
      </c>
      <c r="C31" s="101">
        <v>143850</v>
      </c>
      <c r="D31" s="6">
        <f t="shared" si="0"/>
        <v>0.10912831623770172</v>
      </c>
      <c r="E31" s="101">
        <v>0</v>
      </c>
      <c r="F31" s="6">
        <f t="shared" si="1"/>
        <v>0</v>
      </c>
      <c r="G31" s="101">
        <v>0</v>
      </c>
      <c r="H31" s="6">
        <f t="shared" si="2"/>
        <v>0</v>
      </c>
      <c r="I31" s="101">
        <v>0</v>
      </c>
      <c r="J31" s="6">
        <f t="shared" si="3"/>
        <v>0</v>
      </c>
      <c r="K31" s="32">
        <f t="shared" si="4"/>
        <v>143850</v>
      </c>
      <c r="L31" s="6">
        <f t="shared" si="5"/>
        <v>0.047052474057355936</v>
      </c>
    </row>
    <row r="32" spans="2:12" ht="12.75">
      <c r="B32" s="99" t="s">
        <v>61</v>
      </c>
      <c r="C32" s="101">
        <v>221235</v>
      </c>
      <c r="D32" s="6">
        <f t="shared" si="0"/>
        <v>0.16783457103126828</v>
      </c>
      <c r="E32" s="101">
        <v>0</v>
      </c>
      <c r="F32" s="6">
        <f t="shared" si="1"/>
        <v>0</v>
      </c>
      <c r="G32" s="101">
        <v>0</v>
      </c>
      <c r="H32" s="6">
        <f t="shared" si="2"/>
        <v>0</v>
      </c>
      <c r="I32" s="101">
        <v>0</v>
      </c>
      <c r="J32" s="6">
        <f t="shared" si="3"/>
        <v>0</v>
      </c>
      <c r="K32" s="32">
        <f t="shared" si="4"/>
        <v>221235</v>
      </c>
      <c r="L32" s="6">
        <f t="shared" si="5"/>
        <v>0.07236464440791894</v>
      </c>
    </row>
    <row r="33" spans="2:12" ht="12.75">
      <c r="B33" s="99" t="s">
        <v>63</v>
      </c>
      <c r="C33" s="101">
        <v>21428</v>
      </c>
      <c r="D33" s="6">
        <f t="shared" si="0"/>
        <v>0.01625583288384757</v>
      </c>
      <c r="E33" s="101">
        <v>0</v>
      </c>
      <c r="F33" s="6">
        <f t="shared" si="1"/>
        <v>0</v>
      </c>
      <c r="G33" s="101">
        <v>1420</v>
      </c>
      <c r="H33" s="6">
        <f t="shared" si="2"/>
        <v>0.005012796752272526</v>
      </c>
      <c r="I33" s="101">
        <v>3226</v>
      </c>
      <c r="J33" s="6">
        <f t="shared" si="3"/>
        <v>0.006155114220679734</v>
      </c>
      <c r="K33" s="32">
        <f t="shared" si="4"/>
        <v>26074</v>
      </c>
      <c r="L33" s="6">
        <f t="shared" si="5"/>
        <v>0.008528649347038572</v>
      </c>
    </row>
    <row r="34" spans="2:12" ht="12.75">
      <c r="B34" s="99" t="s">
        <v>67</v>
      </c>
      <c r="C34" s="101">
        <v>26642</v>
      </c>
      <c r="D34" s="6">
        <f t="shared" si="0"/>
        <v>0.02021130762047167</v>
      </c>
      <c r="E34" s="101">
        <v>26642</v>
      </c>
      <c r="F34" s="6">
        <f t="shared" si="1"/>
        <v>0.02859626902518086</v>
      </c>
      <c r="G34" s="101">
        <v>9933</v>
      </c>
      <c r="H34" s="6">
        <f t="shared" si="2"/>
        <v>0.03506486629600212</v>
      </c>
      <c r="I34" s="101">
        <v>6874</v>
      </c>
      <c r="J34" s="6">
        <f t="shared" si="3"/>
        <v>0.013115392173884839</v>
      </c>
      <c r="K34" s="32">
        <f t="shared" si="4"/>
        <v>70091</v>
      </c>
      <c r="L34" s="6">
        <f t="shared" si="5"/>
        <v>0.022926346605172992</v>
      </c>
    </row>
    <row r="35" spans="2:12" ht="12.75">
      <c r="B35" s="99" t="s">
        <v>68</v>
      </c>
      <c r="C35" s="101">
        <v>1980</v>
      </c>
      <c r="D35" s="6">
        <f t="shared" si="0"/>
        <v>0.001502079013907886</v>
      </c>
      <c r="E35" s="101">
        <v>1980</v>
      </c>
      <c r="F35" s="6">
        <f t="shared" si="1"/>
        <v>0.0021252388210291307</v>
      </c>
      <c r="G35" s="101">
        <v>803</v>
      </c>
      <c r="H35" s="6">
        <f t="shared" si="2"/>
        <v>0.0028347012620245342</v>
      </c>
      <c r="I35" s="101">
        <v>17381</v>
      </c>
      <c r="J35" s="6">
        <f t="shared" si="3"/>
        <v>0.03316244273702246</v>
      </c>
      <c r="K35" s="32">
        <f t="shared" si="4"/>
        <v>22144</v>
      </c>
      <c r="L35" s="6">
        <f t="shared" si="5"/>
        <v>0.007243169868099339</v>
      </c>
    </row>
    <row r="36" spans="2:12" ht="12.75">
      <c r="B36" s="99" t="s">
        <v>70</v>
      </c>
      <c r="C36" s="101">
        <v>3013</v>
      </c>
      <c r="D36" s="6">
        <f t="shared" si="0"/>
        <v>0.002285739428739627</v>
      </c>
      <c r="E36" s="101">
        <v>3013</v>
      </c>
      <c r="F36" s="6">
        <f t="shared" si="1"/>
        <v>0.0032340124079599853</v>
      </c>
      <c r="G36" s="101">
        <v>251</v>
      </c>
      <c r="H36" s="6">
        <f t="shared" si="2"/>
        <v>0.0008860647780425382</v>
      </c>
      <c r="I36" s="101">
        <v>8453</v>
      </c>
      <c r="J36" s="6">
        <f t="shared" si="3"/>
        <v>0.01612807827259944</v>
      </c>
      <c r="K36" s="32">
        <f t="shared" si="4"/>
        <v>14730</v>
      </c>
      <c r="L36" s="6">
        <f t="shared" si="5"/>
        <v>0.0048180948409096485</v>
      </c>
    </row>
    <row r="37" spans="2:12" ht="12.75">
      <c r="B37" s="99" t="s">
        <v>73</v>
      </c>
      <c r="C37" s="101">
        <v>0</v>
      </c>
      <c r="D37" s="6">
        <f t="shared" si="0"/>
        <v>0</v>
      </c>
      <c r="E37" s="101">
        <v>0</v>
      </c>
      <c r="F37" s="6">
        <f t="shared" si="1"/>
        <v>0</v>
      </c>
      <c r="G37" s="101">
        <v>0</v>
      </c>
      <c r="H37" s="6">
        <f t="shared" si="2"/>
        <v>0</v>
      </c>
      <c r="I37" s="101">
        <v>13369</v>
      </c>
      <c r="J37" s="6">
        <f t="shared" si="3"/>
        <v>0.025507663365240966</v>
      </c>
      <c r="K37" s="32">
        <f t="shared" si="4"/>
        <v>13369</v>
      </c>
      <c r="L37" s="6">
        <f t="shared" si="5"/>
        <v>0.004372919886498377</v>
      </c>
    </row>
    <row r="38" spans="2:12" ht="12.75">
      <c r="B38" s="99" t="s">
        <v>75</v>
      </c>
      <c r="C38" s="101">
        <v>3532</v>
      </c>
      <c r="D38" s="6">
        <f t="shared" si="0"/>
        <v>0.0026794662005669967</v>
      </c>
      <c r="E38" s="101">
        <v>3532</v>
      </c>
      <c r="F38" s="6">
        <f t="shared" si="1"/>
        <v>0.003791082583775197</v>
      </c>
      <c r="G38" s="101">
        <v>0</v>
      </c>
      <c r="H38" s="6">
        <f t="shared" si="2"/>
        <v>0</v>
      </c>
      <c r="I38" s="101">
        <v>2318</v>
      </c>
      <c r="J38" s="6">
        <f t="shared" si="3"/>
        <v>0.0044226766160990775</v>
      </c>
      <c r="K38" s="32">
        <f t="shared" si="4"/>
        <v>9382</v>
      </c>
      <c r="L38" s="6">
        <f t="shared" si="5"/>
        <v>0.0030687960487042988</v>
      </c>
    </row>
    <row r="39" spans="2:12" ht="12.75">
      <c r="B39" s="99" t="s">
        <v>78</v>
      </c>
      <c r="C39" s="101">
        <v>1158</v>
      </c>
      <c r="D39" s="6">
        <f t="shared" si="0"/>
        <v>0.0008784886354067334</v>
      </c>
      <c r="E39" s="101">
        <v>1158</v>
      </c>
      <c r="F39" s="6">
        <f t="shared" si="1"/>
        <v>0.0012429427044200673</v>
      </c>
      <c r="G39" s="101">
        <v>0</v>
      </c>
      <c r="H39" s="6">
        <f t="shared" si="2"/>
        <v>0</v>
      </c>
      <c r="I39" s="101">
        <v>543</v>
      </c>
      <c r="J39" s="6">
        <f t="shared" si="3"/>
        <v>0.0010360282150741152</v>
      </c>
      <c r="K39" s="32">
        <f t="shared" si="4"/>
        <v>2859</v>
      </c>
      <c r="L39" s="6">
        <f t="shared" si="5"/>
        <v>0.000935161788877168</v>
      </c>
    </row>
    <row r="40" spans="2:12" ht="12.75">
      <c r="B40" s="99" t="s">
        <v>79</v>
      </c>
      <c r="C40" s="101">
        <v>27306</v>
      </c>
      <c r="D40" s="6">
        <f t="shared" si="0"/>
        <v>0.02071503512816603</v>
      </c>
      <c r="E40" s="101">
        <v>27306</v>
      </c>
      <c r="F40" s="6">
        <f t="shared" si="1"/>
        <v>0.02930897537728356</v>
      </c>
      <c r="G40" s="101">
        <v>12598</v>
      </c>
      <c r="H40" s="6">
        <f t="shared" si="2"/>
        <v>0.04447268555290795</v>
      </c>
      <c r="I40" s="101">
        <v>17919</v>
      </c>
      <c r="J40" s="6">
        <f t="shared" si="3"/>
        <v>0.0341889310974458</v>
      </c>
      <c r="K40" s="32">
        <f t="shared" si="4"/>
        <v>85129</v>
      </c>
      <c r="L40" s="6">
        <f t="shared" si="5"/>
        <v>0.027845186402701796</v>
      </c>
    </row>
    <row r="41" spans="2:12" ht="12.75">
      <c r="B41" s="99" t="s">
        <v>81</v>
      </c>
      <c r="C41" s="101">
        <v>1942</v>
      </c>
      <c r="D41" s="6">
        <f t="shared" si="0"/>
        <v>0.0014732512348530882</v>
      </c>
      <c r="E41" s="101">
        <v>1942</v>
      </c>
      <c r="F41" s="6">
        <f t="shared" si="1"/>
        <v>0.00208445140931241</v>
      </c>
      <c r="G41" s="101">
        <v>7</v>
      </c>
      <c r="H41" s="6">
        <f t="shared" si="2"/>
        <v>2.4710969905568795E-05</v>
      </c>
      <c r="I41" s="101">
        <v>617</v>
      </c>
      <c r="J41" s="6">
        <f t="shared" si="3"/>
        <v>0.0011772180639055784</v>
      </c>
      <c r="K41" s="32">
        <f t="shared" si="4"/>
        <v>4508</v>
      </c>
      <c r="L41" s="6">
        <f t="shared" si="5"/>
        <v>0.0014745398196076508</v>
      </c>
    </row>
    <row r="42" spans="2:12" ht="12.75">
      <c r="B42" s="99" t="s">
        <v>82</v>
      </c>
      <c r="C42" s="101">
        <v>2949</v>
      </c>
      <c r="D42" s="6">
        <f t="shared" si="0"/>
        <v>0.0022371873798052305</v>
      </c>
      <c r="E42" s="101">
        <v>2949</v>
      </c>
      <c r="F42" s="6">
        <f t="shared" si="1"/>
        <v>0.0031653178198055086</v>
      </c>
      <c r="G42" s="101">
        <v>5217</v>
      </c>
      <c r="H42" s="6">
        <f t="shared" si="2"/>
        <v>0.01841673285676463</v>
      </c>
      <c r="I42" s="101">
        <v>0</v>
      </c>
      <c r="J42" s="6">
        <f t="shared" si="3"/>
        <v>0</v>
      </c>
      <c r="K42" s="32">
        <f t="shared" si="4"/>
        <v>11115</v>
      </c>
      <c r="L42" s="6">
        <f t="shared" si="5"/>
        <v>0.0036356499766945515</v>
      </c>
    </row>
    <row r="43" spans="2:12" ht="12.75">
      <c r="B43" s="99" t="s">
        <v>88</v>
      </c>
      <c r="C43" s="101">
        <v>0</v>
      </c>
      <c r="D43" s="6">
        <f t="shared" si="0"/>
        <v>0</v>
      </c>
      <c r="E43" s="101">
        <v>0</v>
      </c>
      <c r="F43" s="6">
        <f t="shared" si="1"/>
        <v>0</v>
      </c>
      <c r="G43" s="101">
        <v>0</v>
      </c>
      <c r="H43" s="6">
        <f t="shared" si="2"/>
        <v>0</v>
      </c>
      <c r="I43" s="101">
        <v>7573</v>
      </c>
      <c r="J43" s="6">
        <f t="shared" si="3"/>
        <v>0.014449063854063119</v>
      </c>
      <c r="K43" s="32">
        <f t="shared" si="4"/>
        <v>7573</v>
      </c>
      <c r="L43" s="6">
        <f t="shared" si="5"/>
        <v>0.0024770829755742544</v>
      </c>
    </row>
    <row r="44" spans="2:12" ht="12.75">
      <c r="B44" s="99" t="s">
        <v>89</v>
      </c>
      <c r="C44" s="101">
        <v>25271</v>
      </c>
      <c r="D44" s="6">
        <f t="shared" si="0"/>
        <v>0.019171231697205148</v>
      </c>
      <c r="E44" s="101">
        <v>25271</v>
      </c>
      <c r="F44" s="6">
        <f t="shared" si="1"/>
        <v>0.027124702144559174</v>
      </c>
      <c r="G44" s="101">
        <v>4016</v>
      </c>
      <c r="H44" s="6">
        <f t="shared" si="2"/>
        <v>0.01417703644868061</v>
      </c>
      <c r="I44" s="101">
        <v>25728</v>
      </c>
      <c r="J44" s="6">
        <f t="shared" si="3"/>
        <v>0.04908827609102548</v>
      </c>
      <c r="K44" s="32">
        <f t="shared" si="4"/>
        <v>80286</v>
      </c>
      <c r="L44" s="6">
        <f t="shared" si="5"/>
        <v>0.026261070088070063</v>
      </c>
    </row>
    <row r="45" spans="2:12" ht="12.75">
      <c r="B45" s="99" t="s">
        <v>93</v>
      </c>
      <c r="C45" s="101">
        <v>10079</v>
      </c>
      <c r="D45" s="6">
        <f t="shared" si="0"/>
        <v>0.0076461890814028205</v>
      </c>
      <c r="E45" s="101">
        <v>10079</v>
      </c>
      <c r="F45" s="6">
        <f t="shared" si="1"/>
        <v>0.010818324281390207</v>
      </c>
      <c r="G45" s="101">
        <v>121</v>
      </c>
      <c r="H45" s="6">
        <f t="shared" si="2"/>
        <v>0.0004271467655105463</v>
      </c>
      <c r="I45" s="101">
        <v>6681</v>
      </c>
      <c r="J45" s="6">
        <f t="shared" si="3"/>
        <v>0.012747153784364942</v>
      </c>
      <c r="K45" s="32">
        <f t="shared" si="4"/>
        <v>26960</v>
      </c>
      <c r="L45" s="6">
        <f t="shared" si="5"/>
        <v>0.008818454644326146</v>
      </c>
    </row>
    <row r="46" spans="2:12" ht="12.75">
      <c r="B46" s="99" t="s">
        <v>97</v>
      </c>
      <c r="C46" s="101">
        <v>4156</v>
      </c>
      <c r="D46" s="6">
        <f t="shared" si="0"/>
        <v>0.003152848677677361</v>
      </c>
      <c r="E46" s="101">
        <v>4156</v>
      </c>
      <c r="F46" s="6">
        <f t="shared" si="1"/>
        <v>0.004460854818281347</v>
      </c>
      <c r="G46" s="101">
        <v>0</v>
      </c>
      <c r="H46" s="6">
        <f t="shared" si="2"/>
        <v>0</v>
      </c>
      <c r="I46" s="101">
        <v>422</v>
      </c>
      <c r="J46" s="6">
        <f t="shared" si="3"/>
        <v>0.0008051637325253712</v>
      </c>
      <c r="K46" s="32">
        <f t="shared" si="4"/>
        <v>8734</v>
      </c>
      <c r="L46" s="6">
        <f t="shared" si="5"/>
        <v>0.002856839126986074</v>
      </c>
    </row>
    <row r="47" spans="2:12" ht="12.75">
      <c r="B47" s="99" t="s">
        <v>99</v>
      </c>
      <c r="C47" s="101">
        <v>74335</v>
      </c>
      <c r="D47" s="6">
        <f t="shared" si="0"/>
        <v>0.056392446211536724</v>
      </c>
      <c r="E47" s="101">
        <v>74335</v>
      </c>
      <c r="F47" s="6">
        <f t="shared" si="1"/>
        <v>0.07978769078848506</v>
      </c>
      <c r="G47" s="101">
        <v>22358</v>
      </c>
      <c r="H47" s="6">
        <f t="shared" si="2"/>
        <v>0.07892683787838672</v>
      </c>
      <c r="I47" s="101">
        <v>23794</v>
      </c>
      <c r="J47" s="6">
        <f t="shared" si="3"/>
        <v>0.045398260312105886</v>
      </c>
      <c r="K47" s="32">
        <f t="shared" si="4"/>
        <v>194822</v>
      </c>
      <c r="L47" s="6">
        <f t="shared" si="5"/>
        <v>0.0637251101897963</v>
      </c>
    </row>
    <row r="48" spans="2:12" ht="12.75">
      <c r="B48" s="99" t="s">
        <v>106</v>
      </c>
      <c r="C48" s="101">
        <v>4348</v>
      </c>
      <c r="D48" s="6">
        <f t="shared" si="0"/>
        <v>0.00329850482448055</v>
      </c>
      <c r="E48" s="101">
        <v>4348</v>
      </c>
      <c r="F48" s="6">
        <f t="shared" si="1"/>
        <v>0.0046669385827447785</v>
      </c>
      <c r="G48" s="101">
        <v>0</v>
      </c>
      <c r="H48" s="6">
        <f t="shared" si="2"/>
        <v>0</v>
      </c>
      <c r="I48" s="101">
        <v>7516</v>
      </c>
      <c r="J48" s="6">
        <f t="shared" si="3"/>
        <v>0.01434030951104429</v>
      </c>
      <c r="K48" s="32">
        <f t="shared" si="4"/>
        <v>16212</v>
      </c>
      <c r="L48" s="6">
        <f t="shared" si="5"/>
        <v>0.005302848171135589</v>
      </c>
    </row>
    <row r="49" spans="2:12" ht="12.75">
      <c r="B49" s="99" t="s">
        <v>110</v>
      </c>
      <c r="C49" s="101">
        <v>0</v>
      </c>
      <c r="D49" s="6">
        <f t="shared" si="0"/>
        <v>0</v>
      </c>
      <c r="E49" s="101">
        <v>0</v>
      </c>
      <c r="F49" s="6">
        <f t="shared" si="1"/>
        <v>0</v>
      </c>
      <c r="G49" s="101">
        <v>0</v>
      </c>
      <c r="H49" s="6">
        <f t="shared" si="2"/>
        <v>0</v>
      </c>
      <c r="I49" s="101">
        <v>9240</v>
      </c>
      <c r="J49" s="6">
        <f t="shared" si="3"/>
        <v>0.01762965139463135</v>
      </c>
      <c r="K49" s="32">
        <f t="shared" si="4"/>
        <v>9240</v>
      </c>
      <c r="L49" s="6">
        <f t="shared" si="5"/>
        <v>0.003022348698574688</v>
      </c>
    </row>
    <row r="50" spans="2:12" ht="12.75">
      <c r="B50" s="99" t="s">
        <v>112</v>
      </c>
      <c r="C50" s="101">
        <v>0</v>
      </c>
      <c r="D50" s="6">
        <f t="shared" si="0"/>
        <v>0</v>
      </c>
      <c r="E50" s="101">
        <v>0</v>
      </c>
      <c r="F50" s="6">
        <f t="shared" si="1"/>
        <v>0</v>
      </c>
      <c r="G50" s="101">
        <v>0</v>
      </c>
      <c r="H50" s="6">
        <f t="shared" si="2"/>
        <v>0</v>
      </c>
      <c r="I50" s="101">
        <v>5895</v>
      </c>
      <c r="J50" s="6">
        <f t="shared" si="3"/>
        <v>0.011247488633263183</v>
      </c>
      <c r="K50" s="32">
        <f t="shared" si="4"/>
        <v>5895</v>
      </c>
      <c r="L50" s="6">
        <f t="shared" si="5"/>
        <v>0.0019282192184088512</v>
      </c>
    </row>
    <row r="51" spans="2:12" ht="12.75">
      <c r="B51" s="99" t="s">
        <v>115</v>
      </c>
      <c r="C51" s="101">
        <v>44902</v>
      </c>
      <c r="D51" s="6">
        <f t="shared" si="0"/>
        <v>0.034063814082066615</v>
      </c>
      <c r="E51" s="101">
        <v>44902</v>
      </c>
      <c r="F51" s="6">
        <f t="shared" si="1"/>
        <v>0.04819569370800507</v>
      </c>
      <c r="G51" s="101">
        <v>4813</v>
      </c>
      <c r="H51" s="6">
        <f t="shared" si="2"/>
        <v>0.016990556879357514</v>
      </c>
      <c r="I51" s="101">
        <v>9878</v>
      </c>
      <c r="J51" s="6">
        <f t="shared" si="3"/>
        <v>0.01884693684807018</v>
      </c>
      <c r="K51" s="32">
        <f t="shared" si="4"/>
        <v>104495</v>
      </c>
      <c r="L51" s="6">
        <f t="shared" si="5"/>
        <v>0.03417968909713875</v>
      </c>
    </row>
    <row r="52" spans="2:12" ht="12.75">
      <c r="B52" s="99" t="s">
        <v>120</v>
      </c>
      <c r="C52" s="101">
        <v>0</v>
      </c>
      <c r="D52" s="6">
        <f t="shared" si="0"/>
        <v>0</v>
      </c>
      <c r="E52" s="101">
        <v>0</v>
      </c>
      <c r="F52" s="6">
        <f t="shared" si="1"/>
        <v>0</v>
      </c>
      <c r="G52" s="101">
        <v>0</v>
      </c>
      <c r="H52" s="6">
        <f t="shared" si="2"/>
        <v>0</v>
      </c>
      <c r="I52" s="101">
        <v>670</v>
      </c>
      <c r="J52" s="6">
        <f t="shared" si="3"/>
        <v>0.0012783405232037884</v>
      </c>
      <c r="K52" s="32">
        <f t="shared" si="4"/>
        <v>670</v>
      </c>
      <c r="L52" s="6">
        <f t="shared" si="5"/>
        <v>0.0002191529900481646</v>
      </c>
    </row>
    <row r="53" spans="2:12" ht="12.75">
      <c r="B53" s="99" t="s">
        <v>121</v>
      </c>
      <c r="C53" s="101">
        <v>631</v>
      </c>
      <c r="D53" s="6">
        <f t="shared" si="0"/>
        <v>0.0004786928574625637</v>
      </c>
      <c r="E53" s="101">
        <v>631</v>
      </c>
      <c r="F53" s="6">
        <f t="shared" si="1"/>
        <v>0.0006772857050855463</v>
      </c>
      <c r="G53" s="101">
        <v>0</v>
      </c>
      <c r="H53" s="6">
        <f t="shared" si="2"/>
        <v>0</v>
      </c>
      <c r="I53" s="101">
        <v>1119</v>
      </c>
      <c r="J53" s="6">
        <f t="shared" si="3"/>
        <v>0.0021350194708433423</v>
      </c>
      <c r="K53" s="32">
        <f t="shared" si="4"/>
        <v>2381</v>
      </c>
      <c r="L53" s="6">
        <f t="shared" si="5"/>
        <v>0.0007788108497084774</v>
      </c>
    </row>
    <row r="54" spans="2:12" ht="12.75">
      <c r="B54" s="99" t="s">
        <v>122</v>
      </c>
      <c r="C54" s="101">
        <v>8509</v>
      </c>
      <c r="D54" s="6">
        <f t="shared" si="0"/>
        <v>0.006455146630980911</v>
      </c>
      <c r="E54" s="101">
        <v>8509</v>
      </c>
      <c r="F54" s="6">
        <f t="shared" si="1"/>
        <v>0.009133160165725693</v>
      </c>
      <c r="G54" s="101">
        <v>566</v>
      </c>
      <c r="H54" s="6">
        <f t="shared" si="2"/>
        <v>0.001998058423793134</v>
      </c>
      <c r="I54" s="101">
        <v>4103</v>
      </c>
      <c r="J54" s="6">
        <f t="shared" si="3"/>
        <v>0.007828404726425589</v>
      </c>
      <c r="K54" s="32">
        <f t="shared" si="4"/>
        <v>21687</v>
      </c>
      <c r="L54" s="6">
        <f t="shared" si="5"/>
        <v>0.007093687903245591</v>
      </c>
    </row>
    <row r="55" spans="2:12" ht="12.75">
      <c r="B55" s="99" t="s">
        <v>123</v>
      </c>
      <c r="C55" s="101">
        <v>164</v>
      </c>
      <c r="D55" s="6">
        <f t="shared" si="0"/>
        <v>0.00012441462539439056</v>
      </c>
      <c r="E55" s="101">
        <v>164</v>
      </c>
      <c r="F55" s="6">
        <f t="shared" si="1"/>
        <v>0.0001760298821458472</v>
      </c>
      <c r="G55" s="101">
        <v>0</v>
      </c>
      <c r="H55" s="6">
        <f t="shared" si="2"/>
        <v>0</v>
      </c>
      <c r="I55" s="101">
        <v>0</v>
      </c>
      <c r="J55" s="6">
        <f t="shared" si="3"/>
        <v>0</v>
      </c>
      <c r="K55" s="32">
        <f t="shared" si="4"/>
        <v>328</v>
      </c>
      <c r="L55" s="6">
        <f t="shared" si="5"/>
        <v>0.00010728683691910147</v>
      </c>
    </row>
    <row r="56" spans="2:12" ht="12.75">
      <c r="B56" s="99" t="s">
        <v>127</v>
      </c>
      <c r="C56" s="101">
        <v>0</v>
      </c>
      <c r="D56" s="6">
        <f t="shared" si="0"/>
        <v>0</v>
      </c>
      <c r="E56" s="101">
        <v>0</v>
      </c>
      <c r="F56" s="6">
        <f t="shared" si="1"/>
        <v>0</v>
      </c>
      <c r="G56" s="101">
        <v>0</v>
      </c>
      <c r="H56" s="6">
        <f t="shared" si="2"/>
        <v>0</v>
      </c>
      <c r="I56" s="101">
        <v>8052</v>
      </c>
      <c r="J56" s="6">
        <f t="shared" si="3"/>
        <v>0.015362981929607321</v>
      </c>
      <c r="K56" s="32">
        <f t="shared" si="4"/>
        <v>8052</v>
      </c>
      <c r="L56" s="6">
        <f t="shared" si="5"/>
        <v>0.0026337610087579424</v>
      </c>
    </row>
    <row r="57" spans="2:12" ht="12.75">
      <c r="B57" s="99" t="s">
        <v>128</v>
      </c>
      <c r="C57" s="101">
        <v>0</v>
      </c>
      <c r="D57" s="6">
        <f t="shared" si="0"/>
        <v>0</v>
      </c>
      <c r="E57" s="101">
        <v>0</v>
      </c>
      <c r="F57" s="6">
        <f t="shared" si="1"/>
        <v>0</v>
      </c>
      <c r="G57" s="101">
        <v>0</v>
      </c>
      <c r="H57" s="6">
        <f t="shared" si="2"/>
        <v>0</v>
      </c>
      <c r="I57" s="101">
        <v>7237</v>
      </c>
      <c r="J57" s="6">
        <f t="shared" si="3"/>
        <v>0.01380798562153107</v>
      </c>
      <c r="K57" s="32">
        <f t="shared" si="4"/>
        <v>7237</v>
      </c>
      <c r="L57" s="6">
        <f t="shared" si="5"/>
        <v>0.002367179386535175</v>
      </c>
    </row>
    <row r="58" spans="2:12" ht="12.75">
      <c r="B58" s="99" t="s">
        <v>130</v>
      </c>
      <c r="C58" s="101">
        <v>0</v>
      </c>
      <c r="D58" s="6">
        <f t="shared" si="0"/>
        <v>0</v>
      </c>
      <c r="E58" s="101">
        <v>0</v>
      </c>
      <c r="F58" s="6">
        <f t="shared" si="1"/>
        <v>0</v>
      </c>
      <c r="G58" s="101">
        <v>0</v>
      </c>
      <c r="H58" s="6">
        <f t="shared" si="2"/>
        <v>0</v>
      </c>
      <c r="I58" s="101">
        <v>4864</v>
      </c>
      <c r="J58" s="6">
        <f t="shared" si="3"/>
        <v>0.009280370604273473</v>
      </c>
      <c r="K58" s="32">
        <f t="shared" si="4"/>
        <v>4864</v>
      </c>
      <c r="L58" s="6">
        <f t="shared" si="5"/>
        <v>0.0015909852889466755</v>
      </c>
    </row>
    <row r="59" spans="2:12" ht="12.75">
      <c r="B59" s="99" t="s">
        <v>131</v>
      </c>
      <c r="C59" s="101">
        <v>0</v>
      </c>
      <c r="D59" s="6">
        <f t="shared" si="0"/>
        <v>0</v>
      </c>
      <c r="E59" s="101">
        <v>0</v>
      </c>
      <c r="F59" s="6">
        <f t="shared" si="1"/>
        <v>0</v>
      </c>
      <c r="G59" s="101">
        <v>0</v>
      </c>
      <c r="H59" s="6">
        <f t="shared" si="2"/>
        <v>0</v>
      </c>
      <c r="I59" s="101">
        <v>3999</v>
      </c>
      <c r="J59" s="6">
        <f t="shared" si="3"/>
        <v>0.007629975749689478</v>
      </c>
      <c r="K59" s="32">
        <f t="shared" si="4"/>
        <v>3999</v>
      </c>
      <c r="L59" s="6">
        <f t="shared" si="5"/>
        <v>0.0013080489659740451</v>
      </c>
    </row>
    <row r="60" spans="2:12" ht="12.75">
      <c r="B60" s="99" t="s">
        <v>132</v>
      </c>
      <c r="C60" s="101">
        <v>2209</v>
      </c>
      <c r="D60" s="6">
        <f t="shared" si="0"/>
        <v>0.001675804314001273</v>
      </c>
      <c r="E60" s="101">
        <v>2209</v>
      </c>
      <c r="F60" s="6">
        <f t="shared" si="1"/>
        <v>0.0023710366442693687</v>
      </c>
      <c r="G60" s="101">
        <v>0</v>
      </c>
      <c r="H60" s="6">
        <f t="shared" si="2"/>
        <v>0</v>
      </c>
      <c r="I60" s="101">
        <v>29235</v>
      </c>
      <c r="J60" s="6">
        <f t="shared" si="3"/>
        <v>0.05577953014307874</v>
      </c>
      <c r="K60" s="32">
        <f t="shared" si="4"/>
        <v>33653</v>
      </c>
      <c r="L60" s="6">
        <f t="shared" si="5"/>
        <v>0.01100769488670281</v>
      </c>
    </row>
    <row r="61" spans="2:12" ht="12.75">
      <c r="B61" s="99" t="s">
        <v>134</v>
      </c>
      <c r="C61" s="101">
        <v>0</v>
      </c>
      <c r="D61" s="6">
        <f t="shared" si="0"/>
        <v>0</v>
      </c>
      <c r="E61" s="101">
        <v>0</v>
      </c>
      <c r="F61" s="6">
        <f t="shared" si="1"/>
        <v>0</v>
      </c>
      <c r="G61" s="101">
        <v>0</v>
      </c>
      <c r="H61" s="6">
        <f t="shared" si="2"/>
        <v>0</v>
      </c>
      <c r="I61" s="101">
        <v>438</v>
      </c>
      <c r="J61" s="6">
        <f t="shared" si="3"/>
        <v>0.0008356912674078497</v>
      </c>
      <c r="K61" s="32">
        <f t="shared" si="4"/>
        <v>438</v>
      </c>
      <c r="L61" s="6">
        <f t="shared" si="5"/>
        <v>0.00014326717856880014</v>
      </c>
    </row>
    <row r="62" spans="2:12" ht="12.75">
      <c r="B62" s="99" t="s">
        <v>135</v>
      </c>
      <c r="C62" s="101">
        <v>51643</v>
      </c>
      <c r="D62" s="6">
        <f t="shared" si="0"/>
        <v>0.03917771036123483</v>
      </c>
      <c r="E62" s="101">
        <v>51643</v>
      </c>
      <c r="F62" s="6">
        <f t="shared" si="1"/>
        <v>0.055431165875963334</v>
      </c>
      <c r="G62" s="101">
        <v>24588</v>
      </c>
      <c r="H62" s="6">
        <f t="shared" si="2"/>
        <v>0.08679904686258935</v>
      </c>
      <c r="I62" s="101">
        <v>443</v>
      </c>
      <c r="J62" s="6">
        <f t="shared" si="3"/>
        <v>0.0008452311220586243</v>
      </c>
      <c r="K62" s="32">
        <f t="shared" si="4"/>
        <v>128317</v>
      </c>
      <c r="L62" s="6">
        <f t="shared" si="5"/>
        <v>0.04197172272240349</v>
      </c>
    </row>
    <row r="63" spans="2:12" ht="12.75">
      <c r="B63" s="99" t="s">
        <v>136</v>
      </c>
      <c r="C63" s="101">
        <v>0</v>
      </c>
      <c r="D63" s="6">
        <f t="shared" si="0"/>
        <v>0</v>
      </c>
      <c r="E63" s="101">
        <v>0</v>
      </c>
      <c r="F63" s="6">
        <f t="shared" si="1"/>
        <v>0</v>
      </c>
      <c r="G63" s="101">
        <v>0</v>
      </c>
      <c r="H63" s="6">
        <f t="shared" si="2"/>
        <v>0</v>
      </c>
      <c r="I63" s="101">
        <v>809</v>
      </c>
      <c r="J63" s="6">
        <f t="shared" si="3"/>
        <v>0.0015435484824953207</v>
      </c>
      <c r="K63" s="32">
        <f t="shared" si="4"/>
        <v>809</v>
      </c>
      <c r="L63" s="6">
        <f t="shared" si="5"/>
        <v>0.0002646190581327838</v>
      </c>
    </row>
    <row r="64" spans="2:12" ht="12.75">
      <c r="B64" s="99" t="s">
        <v>137</v>
      </c>
      <c r="C64" s="101">
        <v>35369</v>
      </c>
      <c r="D64" s="6">
        <f t="shared" si="0"/>
        <v>0.026831834668135365</v>
      </c>
      <c r="E64" s="101">
        <v>35369</v>
      </c>
      <c r="F64" s="6">
        <f t="shared" si="1"/>
        <v>0.03796342013180774</v>
      </c>
      <c r="G64" s="101">
        <v>19951</v>
      </c>
      <c r="H64" s="6">
        <f t="shared" si="2"/>
        <v>0.070429794369429</v>
      </c>
      <c r="I64" s="101">
        <v>23071</v>
      </c>
      <c r="J64" s="6">
        <f t="shared" si="3"/>
        <v>0.044018797329603884</v>
      </c>
      <c r="K64" s="32">
        <f t="shared" si="4"/>
        <v>113760</v>
      </c>
      <c r="L64" s="6">
        <f t="shared" si="5"/>
        <v>0.03721021514608836</v>
      </c>
    </row>
    <row r="65" spans="2:12" ht="12.75">
      <c r="B65" s="99" t="s">
        <v>139</v>
      </c>
      <c r="C65" s="101">
        <v>1940</v>
      </c>
      <c r="D65" s="6">
        <f t="shared" si="0"/>
        <v>0.0014717339833238885</v>
      </c>
      <c r="E65" s="101">
        <v>1940</v>
      </c>
      <c r="F65" s="6">
        <f t="shared" si="1"/>
        <v>0.0020823047034325827</v>
      </c>
      <c r="G65" s="101">
        <v>461</v>
      </c>
      <c r="H65" s="6">
        <f t="shared" si="2"/>
        <v>0.001627393875209602</v>
      </c>
      <c r="I65" s="101">
        <v>15689</v>
      </c>
      <c r="J65" s="6">
        <f t="shared" si="3"/>
        <v>0.029934155923200353</v>
      </c>
      <c r="K65" s="32">
        <f t="shared" si="4"/>
        <v>20030</v>
      </c>
      <c r="L65" s="6">
        <f t="shared" si="5"/>
        <v>0.0065516931203951296</v>
      </c>
    </row>
    <row r="66" spans="2:12" ht="12.75">
      <c r="B66" s="99" t="s">
        <v>140</v>
      </c>
      <c r="C66" s="101">
        <v>6400</v>
      </c>
      <c r="D66" s="6">
        <f t="shared" si="0"/>
        <v>0.004855204893439632</v>
      </c>
      <c r="E66" s="101">
        <v>6400</v>
      </c>
      <c r="F66" s="6">
        <f t="shared" si="1"/>
        <v>0.006869458815447696</v>
      </c>
      <c r="G66" s="101">
        <v>0</v>
      </c>
      <c r="H66" s="6">
        <f t="shared" si="2"/>
        <v>0</v>
      </c>
      <c r="I66" s="101">
        <v>10493</v>
      </c>
      <c r="J66" s="6">
        <f t="shared" si="3"/>
        <v>0.020020338970115452</v>
      </c>
      <c r="K66" s="32">
        <f t="shared" si="4"/>
        <v>23293</v>
      </c>
      <c r="L66" s="6">
        <f t="shared" si="5"/>
        <v>0.007619000891331191</v>
      </c>
    </row>
    <row r="67" spans="2:12" ht="12.75">
      <c r="B67" s="99" t="s">
        <v>141</v>
      </c>
      <c r="C67" s="101">
        <v>0</v>
      </c>
      <c r="D67" s="6">
        <f t="shared" si="0"/>
        <v>0</v>
      </c>
      <c r="E67" s="101">
        <v>0</v>
      </c>
      <c r="F67" s="6">
        <f t="shared" si="1"/>
        <v>0</v>
      </c>
      <c r="G67" s="101">
        <v>0</v>
      </c>
      <c r="H67" s="6">
        <f t="shared" si="2"/>
        <v>0</v>
      </c>
      <c r="I67" s="101">
        <v>487</v>
      </c>
      <c r="J67" s="6">
        <f t="shared" si="3"/>
        <v>0.0009291818429854403</v>
      </c>
      <c r="K67" s="32">
        <f t="shared" si="4"/>
        <v>487</v>
      </c>
      <c r="L67" s="6">
        <f t="shared" si="5"/>
        <v>0.0001592947853036659</v>
      </c>
    </row>
    <row r="68" spans="2:12" ht="12.75">
      <c r="B68" s="99" t="s">
        <v>143</v>
      </c>
      <c r="C68" s="101">
        <v>0</v>
      </c>
      <c r="D68" s="6">
        <f>+C68/$C$76</f>
        <v>0</v>
      </c>
      <c r="E68" s="101">
        <v>0</v>
      </c>
      <c r="F68" s="6">
        <f>+E68/$E$76</f>
        <v>0</v>
      </c>
      <c r="G68" s="101">
        <v>0</v>
      </c>
      <c r="H68" s="6">
        <f>+G68/$G$76</f>
        <v>0</v>
      </c>
      <c r="I68" s="101">
        <v>13542</v>
      </c>
      <c r="J68" s="6">
        <f>+I68/$I$76</f>
        <v>0.025837742336157765</v>
      </c>
      <c r="K68" s="32">
        <f>+C68+E68+G68+I68</f>
        <v>13542</v>
      </c>
      <c r="L68" s="6">
        <f>+K68/$K$76</f>
        <v>0.004429507151092903</v>
      </c>
    </row>
    <row r="69" spans="2:12" ht="12.75">
      <c r="B69" s="99" t="s">
        <v>146</v>
      </c>
      <c r="C69" s="101">
        <v>0</v>
      </c>
      <c r="D69" s="6">
        <f>+C69/$C$76</f>
        <v>0</v>
      </c>
      <c r="E69" s="101">
        <v>0</v>
      </c>
      <c r="F69" s="6">
        <f>+E69/$E$76</f>
        <v>0</v>
      </c>
      <c r="G69" s="101">
        <v>0</v>
      </c>
      <c r="H69" s="6">
        <f>+G69/$G$76</f>
        <v>0</v>
      </c>
      <c r="I69" s="101">
        <v>537</v>
      </c>
      <c r="J69" s="6">
        <f>+I69/$I$76</f>
        <v>0.0010245803894931857</v>
      </c>
      <c r="K69" s="32">
        <f>+C69+E69+G69+I69</f>
        <v>537</v>
      </c>
      <c r="L69" s="6">
        <f>+K69/$K$76</f>
        <v>0.00017564948605352894</v>
      </c>
    </row>
    <row r="70" spans="2:12" ht="12.75">
      <c r="B70" s="99" t="s">
        <v>147</v>
      </c>
      <c r="C70" s="101">
        <v>0</v>
      </c>
      <c r="D70" s="6">
        <f>+C70/$C$76</f>
        <v>0</v>
      </c>
      <c r="E70" s="101">
        <v>0</v>
      </c>
      <c r="F70" s="6">
        <f>+E70/$E$76</f>
        <v>0</v>
      </c>
      <c r="G70" s="101">
        <v>0</v>
      </c>
      <c r="H70" s="6">
        <f>+G70/$G$76</f>
        <v>0</v>
      </c>
      <c r="I70" s="101">
        <v>647</v>
      </c>
      <c r="J70" s="6">
        <f>+I70/$I$76</f>
        <v>0.0012344571918102255</v>
      </c>
      <c r="K70" s="32">
        <f>+C70+E70+G70+I70</f>
        <v>647</v>
      </c>
      <c r="L70" s="6">
        <f>+K70/$K$76</f>
        <v>0.0002116298277032276</v>
      </c>
    </row>
    <row r="71" spans="2:12" ht="12.75">
      <c r="B71" s="99" t="s">
        <v>148</v>
      </c>
      <c r="C71" s="101">
        <v>0</v>
      </c>
      <c r="D71" s="6">
        <f>+C71/$C$76</f>
        <v>0</v>
      </c>
      <c r="E71" s="101">
        <v>0</v>
      </c>
      <c r="F71" s="6">
        <f>+E71/$E$76</f>
        <v>0</v>
      </c>
      <c r="G71" s="101">
        <v>0</v>
      </c>
      <c r="H71" s="6">
        <f>+G71/$G$76</f>
        <v>0</v>
      </c>
      <c r="I71" s="101">
        <v>2546</v>
      </c>
      <c r="J71" s="6">
        <f>+I71/$I$76</f>
        <v>0.004857693988174396</v>
      </c>
      <c r="K71" s="32">
        <f>+C71+E71+G71+I71</f>
        <v>2546</v>
      </c>
      <c r="L71" s="6">
        <f>+K71/$K$76</f>
        <v>0.0008327813621830254</v>
      </c>
    </row>
    <row r="72" spans="2:12" ht="12.75">
      <c r="B72" s="72"/>
      <c r="C72" s="73"/>
      <c r="D72" s="6"/>
      <c r="E72" s="73"/>
      <c r="F72" s="6"/>
      <c r="G72" s="73"/>
      <c r="H72" s="6"/>
      <c r="I72" s="73"/>
      <c r="J72" s="6"/>
      <c r="K72" s="32"/>
      <c r="L72" s="6"/>
    </row>
    <row r="73" spans="2:12" ht="12.75">
      <c r="B73" s="72"/>
      <c r="C73" s="73"/>
      <c r="D73" s="6"/>
      <c r="E73" s="73"/>
      <c r="F73" s="6"/>
      <c r="G73" s="73"/>
      <c r="H73" s="6"/>
      <c r="I73" s="73"/>
      <c r="J73" s="6"/>
      <c r="K73" s="32"/>
      <c r="L73" s="6"/>
    </row>
    <row r="74" spans="2:12" ht="12.75">
      <c r="B74" s="18"/>
      <c r="C74" s="19"/>
      <c r="D74" s="6"/>
      <c r="E74" s="19"/>
      <c r="F74" s="6"/>
      <c r="G74" s="19"/>
      <c r="H74" s="6"/>
      <c r="I74" s="19"/>
      <c r="J74" s="6"/>
      <c r="K74" s="19"/>
      <c r="L74" s="6"/>
    </row>
    <row r="75" spans="2:12" ht="12.75">
      <c r="B75" s="2"/>
      <c r="C75" s="3"/>
      <c r="D75" s="6"/>
      <c r="E75" s="3"/>
      <c r="F75" s="6"/>
      <c r="G75" s="3"/>
      <c r="H75" s="6"/>
      <c r="I75" s="3"/>
      <c r="J75" s="6"/>
      <c r="K75" s="3"/>
      <c r="L75" s="6"/>
    </row>
    <row r="76" spans="3:13" ht="12.75">
      <c r="C76" s="4">
        <f>SUM(C3:C74)</f>
        <v>1318173</v>
      </c>
      <c r="D76" s="7">
        <f>SUM(D3:D75)</f>
        <v>1.0000000000000002</v>
      </c>
      <c r="E76" s="4">
        <f>SUM(E3:E74)</f>
        <v>931660</v>
      </c>
      <c r="F76" s="7">
        <f>SUM(F3:F75)</f>
        <v>1.0000000000000002</v>
      </c>
      <c r="G76" s="4">
        <f>SUM(G3:G74)</f>
        <v>283275</v>
      </c>
      <c r="H76" s="7">
        <f>SUM(H3:H75)</f>
        <v>0.9999999999999998</v>
      </c>
      <c r="I76" s="4">
        <f>SUM(I3:I74)</f>
        <v>524117</v>
      </c>
      <c r="J76" s="7">
        <f>SUM(J3:J75)</f>
        <v>0.9999999999999999</v>
      </c>
      <c r="K76" s="4">
        <f>SUM(K3:K74)</f>
        <v>3057225</v>
      </c>
      <c r="L76" s="7">
        <f>SUM(L3:L75)</f>
        <v>0.9999999999999998</v>
      </c>
      <c r="M76" s="4">
        <f>+I76+G76+E76+C76</f>
        <v>3057225</v>
      </c>
    </row>
    <row r="77" spans="3:11" ht="12.75">
      <c r="C77" s="4"/>
      <c r="E77" s="4"/>
      <c r="I77" s="4"/>
      <c r="K77" s="4"/>
    </row>
    <row r="78" spans="3:11" ht="12.75">
      <c r="C78" s="9">
        <v>1318173.13</v>
      </c>
      <c r="E78" s="4">
        <v>931659.77</v>
      </c>
      <c r="G78" s="9">
        <v>283274.68</v>
      </c>
      <c r="I78" s="9">
        <v>524117.47</v>
      </c>
      <c r="K78" s="4">
        <f>SUM(C78:I78)</f>
        <v>3057225.05</v>
      </c>
    </row>
    <row r="80" spans="3:11" ht="12.75">
      <c r="C80" s="4">
        <f>+C76-C78</f>
        <v>-0.1299999998882413</v>
      </c>
      <c r="E80" s="4">
        <f>+E76-E78</f>
        <v>0.22999999998137355</v>
      </c>
      <c r="G80" s="4">
        <f>+G76-G78</f>
        <v>0.3200000000069849</v>
      </c>
      <c r="I80" s="4">
        <f>+I76-I78</f>
        <v>-0.4699999999720603</v>
      </c>
      <c r="K80" s="4">
        <f>+K76-K78</f>
        <v>-0.049999999813735485</v>
      </c>
    </row>
    <row r="83" ht="12.75">
      <c r="K83" s="4">
        <f>+K78</f>
        <v>3057225.05</v>
      </c>
    </row>
    <row r="84" ht="12.75">
      <c r="K84" s="4">
        <v>0</v>
      </c>
    </row>
    <row r="85" ht="12.75">
      <c r="K85" s="4">
        <f>+K83-K84</f>
        <v>3057225.05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M85"/>
  <sheetViews>
    <sheetView workbookViewId="0" topLeftCell="A37">
      <selection activeCell="I3" sqref="I3:I70"/>
    </sheetView>
  </sheetViews>
  <sheetFormatPr defaultColWidth="9.140625" defaultRowHeight="12.75"/>
  <cols>
    <col min="3" max="3" width="15.421875" style="4" customWidth="1"/>
    <col min="5" max="5" width="15.7109375" style="0" customWidth="1"/>
    <col min="7" max="7" width="19.28125" style="0" customWidth="1"/>
    <col min="9" max="9" width="15.57421875" style="0" customWidth="1"/>
    <col min="11" max="11" width="13.28125" style="0" customWidth="1"/>
    <col min="13" max="13" width="13.28125" style="0" customWidth="1"/>
  </cols>
  <sheetData>
    <row r="1" spans="4:6" ht="12.75">
      <c r="D1" s="5">
        <v>34335</v>
      </c>
      <c r="F1" t="s">
        <v>157</v>
      </c>
    </row>
    <row r="2" spans="2:12" ht="12.75">
      <c r="B2" s="102" t="s">
        <v>150</v>
      </c>
      <c r="C2" s="104" t="s">
        <v>151</v>
      </c>
      <c r="D2" s="1" t="s">
        <v>159</v>
      </c>
      <c r="E2" s="104" t="s">
        <v>152</v>
      </c>
      <c r="F2" s="1" t="s">
        <v>159</v>
      </c>
      <c r="G2" s="104" t="s">
        <v>153</v>
      </c>
      <c r="H2" s="1" t="s">
        <v>159</v>
      </c>
      <c r="I2" s="104" t="s">
        <v>154</v>
      </c>
      <c r="J2" s="1" t="s">
        <v>159</v>
      </c>
      <c r="K2" s="104" t="s">
        <v>155</v>
      </c>
      <c r="L2" s="1" t="s">
        <v>156</v>
      </c>
    </row>
    <row r="3" spans="2:12" ht="12.75">
      <c r="B3" s="103">
        <v>33010</v>
      </c>
      <c r="C3" s="105">
        <v>6221</v>
      </c>
      <c r="D3" s="6">
        <f>+C3/$C$76</f>
        <v>0.00466226845103419</v>
      </c>
      <c r="E3" s="105">
        <v>6221</v>
      </c>
      <c r="F3" s="6">
        <f>+E3/$E$76</f>
        <v>0.0065110817124532155</v>
      </c>
      <c r="G3" s="105">
        <v>367</v>
      </c>
      <c r="H3" s="6">
        <f>+G3/$G$76</f>
        <v>0.001039492206640854</v>
      </c>
      <c r="I3" s="4">
        <v>2826</v>
      </c>
      <c r="J3" s="6">
        <f>+I3/$I$76</f>
        <v>0.004170035945532779</v>
      </c>
      <c r="K3" s="105">
        <v>15635</v>
      </c>
      <c r="L3" s="6">
        <f>+K3/$K$76</f>
        <v>0.004715389239020321</v>
      </c>
    </row>
    <row r="4" spans="2:12" ht="12.75">
      <c r="B4" s="103">
        <v>33012</v>
      </c>
      <c r="C4" s="105">
        <v>7140</v>
      </c>
      <c r="D4" s="6">
        <f aca="true" t="shared" si="0" ref="D4:D67">+C4/$C$76</f>
        <v>0.005351004137660202</v>
      </c>
      <c r="E4" s="105">
        <v>7140</v>
      </c>
      <c r="F4" s="6">
        <f aca="true" t="shared" si="1" ref="F4:F67">+E4/$E$76</f>
        <v>0.007472934162822048</v>
      </c>
      <c r="G4" s="105">
        <v>837</v>
      </c>
      <c r="H4" s="6">
        <f aca="true" t="shared" si="2" ref="H4:H67">+G4/$G$76</f>
        <v>0.0023707220080610215</v>
      </c>
      <c r="I4" s="4">
        <v>19279</v>
      </c>
      <c r="J4" s="6">
        <f aca="true" t="shared" si="3" ref="J4:J67">+I4/$I$76</f>
        <v>0.02844802653712896</v>
      </c>
      <c r="K4" s="105">
        <v>34396</v>
      </c>
      <c r="L4" s="6">
        <f aca="true" t="shared" si="4" ref="L4:L67">+K4/$K$76</f>
        <v>0.01037355473395222</v>
      </c>
    </row>
    <row r="5" spans="2:12" ht="12.75">
      <c r="B5" s="103">
        <v>33013</v>
      </c>
      <c r="C5" s="105">
        <v>520</v>
      </c>
      <c r="D5" s="6">
        <f t="shared" si="0"/>
        <v>0.00038970898481558894</v>
      </c>
      <c r="E5" s="105">
        <v>520</v>
      </c>
      <c r="F5" s="6">
        <f t="shared" si="1"/>
        <v>0.0005442473059758355</v>
      </c>
      <c r="G5" s="105">
        <v>0</v>
      </c>
      <c r="H5" s="6">
        <f t="shared" si="2"/>
        <v>0</v>
      </c>
      <c r="I5" s="4">
        <v>623</v>
      </c>
      <c r="J5" s="6">
        <f t="shared" si="3"/>
        <v>0.0009192966716443458</v>
      </c>
      <c r="K5" s="105">
        <v>1663</v>
      </c>
      <c r="L5" s="6">
        <f t="shared" si="4"/>
        <v>0.0005015473172044</v>
      </c>
    </row>
    <row r="6" spans="2:12" ht="12.75">
      <c r="B6" s="103">
        <v>33014</v>
      </c>
      <c r="C6" s="105">
        <v>17775</v>
      </c>
      <c r="D6" s="6">
        <f t="shared" si="0"/>
        <v>0.013321302317494411</v>
      </c>
      <c r="E6" s="105">
        <v>17775</v>
      </c>
      <c r="F6" s="6">
        <f t="shared" si="1"/>
        <v>0.01860383819946245</v>
      </c>
      <c r="G6" s="105">
        <v>17868</v>
      </c>
      <c r="H6" s="6">
        <f t="shared" si="2"/>
        <v>0.05060939168462883</v>
      </c>
      <c r="I6" s="4">
        <v>12016</v>
      </c>
      <c r="J6" s="6">
        <f t="shared" si="3"/>
        <v>0.017730768549724652</v>
      </c>
      <c r="K6" s="105">
        <v>65434</v>
      </c>
      <c r="L6" s="6">
        <f t="shared" si="4"/>
        <v>0.019734363892936084</v>
      </c>
    </row>
    <row r="7" spans="2:12" ht="12.75">
      <c r="B7" s="103">
        <v>33015</v>
      </c>
      <c r="C7" s="105">
        <v>0</v>
      </c>
      <c r="D7" s="6">
        <f t="shared" si="0"/>
        <v>0</v>
      </c>
      <c r="E7" s="105">
        <v>0</v>
      </c>
      <c r="F7" s="6">
        <f t="shared" si="1"/>
        <v>0</v>
      </c>
      <c r="G7" s="105">
        <v>0</v>
      </c>
      <c r="H7" s="6">
        <f t="shared" si="2"/>
        <v>0</v>
      </c>
      <c r="I7" s="4">
        <v>1963</v>
      </c>
      <c r="J7" s="6">
        <f t="shared" si="3"/>
        <v>0.0028965960938007237</v>
      </c>
      <c r="K7" s="105">
        <v>1963</v>
      </c>
      <c r="L7" s="6">
        <f t="shared" si="4"/>
        <v>0.0005920248849502328</v>
      </c>
    </row>
    <row r="8" spans="2:12" ht="12.75">
      <c r="B8" s="103">
        <v>33016</v>
      </c>
      <c r="C8" s="105">
        <v>22682</v>
      </c>
      <c r="D8" s="6">
        <f t="shared" si="0"/>
        <v>0.016998806141513823</v>
      </c>
      <c r="E8" s="105">
        <v>22682</v>
      </c>
      <c r="F8" s="6">
        <f t="shared" si="1"/>
        <v>0.023739648834892112</v>
      </c>
      <c r="G8" s="105">
        <v>3630</v>
      </c>
      <c r="H8" s="6">
        <f t="shared" si="2"/>
        <v>0.010281625913096186</v>
      </c>
      <c r="I8" s="4">
        <v>3801</v>
      </c>
      <c r="J8" s="6">
        <f t="shared" si="3"/>
        <v>0.005608742614639098</v>
      </c>
      <c r="K8" s="105">
        <v>52795</v>
      </c>
      <c r="L8" s="6">
        <f t="shared" si="4"/>
        <v>0.01592254396380415</v>
      </c>
    </row>
    <row r="9" spans="2:12" ht="12.75">
      <c r="B9" s="103">
        <v>33030</v>
      </c>
      <c r="C9" s="105">
        <v>6415</v>
      </c>
      <c r="D9" s="6">
        <f t="shared" si="0"/>
        <v>0.004807659879984621</v>
      </c>
      <c r="E9" s="105">
        <v>6415</v>
      </c>
      <c r="F9" s="6">
        <f t="shared" si="1"/>
        <v>0.006714127822759585</v>
      </c>
      <c r="G9" s="105">
        <v>835</v>
      </c>
      <c r="H9" s="6">
        <f t="shared" si="2"/>
        <v>0.0023650572003954037</v>
      </c>
      <c r="I9" s="4">
        <v>1633</v>
      </c>
      <c r="J9" s="6">
        <f t="shared" si="3"/>
        <v>0.002409649221180123</v>
      </c>
      <c r="K9" s="105">
        <v>15298</v>
      </c>
      <c r="L9" s="6">
        <f t="shared" si="4"/>
        <v>0.0046137527712525024</v>
      </c>
    </row>
    <row r="10" spans="2:12" ht="12.75">
      <c r="B10" s="103">
        <v>33032</v>
      </c>
      <c r="C10" s="105">
        <v>1081</v>
      </c>
      <c r="D10" s="6">
        <f t="shared" si="0"/>
        <v>0.0008101450242031763</v>
      </c>
      <c r="E10" s="105">
        <v>1081</v>
      </c>
      <c r="F10" s="6">
        <f t="shared" si="1"/>
        <v>0.0011314064187689964</v>
      </c>
      <c r="G10" s="105">
        <v>0</v>
      </c>
      <c r="H10" s="6">
        <f t="shared" si="2"/>
        <v>0</v>
      </c>
      <c r="I10" s="4">
        <v>1368</v>
      </c>
      <c r="J10" s="6">
        <f t="shared" si="3"/>
        <v>0.0020186161264999438</v>
      </c>
      <c r="K10" s="105">
        <v>3530</v>
      </c>
      <c r="L10" s="6">
        <f t="shared" si="4"/>
        <v>0.0010646193804759662</v>
      </c>
    </row>
    <row r="11" spans="2:12" ht="12.75">
      <c r="B11" s="103">
        <v>33033</v>
      </c>
      <c r="C11" s="105">
        <v>225</v>
      </c>
      <c r="D11" s="6">
        <f t="shared" si="0"/>
        <v>0.00016862407996828368</v>
      </c>
      <c r="E11" s="105">
        <v>225</v>
      </c>
      <c r="F11" s="6">
        <f t="shared" si="1"/>
        <v>0.0002354916227780057</v>
      </c>
      <c r="G11" s="105">
        <v>0</v>
      </c>
      <c r="H11" s="6">
        <f t="shared" si="2"/>
        <v>0</v>
      </c>
      <c r="I11" s="4">
        <v>0</v>
      </c>
      <c r="J11" s="6">
        <f t="shared" si="3"/>
        <v>0</v>
      </c>
      <c r="K11" s="105">
        <v>450</v>
      </c>
      <c r="L11" s="6">
        <f t="shared" si="4"/>
        <v>0.00013571635161874925</v>
      </c>
    </row>
    <row r="12" spans="2:12" ht="12.75">
      <c r="B12" s="103">
        <v>33034</v>
      </c>
      <c r="C12" s="105">
        <v>7295</v>
      </c>
      <c r="D12" s="6">
        <f t="shared" si="0"/>
        <v>0.005467167392749464</v>
      </c>
      <c r="E12" s="105">
        <v>7295</v>
      </c>
      <c r="F12" s="6">
        <f t="shared" si="1"/>
        <v>0.00763516172518023</v>
      </c>
      <c r="G12" s="105">
        <v>0</v>
      </c>
      <c r="H12" s="6">
        <f t="shared" si="2"/>
        <v>0</v>
      </c>
      <c r="I12" s="4">
        <v>3306</v>
      </c>
      <c r="J12" s="6">
        <f t="shared" si="3"/>
        <v>0.0048783223057081975</v>
      </c>
      <c r="K12" s="105">
        <v>17896</v>
      </c>
      <c r="L12" s="6">
        <f t="shared" si="4"/>
        <v>0.005397288507931414</v>
      </c>
    </row>
    <row r="13" spans="2:12" ht="12.75">
      <c r="B13" s="103">
        <v>33054</v>
      </c>
      <c r="C13" s="105">
        <v>156</v>
      </c>
      <c r="D13" s="6">
        <f t="shared" si="0"/>
        <v>0.0001169126954446767</v>
      </c>
      <c r="E13" s="105">
        <v>156</v>
      </c>
      <c r="F13" s="6">
        <f t="shared" si="1"/>
        <v>0.00016327419179275064</v>
      </c>
      <c r="G13" s="105">
        <v>0</v>
      </c>
      <c r="H13" s="6">
        <f t="shared" si="2"/>
        <v>0</v>
      </c>
      <c r="I13" s="4">
        <v>0</v>
      </c>
      <c r="J13" s="6">
        <f t="shared" si="3"/>
        <v>0</v>
      </c>
      <c r="K13" s="105">
        <v>312</v>
      </c>
      <c r="L13" s="6">
        <f t="shared" si="4"/>
        <v>9.409667045566614E-05</v>
      </c>
    </row>
    <row r="14" spans="2:12" ht="12.75">
      <c r="B14" s="103">
        <v>33055</v>
      </c>
      <c r="C14" s="105">
        <v>6183</v>
      </c>
      <c r="D14" s="6">
        <f t="shared" si="0"/>
        <v>0.004633789717528435</v>
      </c>
      <c r="E14" s="105">
        <v>6183</v>
      </c>
      <c r="F14" s="6">
        <f t="shared" si="1"/>
        <v>0.006471309793939597</v>
      </c>
      <c r="G14" s="105">
        <v>1363</v>
      </c>
      <c r="H14" s="6">
        <f t="shared" si="2"/>
        <v>0.0038605664241184853</v>
      </c>
      <c r="I14" s="4">
        <v>213</v>
      </c>
      <c r="J14" s="6">
        <f t="shared" si="3"/>
        <v>0.00031430207232784215</v>
      </c>
      <c r="K14" s="105">
        <v>13942</v>
      </c>
      <c r="L14" s="6">
        <f t="shared" si="4"/>
        <v>0.004204794165041338</v>
      </c>
    </row>
    <row r="15" spans="2:12" ht="12.75">
      <c r="B15" s="103">
        <v>33056</v>
      </c>
      <c r="C15" s="105">
        <v>0</v>
      </c>
      <c r="D15" s="6">
        <f t="shared" si="0"/>
        <v>0</v>
      </c>
      <c r="E15" s="105">
        <v>0</v>
      </c>
      <c r="F15" s="6">
        <f t="shared" si="1"/>
        <v>0</v>
      </c>
      <c r="G15" s="105">
        <v>0</v>
      </c>
      <c r="H15" s="6">
        <f t="shared" si="2"/>
        <v>0</v>
      </c>
      <c r="I15" s="4">
        <v>21168</v>
      </c>
      <c r="J15" s="6">
        <f t="shared" si="3"/>
        <v>0.031235428483735974</v>
      </c>
      <c r="K15" s="105">
        <v>21168</v>
      </c>
      <c r="L15" s="6">
        <f t="shared" si="4"/>
        <v>0.006384097180145964</v>
      </c>
    </row>
    <row r="16" spans="2:12" ht="12.75">
      <c r="B16" s="103">
        <v>33109</v>
      </c>
      <c r="C16" s="105">
        <v>8980</v>
      </c>
      <c r="D16" s="6">
        <f t="shared" si="0"/>
        <v>0.006729974391623056</v>
      </c>
      <c r="E16" s="105">
        <v>8980</v>
      </c>
      <c r="F16" s="6">
        <f t="shared" si="1"/>
        <v>0.009398732322428851</v>
      </c>
      <c r="G16" s="105">
        <v>8599</v>
      </c>
      <c r="H16" s="6">
        <f t="shared" si="2"/>
        <v>0.024355840558323443</v>
      </c>
      <c r="I16" s="4">
        <v>0</v>
      </c>
      <c r="J16" s="6">
        <f t="shared" si="3"/>
        <v>0</v>
      </c>
      <c r="K16" s="105">
        <v>26559</v>
      </c>
      <c r="L16" s="6">
        <f t="shared" si="4"/>
        <v>0.00800997907253858</v>
      </c>
    </row>
    <row r="17" spans="2:12" ht="12.75">
      <c r="B17" s="103">
        <v>33122</v>
      </c>
      <c r="C17" s="105">
        <v>20807</v>
      </c>
      <c r="D17" s="6">
        <f t="shared" si="0"/>
        <v>0.01559360547511146</v>
      </c>
      <c r="E17" s="105">
        <v>20807</v>
      </c>
      <c r="F17" s="6">
        <f t="shared" si="1"/>
        <v>0.0217772186450754</v>
      </c>
      <c r="G17" s="105">
        <v>7116</v>
      </c>
      <c r="H17" s="6">
        <f t="shared" si="2"/>
        <v>0.020155385674267893</v>
      </c>
      <c r="I17" s="4">
        <v>17045</v>
      </c>
      <c r="J17" s="6">
        <f t="shared" si="3"/>
        <v>0.025151543769145867</v>
      </c>
      <c r="K17" s="105">
        <v>65775</v>
      </c>
      <c r="L17" s="6">
        <f t="shared" si="4"/>
        <v>0.019837206728273847</v>
      </c>
    </row>
    <row r="18" spans="2:12" ht="12.75">
      <c r="B18" s="103">
        <v>33125</v>
      </c>
      <c r="C18" s="105">
        <v>0</v>
      </c>
      <c r="D18" s="6">
        <f t="shared" si="0"/>
        <v>0</v>
      </c>
      <c r="E18" s="105">
        <v>0</v>
      </c>
      <c r="F18" s="6">
        <f t="shared" si="1"/>
        <v>0</v>
      </c>
      <c r="G18" s="105">
        <v>0</v>
      </c>
      <c r="H18" s="6">
        <f t="shared" si="2"/>
        <v>0</v>
      </c>
      <c r="I18" s="4">
        <v>5954</v>
      </c>
      <c r="J18" s="6">
        <f t="shared" si="3"/>
        <v>0.008785702059342593</v>
      </c>
      <c r="K18" s="105">
        <v>5954</v>
      </c>
      <c r="L18" s="6">
        <f t="shared" si="4"/>
        <v>0.0017956781278622956</v>
      </c>
    </row>
    <row r="19" spans="2:12" ht="12.75">
      <c r="B19" s="103">
        <v>33126</v>
      </c>
      <c r="C19" s="105">
        <v>127447</v>
      </c>
      <c r="D19" s="6">
        <f t="shared" si="0"/>
        <v>0.09551392497652378</v>
      </c>
      <c r="E19" s="105">
        <v>127447</v>
      </c>
      <c r="F19" s="6">
        <f t="shared" si="1"/>
        <v>0.13338978154750442</v>
      </c>
      <c r="G19" s="105">
        <v>48109</v>
      </c>
      <c r="H19" s="6">
        <f t="shared" si="2"/>
        <v>0.13626411599260177</v>
      </c>
      <c r="I19" s="4">
        <v>13533</v>
      </c>
      <c r="J19" s="6">
        <f t="shared" si="3"/>
        <v>0.019969248567195716</v>
      </c>
      <c r="K19" s="105">
        <v>316536</v>
      </c>
      <c r="L19" s="6">
        <f t="shared" si="4"/>
        <v>0.09546469127998314</v>
      </c>
    </row>
    <row r="20" spans="2:12" ht="12.75">
      <c r="B20" s="103">
        <v>33128</v>
      </c>
      <c r="C20" s="105">
        <v>0</v>
      </c>
      <c r="D20" s="6">
        <f t="shared" si="0"/>
        <v>0</v>
      </c>
      <c r="E20" s="105">
        <v>0</v>
      </c>
      <c r="F20" s="6">
        <f t="shared" si="1"/>
        <v>0</v>
      </c>
      <c r="G20" s="105">
        <v>0</v>
      </c>
      <c r="H20" s="6">
        <f t="shared" si="2"/>
        <v>0</v>
      </c>
      <c r="I20" s="4">
        <v>468</v>
      </c>
      <c r="J20" s="6">
        <f t="shared" si="3"/>
        <v>0.0006905792011710335</v>
      </c>
      <c r="K20" s="105">
        <v>468</v>
      </c>
      <c r="L20" s="6">
        <f t="shared" si="4"/>
        <v>0.0001411450056834992</v>
      </c>
    </row>
    <row r="21" spans="2:12" ht="12.75">
      <c r="B21" s="103">
        <v>33129</v>
      </c>
      <c r="C21" s="105">
        <v>1181</v>
      </c>
      <c r="D21" s="6">
        <f t="shared" si="0"/>
        <v>0.0008850890597446357</v>
      </c>
      <c r="E21" s="105">
        <v>1181</v>
      </c>
      <c r="F21" s="6">
        <f t="shared" si="1"/>
        <v>0.0012360693622258878</v>
      </c>
      <c r="G21" s="105">
        <v>0</v>
      </c>
      <c r="H21" s="6">
        <f t="shared" si="2"/>
        <v>0</v>
      </c>
      <c r="I21" s="4">
        <v>0</v>
      </c>
      <c r="J21" s="6">
        <f t="shared" si="3"/>
        <v>0</v>
      </c>
      <c r="K21" s="105">
        <v>2362</v>
      </c>
      <c r="L21" s="6">
        <f t="shared" si="4"/>
        <v>0.0007123600500521905</v>
      </c>
    </row>
    <row r="22" spans="2:12" ht="12.75">
      <c r="B22" s="103">
        <v>33130</v>
      </c>
      <c r="C22" s="105">
        <v>6695</v>
      </c>
      <c r="D22" s="6">
        <f t="shared" si="0"/>
        <v>0.005017503179500708</v>
      </c>
      <c r="E22" s="105">
        <v>6695</v>
      </c>
      <c r="F22" s="6">
        <f t="shared" si="1"/>
        <v>0.007007184064438881</v>
      </c>
      <c r="G22" s="105">
        <v>0</v>
      </c>
      <c r="H22" s="6">
        <f t="shared" si="2"/>
        <v>0</v>
      </c>
      <c r="I22" s="4">
        <v>5440</v>
      </c>
      <c r="J22" s="6">
        <f t="shared" si="3"/>
        <v>0.008027245415321415</v>
      </c>
      <c r="K22" s="105">
        <v>18830</v>
      </c>
      <c r="L22" s="6">
        <f t="shared" si="4"/>
        <v>0.005678975335513441</v>
      </c>
    </row>
    <row r="23" spans="2:12" ht="12.75">
      <c r="B23" s="103">
        <v>33131</v>
      </c>
      <c r="C23" s="105">
        <v>94092</v>
      </c>
      <c r="D23" s="6">
        <f t="shared" si="0"/>
        <v>0.07051634192166999</v>
      </c>
      <c r="E23" s="105">
        <v>94092</v>
      </c>
      <c r="F23" s="6">
        <f t="shared" si="1"/>
        <v>0.09847945675745828</v>
      </c>
      <c r="G23" s="105">
        <v>37667</v>
      </c>
      <c r="H23" s="6">
        <f t="shared" si="2"/>
        <v>0.10668815517041158</v>
      </c>
      <c r="I23" s="4">
        <v>7914</v>
      </c>
      <c r="J23" s="6">
        <f t="shared" si="3"/>
        <v>0.01167787136339222</v>
      </c>
      <c r="K23" s="105">
        <v>233765</v>
      </c>
      <c r="L23" s="6">
        <f t="shared" si="4"/>
        <v>0.07050162874701538</v>
      </c>
    </row>
    <row r="24" spans="2:12" ht="12.75">
      <c r="B24" s="103">
        <v>33132</v>
      </c>
      <c r="C24" s="105">
        <v>55434</v>
      </c>
      <c r="D24" s="6">
        <f t="shared" si="0"/>
        <v>0.04154447666205261</v>
      </c>
      <c r="E24" s="105">
        <v>55434</v>
      </c>
      <c r="F24" s="6">
        <f t="shared" si="1"/>
        <v>0.058018856075893195</v>
      </c>
      <c r="G24" s="105">
        <v>19512</v>
      </c>
      <c r="H24" s="6">
        <f t="shared" si="2"/>
        <v>0.05526586358576661</v>
      </c>
      <c r="I24" s="4">
        <v>33078</v>
      </c>
      <c r="J24" s="6">
        <f t="shared" si="3"/>
        <v>0.048809783795588556</v>
      </c>
      <c r="K24" s="105">
        <v>163458</v>
      </c>
      <c r="L24" s="6">
        <f t="shared" si="4"/>
        <v>0.04929760756199447</v>
      </c>
    </row>
    <row r="25" spans="2:12" ht="12.75">
      <c r="B25" s="103">
        <v>33133</v>
      </c>
      <c r="C25" s="105">
        <v>54669</v>
      </c>
      <c r="D25" s="6">
        <f t="shared" si="0"/>
        <v>0.04097115479016045</v>
      </c>
      <c r="E25" s="105">
        <v>54669</v>
      </c>
      <c r="F25" s="6">
        <f t="shared" si="1"/>
        <v>0.057218184558447974</v>
      </c>
      <c r="G25" s="105">
        <v>21492</v>
      </c>
      <c r="H25" s="6">
        <f t="shared" si="2"/>
        <v>0.06087402317472816</v>
      </c>
      <c r="I25" s="4">
        <v>64268</v>
      </c>
      <c r="J25" s="6">
        <f t="shared" si="3"/>
        <v>0.0948336412411538</v>
      </c>
      <c r="K25" s="105">
        <v>190311</v>
      </c>
      <c r="L25" s="6">
        <f t="shared" si="4"/>
        <v>0.057396254650923975</v>
      </c>
    </row>
    <row r="26" spans="2:12" ht="12.75">
      <c r="B26" s="103">
        <v>33134</v>
      </c>
      <c r="C26" s="105">
        <v>68640</v>
      </c>
      <c r="D26" s="6">
        <f t="shared" si="0"/>
        <v>0.05144158599565774</v>
      </c>
      <c r="E26" s="105">
        <v>68640</v>
      </c>
      <c r="F26" s="6">
        <f t="shared" si="1"/>
        <v>0.07184064438881027</v>
      </c>
      <c r="G26" s="105">
        <v>45755</v>
      </c>
      <c r="H26" s="6">
        <f t="shared" si="2"/>
        <v>0.1295966373701697</v>
      </c>
      <c r="I26" s="4">
        <v>26032</v>
      </c>
      <c r="J26" s="6">
        <f t="shared" si="3"/>
        <v>0.038412730266846884</v>
      </c>
      <c r="K26" s="105">
        <v>209067</v>
      </c>
      <c r="L26" s="6">
        <f t="shared" si="4"/>
        <v>0.06305291218639344</v>
      </c>
    </row>
    <row r="27" spans="2:12" ht="12.75">
      <c r="B27" s="103">
        <v>33135</v>
      </c>
      <c r="C27" s="105">
        <v>2185</v>
      </c>
      <c r="D27" s="6">
        <f t="shared" si="0"/>
        <v>0.0016375271765808883</v>
      </c>
      <c r="E27" s="105">
        <v>2185</v>
      </c>
      <c r="F27" s="6">
        <f t="shared" si="1"/>
        <v>0.0022868853145330778</v>
      </c>
      <c r="G27" s="105">
        <v>0</v>
      </c>
      <c r="H27" s="6">
        <f t="shared" si="2"/>
        <v>0</v>
      </c>
      <c r="I27" s="4">
        <v>17587</v>
      </c>
      <c r="J27" s="6">
        <f t="shared" si="3"/>
        <v>0.02595131711751061</v>
      </c>
      <c r="K27" s="105">
        <v>21957</v>
      </c>
      <c r="L27" s="6">
        <f t="shared" si="4"/>
        <v>0.0066220531833175045</v>
      </c>
    </row>
    <row r="28" spans="2:12" ht="12.75">
      <c r="B28" s="103">
        <v>33136</v>
      </c>
      <c r="C28" s="105">
        <v>14694</v>
      </c>
      <c r="D28" s="6">
        <f t="shared" si="0"/>
        <v>0.011012276582462047</v>
      </c>
      <c r="E28" s="105">
        <v>14694</v>
      </c>
      <c r="F28" s="6">
        <f t="shared" si="1"/>
        <v>0.015379172911555626</v>
      </c>
      <c r="G28" s="105">
        <v>1347</v>
      </c>
      <c r="H28" s="6">
        <f t="shared" si="2"/>
        <v>0.003815247962793543</v>
      </c>
      <c r="I28" s="4">
        <v>8423</v>
      </c>
      <c r="J28" s="6">
        <f t="shared" si="3"/>
        <v>0.012428950024494904</v>
      </c>
      <c r="K28" s="105">
        <v>39158</v>
      </c>
      <c r="L28" s="6">
        <f t="shared" si="4"/>
        <v>0.011809735325971073</v>
      </c>
    </row>
    <row r="29" spans="2:12" ht="12.75">
      <c r="B29" s="103">
        <v>33137</v>
      </c>
      <c r="C29" s="105">
        <v>2546</v>
      </c>
      <c r="D29" s="6">
        <f t="shared" si="0"/>
        <v>0.0019080751448855566</v>
      </c>
      <c r="E29" s="105">
        <v>2546</v>
      </c>
      <c r="F29" s="6">
        <f t="shared" si="1"/>
        <v>0.0026647185404124556</v>
      </c>
      <c r="G29" s="105">
        <v>321</v>
      </c>
      <c r="H29" s="6">
        <f t="shared" si="2"/>
        <v>0.0009092016303316461</v>
      </c>
      <c r="I29" s="4">
        <v>374</v>
      </c>
      <c r="J29" s="6">
        <f t="shared" si="3"/>
        <v>0.0005518731223033473</v>
      </c>
      <c r="K29" s="105">
        <v>5787</v>
      </c>
      <c r="L29" s="6">
        <f t="shared" si="4"/>
        <v>0.0017453122818171154</v>
      </c>
    </row>
    <row r="30" spans="2:12" ht="12.75">
      <c r="B30" s="103">
        <v>33138</v>
      </c>
      <c r="C30" s="105">
        <v>5107</v>
      </c>
      <c r="D30" s="6">
        <f t="shared" si="0"/>
        <v>0.0038273918951023324</v>
      </c>
      <c r="E30" s="105">
        <v>5107</v>
      </c>
      <c r="F30" s="6">
        <f t="shared" si="1"/>
        <v>0.005345136522343445</v>
      </c>
      <c r="G30" s="105">
        <v>109</v>
      </c>
      <c r="H30" s="6">
        <f t="shared" si="2"/>
        <v>0.00030873201777616643</v>
      </c>
      <c r="I30" s="4">
        <v>4149</v>
      </c>
      <c r="J30" s="6">
        <f t="shared" si="3"/>
        <v>0.006122250225766277</v>
      </c>
      <c r="K30" s="105">
        <v>14472</v>
      </c>
      <c r="L30" s="6">
        <f t="shared" si="4"/>
        <v>0.004364637868058976</v>
      </c>
    </row>
    <row r="31" spans="2:12" ht="12.75">
      <c r="B31" s="103">
        <v>33139</v>
      </c>
      <c r="C31" s="105">
        <v>148460</v>
      </c>
      <c r="D31" s="6">
        <f t="shared" si="0"/>
        <v>0.11126191516485065</v>
      </c>
      <c r="E31" s="105">
        <v>0</v>
      </c>
      <c r="F31" s="6">
        <f t="shared" si="1"/>
        <v>0</v>
      </c>
      <c r="G31" s="105">
        <v>0</v>
      </c>
      <c r="H31" s="6">
        <f t="shared" si="2"/>
        <v>0</v>
      </c>
      <c r="I31" s="4">
        <v>0</v>
      </c>
      <c r="J31" s="6">
        <f t="shared" si="3"/>
        <v>0</v>
      </c>
      <c r="K31" s="105">
        <v>148460</v>
      </c>
      <c r="L31" s="6">
        <f t="shared" si="4"/>
        <v>0.04477433235848781</v>
      </c>
    </row>
    <row r="32" spans="2:12" ht="12.75">
      <c r="B32" s="103">
        <v>33140</v>
      </c>
      <c r="C32" s="105">
        <v>203577</v>
      </c>
      <c r="D32" s="6">
        <f t="shared" si="0"/>
        <v>0.15256881923423685</v>
      </c>
      <c r="E32" s="105">
        <v>0</v>
      </c>
      <c r="F32" s="6">
        <f t="shared" si="1"/>
        <v>0</v>
      </c>
      <c r="G32" s="105">
        <v>0</v>
      </c>
      <c r="H32" s="6">
        <f t="shared" si="2"/>
        <v>0</v>
      </c>
      <c r="I32" s="4">
        <v>0</v>
      </c>
      <c r="J32" s="6">
        <f t="shared" si="3"/>
        <v>0</v>
      </c>
      <c r="K32" s="105">
        <v>203577</v>
      </c>
      <c r="L32" s="6">
        <f t="shared" si="4"/>
        <v>0.0613971726966447</v>
      </c>
    </row>
    <row r="33" spans="2:12" ht="12.75">
      <c r="B33" s="103">
        <v>33141</v>
      </c>
      <c r="C33" s="105">
        <v>26844</v>
      </c>
      <c r="D33" s="6">
        <f t="shared" si="0"/>
        <v>0.020117976900749367</v>
      </c>
      <c r="E33" s="105">
        <v>0</v>
      </c>
      <c r="F33" s="6">
        <f t="shared" si="1"/>
        <v>0</v>
      </c>
      <c r="G33" s="105">
        <v>1245</v>
      </c>
      <c r="H33" s="6">
        <f t="shared" si="2"/>
        <v>0.003526342771847039</v>
      </c>
      <c r="I33" s="4">
        <v>3388</v>
      </c>
      <c r="J33" s="6">
        <f t="shared" si="3"/>
        <v>0.004999321225571498</v>
      </c>
      <c r="K33" s="105">
        <v>31477</v>
      </c>
      <c r="L33" s="6">
        <f t="shared" si="4"/>
        <v>0.009493207999785267</v>
      </c>
    </row>
    <row r="34" spans="2:12" ht="12.75">
      <c r="B34" s="103">
        <v>33142</v>
      </c>
      <c r="C34" s="105">
        <v>54111</v>
      </c>
      <c r="D34" s="6">
        <f t="shared" si="0"/>
        <v>0.040552967071839106</v>
      </c>
      <c r="E34" s="105">
        <v>54111</v>
      </c>
      <c r="F34" s="6">
        <f t="shared" si="1"/>
        <v>0.05663416533395852</v>
      </c>
      <c r="G34" s="105">
        <v>10810</v>
      </c>
      <c r="H34" s="6">
        <f t="shared" si="2"/>
        <v>0.030618285432663848</v>
      </c>
      <c r="I34" s="4">
        <v>7332</v>
      </c>
      <c r="J34" s="6">
        <f t="shared" si="3"/>
        <v>0.010819074151679525</v>
      </c>
      <c r="K34" s="105">
        <v>126364</v>
      </c>
      <c r="L34" s="6">
        <f t="shared" si="4"/>
        <v>0.038110357902114735</v>
      </c>
    </row>
    <row r="35" spans="2:12" ht="12.75">
      <c r="B35" s="103">
        <v>33143</v>
      </c>
      <c r="C35" s="105">
        <v>2431</v>
      </c>
      <c r="D35" s="6">
        <f t="shared" si="0"/>
        <v>0.0018218895040128785</v>
      </c>
      <c r="E35" s="105">
        <v>2431</v>
      </c>
      <c r="F35" s="6">
        <f t="shared" si="1"/>
        <v>0.0025443561554370307</v>
      </c>
      <c r="G35" s="105">
        <v>1715</v>
      </c>
      <c r="H35" s="6">
        <f t="shared" si="2"/>
        <v>0.004857572573267206</v>
      </c>
      <c r="I35" s="4">
        <v>18341</v>
      </c>
      <c r="J35" s="6">
        <f t="shared" si="3"/>
        <v>0.027063916941619498</v>
      </c>
      <c r="K35" s="105">
        <v>24918</v>
      </c>
      <c r="L35" s="6">
        <f t="shared" si="4"/>
        <v>0.007515066776968875</v>
      </c>
    </row>
    <row r="36" spans="2:12" ht="12.75">
      <c r="B36" s="103">
        <v>33144</v>
      </c>
      <c r="C36" s="105">
        <v>3663</v>
      </c>
      <c r="D36" s="6">
        <f t="shared" si="0"/>
        <v>0.0027452000218836582</v>
      </c>
      <c r="E36" s="105">
        <v>3663</v>
      </c>
      <c r="F36" s="6">
        <f t="shared" si="1"/>
        <v>0.003833803618825933</v>
      </c>
      <c r="G36" s="105">
        <v>269</v>
      </c>
      <c r="H36" s="6">
        <f t="shared" si="2"/>
        <v>0.0007619166310255852</v>
      </c>
      <c r="I36" s="4">
        <v>12852</v>
      </c>
      <c r="J36" s="6">
        <f t="shared" si="3"/>
        <v>0.01896436729369684</v>
      </c>
      <c r="K36" s="105">
        <v>20447</v>
      </c>
      <c r="L36" s="6">
        <f t="shared" si="4"/>
        <v>0.00616664942566348</v>
      </c>
    </row>
    <row r="37" spans="2:12" ht="12.75">
      <c r="B37" s="103">
        <v>33145</v>
      </c>
      <c r="C37" s="105">
        <v>0</v>
      </c>
      <c r="D37" s="6">
        <f t="shared" si="0"/>
        <v>0</v>
      </c>
      <c r="E37" s="105">
        <v>0</v>
      </c>
      <c r="F37" s="6">
        <f t="shared" si="1"/>
        <v>0</v>
      </c>
      <c r="G37" s="105">
        <v>0</v>
      </c>
      <c r="H37" s="6">
        <f t="shared" si="2"/>
        <v>0</v>
      </c>
      <c r="I37" s="4">
        <v>17218</v>
      </c>
      <c r="J37" s="6">
        <f t="shared" si="3"/>
        <v>0.025406821978125757</v>
      </c>
      <c r="K37" s="105">
        <v>17218</v>
      </c>
      <c r="L37" s="6">
        <f t="shared" si="4"/>
        <v>0.005192809204825832</v>
      </c>
    </row>
    <row r="38" spans="2:12" ht="12.75">
      <c r="B38" s="103">
        <v>33146</v>
      </c>
      <c r="C38" s="105">
        <v>4480</v>
      </c>
      <c r="D38" s="6">
        <f t="shared" si="0"/>
        <v>0.0033574927922573818</v>
      </c>
      <c r="E38" s="105">
        <v>4480</v>
      </c>
      <c r="F38" s="6">
        <f t="shared" si="1"/>
        <v>0.0046888998668687355</v>
      </c>
      <c r="G38" s="105">
        <v>0</v>
      </c>
      <c r="H38" s="6">
        <f t="shared" si="2"/>
        <v>0</v>
      </c>
      <c r="I38" s="4">
        <v>3210</v>
      </c>
      <c r="J38" s="6">
        <f t="shared" si="3"/>
        <v>0.004736665033673114</v>
      </c>
      <c r="K38" s="105">
        <v>12170</v>
      </c>
      <c r="L38" s="6">
        <f t="shared" si="4"/>
        <v>0.0036703733315559517</v>
      </c>
    </row>
    <row r="39" spans="2:12" ht="12.75">
      <c r="B39" s="103">
        <v>33147</v>
      </c>
      <c r="C39" s="105">
        <v>1132</v>
      </c>
      <c r="D39" s="6">
        <f t="shared" si="0"/>
        <v>0.0008483664823293206</v>
      </c>
      <c r="E39" s="105">
        <v>1132</v>
      </c>
      <c r="F39" s="6">
        <f t="shared" si="1"/>
        <v>0.001184784519932011</v>
      </c>
      <c r="G39" s="105">
        <v>0</v>
      </c>
      <c r="H39" s="6">
        <f t="shared" si="2"/>
        <v>0</v>
      </c>
      <c r="I39" s="4">
        <v>621</v>
      </c>
      <c r="J39" s="6">
        <f t="shared" si="3"/>
        <v>0.0009163454784769482</v>
      </c>
      <c r="K39" s="105">
        <v>2885</v>
      </c>
      <c r="L39" s="6">
        <f t="shared" si="4"/>
        <v>0.0008700926098224257</v>
      </c>
    </row>
    <row r="40" spans="2:12" ht="12.75">
      <c r="B40" s="103">
        <v>33149</v>
      </c>
      <c r="C40" s="105">
        <v>38384</v>
      </c>
      <c r="D40" s="6">
        <f t="shared" si="0"/>
        <v>0.02876651860223378</v>
      </c>
      <c r="E40" s="105">
        <v>38384</v>
      </c>
      <c r="F40" s="6">
        <f t="shared" si="1"/>
        <v>0.0401738242164932</v>
      </c>
      <c r="G40" s="105">
        <v>19124</v>
      </c>
      <c r="H40" s="6">
        <f t="shared" si="2"/>
        <v>0.054166890898636764</v>
      </c>
      <c r="I40" s="4">
        <v>15573</v>
      </c>
      <c r="J40" s="6">
        <f t="shared" si="3"/>
        <v>0.022979465597941246</v>
      </c>
      <c r="K40" s="105">
        <v>111465</v>
      </c>
      <c r="L40" s="6">
        <f t="shared" si="4"/>
        <v>0.03361694029596419</v>
      </c>
    </row>
    <row r="41" spans="2:12" ht="12.75">
      <c r="B41" s="103">
        <v>33150</v>
      </c>
      <c r="C41" s="105">
        <v>2123</v>
      </c>
      <c r="D41" s="6">
        <f t="shared" si="0"/>
        <v>0.0015910618745451834</v>
      </c>
      <c r="E41" s="105">
        <v>2123</v>
      </c>
      <c r="F41" s="6">
        <f t="shared" si="1"/>
        <v>0.002221994289589805</v>
      </c>
      <c r="G41" s="105">
        <v>6</v>
      </c>
      <c r="H41" s="6">
        <f t="shared" si="2"/>
        <v>1.69944229968532E-05</v>
      </c>
      <c r="I41" s="4">
        <v>813</v>
      </c>
      <c r="J41" s="6">
        <f t="shared" si="3"/>
        <v>0.0011996600225471158</v>
      </c>
      <c r="K41" s="105">
        <v>5065</v>
      </c>
      <c r="L41" s="6">
        <f t="shared" si="4"/>
        <v>0.0015275629354421442</v>
      </c>
    </row>
    <row r="42" spans="2:12" ht="12.75">
      <c r="B42" s="103">
        <v>33154</v>
      </c>
      <c r="C42" s="105">
        <v>4285</v>
      </c>
      <c r="D42" s="6">
        <f t="shared" si="0"/>
        <v>0.003211351922951536</v>
      </c>
      <c r="E42" s="105">
        <v>4285</v>
      </c>
      <c r="F42" s="6">
        <f t="shared" si="1"/>
        <v>0.004484807127127797</v>
      </c>
      <c r="G42" s="105">
        <v>7444</v>
      </c>
      <c r="H42" s="6">
        <f t="shared" si="2"/>
        <v>0.021084414131429204</v>
      </c>
      <c r="I42" s="4">
        <v>0</v>
      </c>
      <c r="J42" s="6">
        <f t="shared" si="3"/>
        <v>0</v>
      </c>
      <c r="K42" s="105">
        <v>16014</v>
      </c>
      <c r="L42" s="6">
        <f t="shared" si="4"/>
        <v>0.004829692566272557</v>
      </c>
    </row>
    <row r="43" spans="2:12" ht="12.75">
      <c r="B43" s="103">
        <v>33155</v>
      </c>
      <c r="C43" s="105">
        <v>0</v>
      </c>
      <c r="D43" s="6">
        <f t="shared" si="0"/>
        <v>0</v>
      </c>
      <c r="E43" s="105">
        <v>0</v>
      </c>
      <c r="F43" s="6">
        <f t="shared" si="1"/>
        <v>0</v>
      </c>
      <c r="G43" s="105">
        <v>0</v>
      </c>
      <c r="H43" s="6">
        <f t="shared" si="2"/>
        <v>0</v>
      </c>
      <c r="I43" s="4">
        <v>11044</v>
      </c>
      <c r="J43" s="6">
        <f t="shared" si="3"/>
        <v>0.01629648867036943</v>
      </c>
      <c r="K43" s="105">
        <v>11044</v>
      </c>
      <c r="L43" s="6">
        <f t="shared" si="4"/>
        <v>0.0033307808606165925</v>
      </c>
    </row>
    <row r="44" spans="2:12" ht="12.75">
      <c r="B44" s="103">
        <v>33156</v>
      </c>
      <c r="C44" s="105">
        <v>22280</v>
      </c>
      <c r="D44" s="6">
        <f t="shared" si="0"/>
        <v>0.016697531118637157</v>
      </c>
      <c r="E44" s="105">
        <v>22280</v>
      </c>
      <c r="F44" s="6">
        <f t="shared" si="1"/>
        <v>0.02331890380219541</v>
      </c>
      <c r="G44" s="105">
        <v>5267</v>
      </c>
      <c r="H44" s="6">
        <f t="shared" si="2"/>
        <v>0.0149182709874043</v>
      </c>
      <c r="I44" s="4">
        <v>29886</v>
      </c>
      <c r="J44" s="6">
        <f t="shared" si="3"/>
        <v>0.04409967950042202</v>
      </c>
      <c r="K44" s="105">
        <v>79713</v>
      </c>
      <c r="L44" s="6">
        <f t="shared" si="4"/>
        <v>0.02404079452574524</v>
      </c>
    </row>
    <row r="45" spans="2:12" ht="12.75">
      <c r="B45" s="103">
        <v>33157</v>
      </c>
      <c r="C45" s="105">
        <v>9831</v>
      </c>
      <c r="D45" s="6">
        <f t="shared" si="0"/>
        <v>0.007367748134080875</v>
      </c>
      <c r="E45" s="105">
        <v>9831</v>
      </c>
      <c r="F45" s="6">
        <f t="shared" si="1"/>
        <v>0.010289413971246997</v>
      </c>
      <c r="G45" s="105">
        <v>123</v>
      </c>
      <c r="H45" s="6">
        <f t="shared" si="2"/>
        <v>0.0003483856714354906</v>
      </c>
      <c r="I45" s="4">
        <v>7403</v>
      </c>
      <c r="J45" s="6">
        <f t="shared" si="3"/>
        <v>0.010923841509122139</v>
      </c>
      <c r="K45" s="105">
        <v>27188</v>
      </c>
      <c r="L45" s="6">
        <f t="shared" si="4"/>
        <v>0.008199680372912342</v>
      </c>
    </row>
    <row r="46" spans="2:12" ht="12.75">
      <c r="B46" s="103">
        <v>33158</v>
      </c>
      <c r="C46" s="105">
        <v>4210</v>
      </c>
      <c r="D46" s="6">
        <f t="shared" si="0"/>
        <v>0.0031551438962954415</v>
      </c>
      <c r="E46" s="105">
        <v>4210</v>
      </c>
      <c r="F46" s="6">
        <f t="shared" si="1"/>
        <v>0.004406309919535129</v>
      </c>
      <c r="G46" s="105">
        <v>0</v>
      </c>
      <c r="H46" s="6">
        <f t="shared" si="2"/>
        <v>0</v>
      </c>
      <c r="I46" s="4">
        <v>522</v>
      </c>
      <c r="J46" s="6">
        <f t="shared" si="3"/>
        <v>0.0007702614166907681</v>
      </c>
      <c r="K46" s="105">
        <v>8942</v>
      </c>
      <c r="L46" s="6">
        <f t="shared" si="4"/>
        <v>0.0026968347026107907</v>
      </c>
    </row>
    <row r="47" spans="2:12" ht="12.75">
      <c r="B47" s="103">
        <v>33160</v>
      </c>
      <c r="C47" s="105">
        <v>93410</v>
      </c>
      <c r="D47" s="6">
        <f t="shared" si="0"/>
        <v>0.07000522359927724</v>
      </c>
      <c r="E47" s="105">
        <v>93410</v>
      </c>
      <c r="F47" s="6">
        <f t="shared" si="1"/>
        <v>0.09776565548308228</v>
      </c>
      <c r="G47" s="105">
        <v>22694</v>
      </c>
      <c r="H47" s="6">
        <f t="shared" si="2"/>
        <v>0.06427857258176442</v>
      </c>
      <c r="I47" s="4">
        <v>33940</v>
      </c>
      <c r="J47" s="6">
        <f t="shared" si="3"/>
        <v>0.05008174805073691</v>
      </c>
      <c r="K47" s="105">
        <v>243454</v>
      </c>
      <c r="L47" s="6">
        <f t="shared" si="4"/>
        <v>0.07342375259331328</v>
      </c>
    </row>
    <row r="48" spans="2:12" ht="12.75">
      <c r="B48" s="103">
        <v>33161</v>
      </c>
      <c r="C48" s="105">
        <v>5001</v>
      </c>
      <c r="D48" s="6">
        <f t="shared" si="0"/>
        <v>0.0037479512174283854</v>
      </c>
      <c r="E48" s="105">
        <v>5001</v>
      </c>
      <c r="F48" s="6">
        <f t="shared" si="1"/>
        <v>0.0052341938022791405</v>
      </c>
      <c r="G48" s="105">
        <v>0</v>
      </c>
      <c r="H48" s="6">
        <f t="shared" si="2"/>
        <v>0</v>
      </c>
      <c r="I48" s="4">
        <v>7268</v>
      </c>
      <c r="J48" s="6">
        <f t="shared" si="3"/>
        <v>0.010724635970322801</v>
      </c>
      <c r="K48" s="105">
        <v>17270</v>
      </c>
      <c r="L48" s="6">
        <f t="shared" si="4"/>
        <v>0.00520849198323511</v>
      </c>
    </row>
    <row r="49" spans="2:12" ht="12.75">
      <c r="B49" s="103">
        <v>33162</v>
      </c>
      <c r="C49" s="105">
        <v>0</v>
      </c>
      <c r="D49" s="6">
        <f t="shared" si="0"/>
        <v>0</v>
      </c>
      <c r="E49" s="105">
        <v>0</v>
      </c>
      <c r="F49" s="6">
        <f t="shared" si="1"/>
        <v>0</v>
      </c>
      <c r="G49" s="105">
        <v>0</v>
      </c>
      <c r="H49" s="6">
        <f t="shared" si="2"/>
        <v>0</v>
      </c>
      <c r="I49" s="4">
        <v>11798</v>
      </c>
      <c r="J49" s="6">
        <f t="shared" si="3"/>
        <v>0.01740908849447832</v>
      </c>
      <c r="K49" s="105">
        <v>11798</v>
      </c>
      <c r="L49" s="6">
        <f t="shared" si="4"/>
        <v>0.003558181147551119</v>
      </c>
    </row>
    <row r="50" spans="2:12" ht="12.75">
      <c r="B50" s="103">
        <v>33165</v>
      </c>
      <c r="C50" s="105">
        <v>0</v>
      </c>
      <c r="D50" s="6">
        <f t="shared" si="0"/>
        <v>0</v>
      </c>
      <c r="E50" s="105">
        <v>0</v>
      </c>
      <c r="F50" s="6">
        <f t="shared" si="1"/>
        <v>0</v>
      </c>
      <c r="G50" s="105">
        <v>0</v>
      </c>
      <c r="H50" s="6">
        <f t="shared" si="2"/>
        <v>0</v>
      </c>
      <c r="I50" s="4">
        <v>5374</v>
      </c>
      <c r="J50" s="6">
        <f t="shared" si="3"/>
        <v>0.007929856040797295</v>
      </c>
      <c r="K50" s="105">
        <v>5374</v>
      </c>
      <c r="L50" s="6">
        <f t="shared" si="4"/>
        <v>0.0016207548302203522</v>
      </c>
    </row>
    <row r="51" spans="2:12" ht="12.75">
      <c r="B51" s="103">
        <v>33166</v>
      </c>
      <c r="C51" s="105">
        <v>44890</v>
      </c>
      <c r="D51" s="6">
        <f t="shared" si="0"/>
        <v>0.033642377554561134</v>
      </c>
      <c r="E51" s="105">
        <v>44890</v>
      </c>
      <c r="F51" s="6">
        <f t="shared" si="1"/>
        <v>0.046983195317798564</v>
      </c>
      <c r="G51" s="105">
        <v>5400</v>
      </c>
      <c r="H51" s="6">
        <f t="shared" si="2"/>
        <v>0.015294980697167879</v>
      </c>
      <c r="I51" s="4">
        <v>10001</v>
      </c>
      <c r="J51" s="6">
        <f t="shared" si="3"/>
        <v>0.014757441433571593</v>
      </c>
      <c r="K51" s="105">
        <v>105181</v>
      </c>
      <c r="L51" s="6">
        <f t="shared" si="4"/>
        <v>0.031721736843581476</v>
      </c>
    </row>
    <row r="52" spans="2:12" ht="12.75">
      <c r="B52" s="103">
        <v>33167</v>
      </c>
      <c r="C52" s="105">
        <v>0</v>
      </c>
      <c r="D52" s="6">
        <f t="shared" si="0"/>
        <v>0</v>
      </c>
      <c r="E52" s="105">
        <v>0</v>
      </c>
      <c r="F52" s="6">
        <f t="shared" si="1"/>
        <v>0</v>
      </c>
      <c r="G52" s="105">
        <v>0</v>
      </c>
      <c r="H52" s="6">
        <f t="shared" si="2"/>
        <v>0</v>
      </c>
      <c r="I52" s="4">
        <v>676</v>
      </c>
      <c r="J52" s="6">
        <f t="shared" si="3"/>
        <v>0.0009975032905803816</v>
      </c>
      <c r="K52" s="105">
        <v>676</v>
      </c>
      <c r="L52" s="6">
        <f t="shared" si="4"/>
        <v>0.00020387611932060998</v>
      </c>
    </row>
    <row r="53" spans="2:12" ht="12.75">
      <c r="B53" s="103">
        <v>33168</v>
      </c>
      <c r="C53" s="105">
        <v>705</v>
      </c>
      <c r="D53" s="6">
        <f t="shared" si="0"/>
        <v>0.0005283554505672889</v>
      </c>
      <c r="E53" s="105">
        <v>705</v>
      </c>
      <c r="F53" s="6">
        <f t="shared" si="1"/>
        <v>0.0007378737513710846</v>
      </c>
      <c r="G53" s="105">
        <v>0</v>
      </c>
      <c r="H53" s="6">
        <f t="shared" si="2"/>
        <v>0</v>
      </c>
      <c r="I53" s="4">
        <v>1301</v>
      </c>
      <c r="J53" s="6">
        <f t="shared" si="3"/>
        <v>0.001919751155392125</v>
      </c>
      <c r="K53" s="105">
        <v>2711</v>
      </c>
      <c r="L53" s="6">
        <f t="shared" si="4"/>
        <v>0.0008176156205298426</v>
      </c>
    </row>
    <row r="54" spans="2:12" ht="12.75">
      <c r="B54" s="103">
        <v>33169</v>
      </c>
      <c r="C54" s="105">
        <v>12957</v>
      </c>
      <c r="D54" s="6">
        <f t="shared" si="0"/>
        <v>0.009710498685106896</v>
      </c>
      <c r="E54" s="105">
        <v>12957</v>
      </c>
      <c r="F54" s="6">
        <f t="shared" si="1"/>
        <v>0.013561177583709422</v>
      </c>
      <c r="G54" s="105">
        <v>1041</v>
      </c>
      <c r="H54" s="6">
        <f t="shared" si="2"/>
        <v>0.0029485323899540302</v>
      </c>
      <c r="I54" s="4">
        <v>4309</v>
      </c>
      <c r="J54" s="6">
        <f t="shared" si="3"/>
        <v>0.0063583456791580836</v>
      </c>
      <c r="K54" s="105">
        <v>31264</v>
      </c>
      <c r="L54" s="6">
        <f t="shared" si="4"/>
        <v>0.009428968926685726</v>
      </c>
    </row>
    <row r="55" spans="2:12" ht="12.75">
      <c r="B55" s="103">
        <v>33170</v>
      </c>
      <c r="C55" s="105">
        <v>182</v>
      </c>
      <c r="D55" s="6">
        <f t="shared" si="0"/>
        <v>0.00013639814468545614</v>
      </c>
      <c r="E55" s="105">
        <v>182</v>
      </c>
      <c r="F55" s="6">
        <f t="shared" si="1"/>
        <v>0.0001904865570915424</v>
      </c>
      <c r="G55" s="105">
        <v>0</v>
      </c>
      <c r="H55" s="6">
        <f t="shared" si="2"/>
        <v>0</v>
      </c>
      <c r="I55" s="4">
        <v>0</v>
      </c>
      <c r="J55" s="6">
        <f t="shared" si="3"/>
        <v>0</v>
      </c>
      <c r="K55" s="105">
        <v>364</v>
      </c>
      <c r="L55" s="6">
        <f t="shared" si="4"/>
        <v>0.00010977944886494384</v>
      </c>
    </row>
    <row r="56" spans="2:12" ht="12.75">
      <c r="B56" s="103">
        <v>33172</v>
      </c>
      <c r="C56" s="105">
        <v>0</v>
      </c>
      <c r="D56" s="6">
        <f t="shared" si="0"/>
        <v>0</v>
      </c>
      <c r="E56" s="105">
        <v>0</v>
      </c>
      <c r="F56" s="6">
        <f t="shared" si="1"/>
        <v>0</v>
      </c>
      <c r="G56" s="105">
        <v>0</v>
      </c>
      <c r="H56" s="6">
        <f t="shared" si="2"/>
        <v>0</v>
      </c>
      <c r="I56" s="4">
        <v>10534</v>
      </c>
      <c r="J56" s="6">
        <f t="shared" si="3"/>
        <v>0.015543934412683048</v>
      </c>
      <c r="K56" s="105">
        <v>10534</v>
      </c>
      <c r="L56" s="6">
        <f t="shared" si="4"/>
        <v>0.0031769689954486767</v>
      </c>
    </row>
    <row r="57" spans="2:12" ht="12.75">
      <c r="B57" s="103">
        <v>33173</v>
      </c>
      <c r="C57" s="105">
        <v>0</v>
      </c>
      <c r="D57" s="6">
        <f t="shared" si="0"/>
        <v>0</v>
      </c>
      <c r="E57" s="105">
        <v>0</v>
      </c>
      <c r="F57" s="6">
        <f t="shared" si="1"/>
        <v>0</v>
      </c>
      <c r="G57" s="105">
        <v>0</v>
      </c>
      <c r="H57" s="6">
        <f t="shared" si="2"/>
        <v>0</v>
      </c>
      <c r="I57" s="4">
        <v>6263</v>
      </c>
      <c r="J57" s="6">
        <f t="shared" si="3"/>
        <v>0.009241661403705519</v>
      </c>
      <c r="K57" s="105">
        <v>6263</v>
      </c>
      <c r="L57" s="6">
        <f t="shared" si="4"/>
        <v>0.0018888700226405034</v>
      </c>
    </row>
    <row r="58" spans="2:12" ht="12.75">
      <c r="B58" s="103">
        <v>33174</v>
      </c>
      <c r="C58" s="105">
        <v>0</v>
      </c>
      <c r="D58" s="6">
        <f t="shared" si="0"/>
        <v>0</v>
      </c>
      <c r="E58" s="105">
        <v>0</v>
      </c>
      <c r="F58" s="6">
        <f t="shared" si="1"/>
        <v>0</v>
      </c>
      <c r="G58" s="105">
        <v>0</v>
      </c>
      <c r="H58" s="6">
        <f t="shared" si="2"/>
        <v>0</v>
      </c>
      <c r="I58" s="4">
        <v>5362</v>
      </c>
      <c r="J58" s="6">
        <f t="shared" si="3"/>
        <v>0.007912148881792909</v>
      </c>
      <c r="K58" s="105">
        <v>5362</v>
      </c>
      <c r="L58" s="6">
        <f t="shared" si="4"/>
        <v>0.0016171357275105189</v>
      </c>
    </row>
    <row r="59" spans="2:12" ht="12.75">
      <c r="B59" s="103">
        <v>33175</v>
      </c>
      <c r="C59" s="105">
        <v>0</v>
      </c>
      <c r="D59" s="6">
        <f t="shared" si="0"/>
        <v>0</v>
      </c>
      <c r="E59" s="105">
        <v>0</v>
      </c>
      <c r="F59" s="6">
        <f t="shared" si="1"/>
        <v>0</v>
      </c>
      <c r="G59" s="105">
        <v>0</v>
      </c>
      <c r="H59" s="6">
        <f t="shared" si="2"/>
        <v>0</v>
      </c>
      <c r="I59" s="4">
        <v>3883</v>
      </c>
      <c r="J59" s="6">
        <f t="shared" si="3"/>
        <v>0.005729741534502399</v>
      </c>
      <c r="K59" s="105">
        <v>3883</v>
      </c>
      <c r="L59" s="6">
        <f t="shared" si="4"/>
        <v>0.001171081318523563</v>
      </c>
    </row>
    <row r="60" spans="2:12" ht="12.75">
      <c r="B60" s="103">
        <v>33176</v>
      </c>
      <c r="C60" s="105">
        <v>2853</v>
      </c>
      <c r="D60" s="6">
        <f t="shared" si="0"/>
        <v>0.002138153333997837</v>
      </c>
      <c r="E60" s="105">
        <v>2853</v>
      </c>
      <c r="F60" s="6">
        <f t="shared" si="1"/>
        <v>0.0029860337768251124</v>
      </c>
      <c r="G60" s="105">
        <v>0</v>
      </c>
      <c r="H60" s="6">
        <f t="shared" si="2"/>
        <v>0</v>
      </c>
      <c r="I60" s="4">
        <v>39886</v>
      </c>
      <c r="J60" s="6">
        <f t="shared" si="3"/>
        <v>0.05885564533740992</v>
      </c>
      <c r="K60" s="105">
        <v>45592</v>
      </c>
      <c r="L60" s="6">
        <f t="shared" si="4"/>
        <v>0.013750177562226702</v>
      </c>
    </row>
    <row r="61" spans="2:12" ht="12.75">
      <c r="B61" s="103">
        <v>33177</v>
      </c>
      <c r="C61" s="105">
        <v>0</v>
      </c>
      <c r="D61" s="6">
        <f t="shared" si="0"/>
        <v>0</v>
      </c>
      <c r="E61" s="105">
        <v>0</v>
      </c>
      <c r="F61" s="6">
        <f t="shared" si="1"/>
        <v>0</v>
      </c>
      <c r="G61" s="105">
        <v>0</v>
      </c>
      <c r="H61" s="6">
        <f t="shared" si="2"/>
        <v>0</v>
      </c>
      <c r="I61" s="4">
        <v>690</v>
      </c>
      <c r="J61" s="6">
        <f t="shared" si="3"/>
        <v>0.0010181616427521647</v>
      </c>
      <c r="K61" s="105">
        <v>690</v>
      </c>
      <c r="L61" s="6">
        <f t="shared" si="4"/>
        <v>0.00020809840581541552</v>
      </c>
    </row>
    <row r="62" spans="2:12" ht="12.75">
      <c r="B62" s="103">
        <v>33178</v>
      </c>
      <c r="C62" s="105">
        <v>54238</v>
      </c>
      <c r="D62" s="6">
        <f t="shared" si="0"/>
        <v>0.040648145996976755</v>
      </c>
      <c r="E62" s="105">
        <v>54238</v>
      </c>
      <c r="F62" s="6">
        <f t="shared" si="1"/>
        <v>0.05676708727214877</v>
      </c>
      <c r="G62" s="105">
        <v>34800</v>
      </c>
      <c r="H62" s="6">
        <f t="shared" si="2"/>
        <v>0.09856765338174855</v>
      </c>
      <c r="I62" s="4">
        <v>927</v>
      </c>
      <c r="J62" s="6">
        <f t="shared" si="3"/>
        <v>0.0013678780330887777</v>
      </c>
      <c r="K62" s="105">
        <v>144203</v>
      </c>
      <c r="L62" s="6">
        <f t="shared" si="4"/>
        <v>0.04349045567217444</v>
      </c>
    </row>
    <row r="63" spans="2:12" ht="12.75">
      <c r="B63" s="103">
        <v>33179</v>
      </c>
      <c r="C63" s="105">
        <v>0</v>
      </c>
      <c r="D63" s="6">
        <f t="shared" si="0"/>
        <v>0</v>
      </c>
      <c r="E63" s="105">
        <v>0</v>
      </c>
      <c r="F63" s="6">
        <f t="shared" si="1"/>
        <v>0</v>
      </c>
      <c r="G63" s="105">
        <v>0</v>
      </c>
      <c r="H63" s="6">
        <f t="shared" si="2"/>
        <v>0</v>
      </c>
      <c r="I63" s="4">
        <v>46299</v>
      </c>
      <c r="J63" s="6">
        <f t="shared" si="3"/>
        <v>0.06831864622867025</v>
      </c>
      <c r="K63" s="105">
        <v>46299</v>
      </c>
      <c r="L63" s="6">
        <f t="shared" si="4"/>
        <v>0.01396340303021438</v>
      </c>
    </row>
    <row r="64" spans="2:12" ht="12.75">
      <c r="B64" s="103">
        <v>33180</v>
      </c>
      <c r="C64" s="105">
        <v>46863</v>
      </c>
      <c r="D64" s="6">
        <f t="shared" si="0"/>
        <v>0.035121023375794126</v>
      </c>
      <c r="E64" s="105">
        <v>46863</v>
      </c>
      <c r="F64" s="6">
        <f t="shared" si="1"/>
        <v>0.04904819519220303</v>
      </c>
      <c r="G64" s="105">
        <v>27987</v>
      </c>
      <c r="H64" s="6">
        <f t="shared" si="2"/>
        <v>0.07927048606882175</v>
      </c>
      <c r="I64" s="4">
        <v>31112</v>
      </c>
      <c r="J64" s="6">
        <f t="shared" si="3"/>
        <v>0.04590876091203674</v>
      </c>
      <c r="K64" s="105">
        <v>152825</v>
      </c>
      <c r="L64" s="6">
        <f t="shared" si="4"/>
        <v>0.04609078096918967</v>
      </c>
    </row>
    <row r="65" spans="2:12" ht="12.75">
      <c r="B65" s="103">
        <v>33181</v>
      </c>
      <c r="C65" s="105">
        <v>2933</v>
      </c>
      <c r="D65" s="6">
        <f t="shared" si="0"/>
        <v>0.002198108562431005</v>
      </c>
      <c r="E65" s="105">
        <v>2933</v>
      </c>
      <c r="F65" s="6">
        <f t="shared" si="1"/>
        <v>0.0030697641315906255</v>
      </c>
      <c r="G65" s="105">
        <v>205</v>
      </c>
      <c r="H65" s="6">
        <f t="shared" si="2"/>
        <v>0.0005806427857258177</v>
      </c>
      <c r="I65" s="4">
        <v>23412</v>
      </c>
      <c r="J65" s="6">
        <f t="shared" si="3"/>
        <v>0.03454666721755606</v>
      </c>
      <c r="K65" s="105">
        <v>29483</v>
      </c>
      <c r="L65" s="6">
        <f t="shared" si="4"/>
        <v>0.008891833766167964</v>
      </c>
    </row>
    <row r="66" spans="2:12" ht="12.75">
      <c r="B66" s="103">
        <v>33183</v>
      </c>
      <c r="C66" s="105">
        <v>6316</v>
      </c>
      <c r="D66" s="6">
        <f t="shared" si="0"/>
        <v>0.004733465284798576</v>
      </c>
      <c r="E66" s="105">
        <v>6316</v>
      </c>
      <c r="F66" s="6">
        <f t="shared" si="1"/>
        <v>0.006610511508737263</v>
      </c>
      <c r="G66" s="105">
        <v>0</v>
      </c>
      <c r="H66" s="6">
        <f t="shared" si="2"/>
        <v>0</v>
      </c>
      <c r="I66" s="4">
        <v>14175</v>
      </c>
      <c r="J66" s="6">
        <f t="shared" si="3"/>
        <v>0.02091658157393034</v>
      </c>
      <c r="K66" s="105">
        <v>26807</v>
      </c>
      <c r="L66" s="6">
        <f t="shared" si="4"/>
        <v>0.008084773861875135</v>
      </c>
    </row>
    <row r="67" spans="2:12" ht="12.75">
      <c r="B67" s="103">
        <v>33186</v>
      </c>
      <c r="C67" s="105">
        <v>0</v>
      </c>
      <c r="D67" s="6">
        <f t="shared" si="0"/>
        <v>0</v>
      </c>
      <c r="E67" s="105">
        <v>0</v>
      </c>
      <c r="F67" s="6">
        <f t="shared" si="1"/>
        <v>0</v>
      </c>
      <c r="G67" s="105">
        <v>0</v>
      </c>
      <c r="H67" s="6">
        <f t="shared" si="2"/>
        <v>0</v>
      </c>
      <c r="I67" s="4">
        <v>15395</v>
      </c>
      <c r="J67" s="6">
        <f t="shared" si="3"/>
        <v>0.022716809406042864</v>
      </c>
      <c r="K67" s="105">
        <v>15395</v>
      </c>
      <c r="L67" s="6">
        <f t="shared" si="4"/>
        <v>0.004643007184823655</v>
      </c>
    </row>
    <row r="68" spans="2:12" ht="12.75">
      <c r="B68" s="103">
        <v>33189</v>
      </c>
      <c r="C68" s="105">
        <v>0</v>
      </c>
      <c r="D68" s="6">
        <f>+C68/$C$76</f>
        <v>0</v>
      </c>
      <c r="E68" s="105">
        <v>0</v>
      </c>
      <c r="F68" s="6">
        <f>+E68/$E$76</f>
        <v>0</v>
      </c>
      <c r="G68" s="105">
        <v>0</v>
      </c>
      <c r="H68" s="6">
        <f>+G68/$G$76</f>
        <v>0</v>
      </c>
      <c r="I68" s="4">
        <v>625</v>
      </c>
      <c r="J68" s="6">
        <f>+I68/$I$76</f>
        <v>0.0009222478648117434</v>
      </c>
      <c r="K68" s="105">
        <v>625</v>
      </c>
      <c r="L68" s="6">
        <f>+K68/$K$76</f>
        <v>0.0001884949328038184</v>
      </c>
    </row>
    <row r="69" spans="2:12" ht="12.75">
      <c r="B69" s="103">
        <v>33193</v>
      </c>
      <c r="C69" s="105">
        <v>0</v>
      </c>
      <c r="D69" s="6">
        <f>+C69/$C$76</f>
        <v>0</v>
      </c>
      <c r="E69" s="105">
        <v>0</v>
      </c>
      <c r="F69" s="6">
        <f>+E69/$E$76</f>
        <v>0</v>
      </c>
      <c r="G69" s="105">
        <v>0</v>
      </c>
      <c r="H69" s="6">
        <f>+G69/$G$76</f>
        <v>0</v>
      </c>
      <c r="I69" s="4">
        <v>798</v>
      </c>
      <c r="J69" s="6">
        <f>+I69/$I$76</f>
        <v>0.001177526073791634</v>
      </c>
      <c r="K69" s="105">
        <v>798</v>
      </c>
      <c r="L69" s="6">
        <f>+K69/$K$76</f>
        <v>0.00024067033020391533</v>
      </c>
    </row>
    <row r="70" spans="2:12" ht="12.75">
      <c r="B70" s="103">
        <v>33196</v>
      </c>
      <c r="C70" s="105">
        <v>0</v>
      </c>
      <c r="D70" s="6">
        <f>+C70/$C$76</f>
        <v>0</v>
      </c>
      <c r="E70" s="105">
        <v>0</v>
      </c>
      <c r="F70" s="6">
        <f>+E70/$E$76</f>
        <v>0</v>
      </c>
      <c r="G70" s="105">
        <v>0</v>
      </c>
      <c r="H70" s="6">
        <f>+G70/$G$76</f>
        <v>0</v>
      </c>
      <c r="I70" s="4">
        <v>3000</v>
      </c>
      <c r="J70" s="6">
        <f>+I70/$I$76</f>
        <v>0.004426789751096369</v>
      </c>
      <c r="K70" s="105">
        <v>3000</v>
      </c>
      <c r="L70" s="6">
        <f>+K70/$K$76</f>
        <v>0.0009047756774583283</v>
      </c>
    </row>
    <row r="71" spans="2:12" ht="12.75">
      <c r="B71" s="74"/>
      <c r="C71" s="75"/>
      <c r="D71" s="6"/>
      <c r="E71" s="75"/>
      <c r="F71" s="6"/>
      <c r="G71" s="75"/>
      <c r="H71" s="6"/>
      <c r="I71" s="75"/>
      <c r="J71" s="6"/>
      <c r="K71" s="35"/>
      <c r="L71" s="6"/>
    </row>
    <row r="72" spans="2:12" ht="12.75">
      <c r="B72" s="74"/>
      <c r="C72" s="75"/>
      <c r="D72" s="6"/>
      <c r="E72" s="75"/>
      <c r="F72" s="6"/>
      <c r="G72" s="75"/>
      <c r="H72" s="6"/>
      <c r="I72" s="75"/>
      <c r="J72" s="6"/>
      <c r="K72" s="35"/>
      <c r="L72" s="6"/>
    </row>
    <row r="73" spans="2:12" ht="12.75">
      <c r="B73" s="74"/>
      <c r="C73" s="75"/>
      <c r="D73" s="6"/>
      <c r="E73" s="75"/>
      <c r="F73" s="6"/>
      <c r="G73" s="75"/>
      <c r="H73" s="6"/>
      <c r="I73" s="75"/>
      <c r="J73" s="6"/>
      <c r="K73" s="35"/>
      <c r="L73" s="6"/>
    </row>
    <row r="74" spans="2:12" ht="12.75">
      <c r="B74" s="20"/>
      <c r="C74" s="21"/>
      <c r="D74" s="6"/>
      <c r="E74" s="21"/>
      <c r="F74" s="6"/>
      <c r="G74" s="21"/>
      <c r="H74" s="6"/>
      <c r="I74" s="21"/>
      <c r="J74" s="6"/>
      <c r="K74" s="21"/>
      <c r="L74" s="6"/>
    </row>
    <row r="75" spans="2:12" ht="12.75">
      <c r="B75" s="2"/>
      <c r="C75" s="3"/>
      <c r="D75" s="6"/>
      <c r="E75" s="3"/>
      <c r="F75" s="6"/>
      <c r="G75" s="3"/>
      <c r="H75" s="6"/>
      <c r="I75" s="3"/>
      <c r="J75" s="6"/>
      <c r="K75" s="3"/>
      <c r="L75" s="6"/>
    </row>
    <row r="76" spans="3:13" ht="12.75">
      <c r="C76" s="4">
        <f>SUM(C3:C74)</f>
        <v>1334329</v>
      </c>
      <c r="D76" s="7">
        <f>SUM(D3:D75)</f>
        <v>0.9999999999999999</v>
      </c>
      <c r="E76" s="4">
        <f>SUM(E3:E74)</f>
        <v>955448</v>
      </c>
      <c r="F76" s="7">
        <f>SUM(F3:F75)</f>
        <v>1</v>
      </c>
      <c r="G76" s="4">
        <f>SUM(G3:G74)</f>
        <v>353057</v>
      </c>
      <c r="H76" s="7">
        <f>SUM(H3:H75)</f>
        <v>1</v>
      </c>
      <c r="I76" s="4">
        <f>SUM(I3:I74)</f>
        <v>677692</v>
      </c>
      <c r="J76" s="7">
        <f>SUM(J3:J75)</f>
        <v>1.0000000000000004</v>
      </c>
      <c r="K76" s="4">
        <f>SUM(K3:K74)</f>
        <v>3315739</v>
      </c>
      <c r="L76" s="7">
        <f>SUM(L3:L75)</f>
        <v>0.9999999999999999</v>
      </c>
      <c r="M76" s="4">
        <f>+I76+G76+E76+C76</f>
        <v>3320526</v>
      </c>
    </row>
    <row r="77" spans="5:11" ht="12.75">
      <c r="E77" s="4"/>
      <c r="G77" s="4"/>
      <c r="I77" s="4"/>
      <c r="K77" s="4"/>
    </row>
    <row r="78" spans="3:11" ht="12.75">
      <c r="C78" s="9">
        <v>1334328.64</v>
      </c>
      <c r="E78" s="4">
        <v>955448.48</v>
      </c>
      <c r="G78" s="9">
        <v>353054.17</v>
      </c>
      <c r="I78" s="9">
        <v>677691.58</v>
      </c>
      <c r="K78" s="4">
        <f>SUM(C78:I78)</f>
        <v>3320522.87</v>
      </c>
    </row>
    <row r="80" spans="3:11" ht="12.75">
      <c r="C80" s="4">
        <f>+C76-C78</f>
        <v>0.3600000001024455</v>
      </c>
      <c r="E80" s="4">
        <f>+E76-E78</f>
        <v>-0.47999999998137355</v>
      </c>
      <c r="G80" s="4">
        <f>+G76-G78</f>
        <v>2.830000000016298</v>
      </c>
      <c r="I80" s="4">
        <f>+I76-I78</f>
        <v>0.4200000000419095</v>
      </c>
      <c r="K80" s="4">
        <f>+K76-K78</f>
        <v>-4783.870000000112</v>
      </c>
    </row>
    <row r="83" ht="12.75">
      <c r="K83" s="4">
        <f>+K78</f>
        <v>3320522.87</v>
      </c>
    </row>
    <row r="84" ht="12.75">
      <c r="K84" s="4">
        <v>0</v>
      </c>
    </row>
    <row r="85" ht="12.75">
      <c r="K85" s="4">
        <f>+K83-K84</f>
        <v>3320522.87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M85"/>
  <sheetViews>
    <sheetView workbookViewId="0" topLeftCell="A49">
      <selection activeCell="B49" sqref="B49"/>
    </sheetView>
  </sheetViews>
  <sheetFormatPr defaultColWidth="9.140625" defaultRowHeight="12.75"/>
  <cols>
    <col min="2" max="2" width="12.7109375" style="0" customWidth="1"/>
    <col min="3" max="3" width="20.7109375" style="4" customWidth="1"/>
    <col min="5" max="5" width="18.7109375" style="4" customWidth="1"/>
    <col min="7" max="7" width="18.140625" style="0" customWidth="1"/>
    <col min="9" max="9" width="14.57421875" style="0" customWidth="1"/>
    <col min="11" max="11" width="12.140625" style="0" customWidth="1"/>
    <col min="13" max="13" width="11.57421875" style="0" customWidth="1"/>
  </cols>
  <sheetData>
    <row r="1" spans="4:6" ht="12.75">
      <c r="D1" s="5">
        <v>34366</v>
      </c>
      <c r="F1" t="s">
        <v>157</v>
      </c>
    </row>
    <row r="2" spans="2:12" ht="12.75">
      <c r="B2" s="106" t="s">
        <v>150</v>
      </c>
      <c r="C2" s="108" t="s">
        <v>151</v>
      </c>
      <c r="D2" s="1" t="s">
        <v>159</v>
      </c>
      <c r="E2" s="108" t="s">
        <v>152</v>
      </c>
      <c r="F2" s="1" t="s">
        <v>159</v>
      </c>
      <c r="G2" s="108" t="s">
        <v>153</v>
      </c>
      <c r="H2" s="1" t="s">
        <v>159</v>
      </c>
      <c r="I2" s="108" t="s">
        <v>154</v>
      </c>
      <c r="J2" s="1" t="s">
        <v>159</v>
      </c>
      <c r="K2" s="36" t="s">
        <v>155</v>
      </c>
      <c r="L2" s="1" t="s">
        <v>156</v>
      </c>
    </row>
    <row r="3" spans="2:12" ht="12.75">
      <c r="B3" s="107" t="s">
        <v>2</v>
      </c>
      <c r="C3" s="109">
        <v>5978</v>
      </c>
      <c r="D3" s="6">
        <f>+C3/$C$76</f>
        <v>0.0031738851582376604</v>
      </c>
      <c r="E3" s="109">
        <v>5978</v>
      </c>
      <c r="F3" s="6">
        <f>+E3/$E$76</f>
        <v>0.004662531899892055</v>
      </c>
      <c r="G3" s="109">
        <v>336</v>
      </c>
      <c r="H3" s="6">
        <f>+G3/$G$76</f>
        <v>0.0010935364186682288</v>
      </c>
      <c r="I3" s="109">
        <v>2208</v>
      </c>
      <c r="J3" s="6">
        <f>+I3/$I$76</f>
        <v>0.0036545097941855557</v>
      </c>
      <c r="K3" s="37">
        <f>+C3+E3+G3+I3</f>
        <v>14500</v>
      </c>
      <c r="L3" s="6">
        <f>+K3/$K$76</f>
        <v>0.003556469500085478</v>
      </c>
    </row>
    <row r="4" spans="2:12" ht="12.75">
      <c r="B4" s="107" t="s">
        <v>6</v>
      </c>
      <c r="C4" s="109">
        <v>6480</v>
      </c>
      <c r="D4" s="6">
        <f aca="true" t="shared" si="0" ref="D4:D67">+C4/$C$76</f>
        <v>0.0034404108105353026</v>
      </c>
      <c r="E4" s="109">
        <v>6480</v>
      </c>
      <c r="F4" s="6">
        <f aca="true" t="shared" si="1" ref="F4:F67">+E4/$E$76</f>
        <v>0.005054066027316915</v>
      </c>
      <c r="G4" s="109">
        <v>825</v>
      </c>
      <c r="H4" s="6">
        <f aca="true" t="shared" si="2" ref="H4:H67">+G4/$G$76</f>
        <v>0.0026850224565514546</v>
      </c>
      <c r="I4" s="109">
        <v>21371</v>
      </c>
      <c r="J4" s="6">
        <f aca="true" t="shared" si="3" ref="J4:J67">+I4/$I$76</f>
        <v>0.035371616309574055</v>
      </c>
      <c r="K4" s="37">
        <f aca="true" t="shared" si="4" ref="K4:K67">+C4+E4+G4+I4</f>
        <v>35156</v>
      </c>
      <c r="L4" s="6">
        <f aca="true" t="shared" si="5" ref="L4:L67">+K4/$K$76</f>
        <v>0.00862284425827621</v>
      </c>
    </row>
    <row r="5" spans="2:12" ht="12.75">
      <c r="B5" s="107" t="s">
        <v>7</v>
      </c>
      <c r="C5" s="109">
        <v>486</v>
      </c>
      <c r="D5" s="6">
        <f t="shared" si="0"/>
        <v>0.00025803081079014766</v>
      </c>
      <c r="E5" s="109">
        <v>486</v>
      </c>
      <c r="F5" s="6">
        <f t="shared" si="1"/>
        <v>0.00037905495204876863</v>
      </c>
      <c r="G5" s="109">
        <v>0</v>
      </c>
      <c r="H5" s="6">
        <f t="shared" si="2"/>
        <v>0</v>
      </c>
      <c r="I5" s="109">
        <v>709</v>
      </c>
      <c r="J5" s="6">
        <f t="shared" si="3"/>
        <v>0.0011734816322815033</v>
      </c>
      <c r="K5" s="37">
        <f t="shared" si="4"/>
        <v>1681</v>
      </c>
      <c r="L5" s="6">
        <f t="shared" si="5"/>
        <v>0.00041230518825128887</v>
      </c>
    </row>
    <row r="6" spans="2:12" ht="12.75">
      <c r="B6" s="107" t="s">
        <v>8</v>
      </c>
      <c r="C6" s="109">
        <v>22354</v>
      </c>
      <c r="D6" s="6">
        <f t="shared" si="0"/>
        <v>0.011868355441158357</v>
      </c>
      <c r="E6" s="109">
        <v>22354</v>
      </c>
      <c r="F6" s="6">
        <f t="shared" si="1"/>
        <v>0.017434967897321345</v>
      </c>
      <c r="G6" s="109">
        <v>14871</v>
      </c>
      <c r="H6" s="6">
        <f t="shared" si="2"/>
        <v>0.04839875024409295</v>
      </c>
      <c r="I6" s="109">
        <v>11106</v>
      </c>
      <c r="J6" s="6">
        <f t="shared" si="3"/>
        <v>0.01838178703542789</v>
      </c>
      <c r="K6" s="37">
        <f t="shared" si="4"/>
        <v>70685</v>
      </c>
      <c r="L6" s="6">
        <f t="shared" si="5"/>
        <v>0.01733717562852014</v>
      </c>
    </row>
    <row r="7" spans="2:12" ht="12.75">
      <c r="B7" s="107" t="s">
        <v>12</v>
      </c>
      <c r="C7" s="109">
        <v>0</v>
      </c>
      <c r="D7" s="6">
        <f t="shared" si="0"/>
        <v>0</v>
      </c>
      <c r="E7" s="109">
        <v>0</v>
      </c>
      <c r="F7" s="6">
        <f t="shared" si="1"/>
        <v>0</v>
      </c>
      <c r="G7" s="109">
        <v>0</v>
      </c>
      <c r="H7" s="6">
        <f t="shared" si="2"/>
        <v>0</v>
      </c>
      <c r="I7" s="109">
        <v>1798</v>
      </c>
      <c r="J7" s="6">
        <f t="shared" si="3"/>
        <v>0.0029759096965333467</v>
      </c>
      <c r="K7" s="37">
        <f t="shared" si="4"/>
        <v>1798</v>
      </c>
      <c r="L7" s="6">
        <f t="shared" si="5"/>
        <v>0.0004410022180105993</v>
      </c>
    </row>
    <row r="8" spans="2:12" ht="12.75">
      <c r="B8" s="107" t="s">
        <v>15</v>
      </c>
      <c r="C8" s="109">
        <v>24319</v>
      </c>
      <c r="D8" s="6">
        <f t="shared" si="0"/>
        <v>0.012911628163797534</v>
      </c>
      <c r="E8" s="109">
        <v>24319</v>
      </c>
      <c r="F8" s="6">
        <f t="shared" si="1"/>
        <v>0.01896756662319754</v>
      </c>
      <c r="G8" s="109">
        <v>2624</v>
      </c>
      <c r="H8" s="6">
        <f t="shared" si="2"/>
        <v>0.00853999869817093</v>
      </c>
      <c r="I8" s="109">
        <v>4852</v>
      </c>
      <c r="J8" s="6">
        <f t="shared" si="3"/>
        <v>0.008030652862947607</v>
      </c>
      <c r="K8" s="37">
        <f t="shared" si="4"/>
        <v>56114</v>
      </c>
      <c r="L8" s="6">
        <f t="shared" si="5"/>
        <v>0.013763291691572173</v>
      </c>
    </row>
    <row r="9" spans="2:12" ht="12.75">
      <c r="B9" s="107" t="s">
        <v>17</v>
      </c>
      <c r="C9" s="109">
        <v>8137</v>
      </c>
      <c r="D9" s="6">
        <f t="shared" si="0"/>
        <v>0.004320157834155209</v>
      </c>
      <c r="E9" s="109">
        <v>8138</v>
      </c>
      <c r="F9" s="6">
        <f t="shared" si="1"/>
        <v>0.00634722057566436</v>
      </c>
      <c r="G9" s="109">
        <v>839</v>
      </c>
      <c r="H9" s="6">
        <f t="shared" si="2"/>
        <v>0.002730586473995964</v>
      </c>
      <c r="I9" s="109">
        <v>2031</v>
      </c>
      <c r="J9" s="6">
        <f t="shared" si="3"/>
        <v>0.003361553166662529</v>
      </c>
      <c r="K9" s="37">
        <f t="shared" si="4"/>
        <v>19145</v>
      </c>
      <c r="L9" s="6">
        <f t="shared" si="5"/>
        <v>0.004695766108905964</v>
      </c>
    </row>
    <row r="10" spans="2:12" ht="12.75">
      <c r="B10" s="107" t="s">
        <v>24</v>
      </c>
      <c r="C10" s="109">
        <v>1294</v>
      </c>
      <c r="D10" s="6">
        <f t="shared" si="0"/>
        <v>0.0006870203069186236</v>
      </c>
      <c r="E10" s="109">
        <v>1294</v>
      </c>
      <c r="F10" s="6">
        <f t="shared" si="1"/>
        <v>0.0010092533085413716</v>
      </c>
      <c r="G10" s="109">
        <v>0</v>
      </c>
      <c r="H10" s="6">
        <f t="shared" si="2"/>
        <v>0</v>
      </c>
      <c r="I10" s="109">
        <v>983</v>
      </c>
      <c r="J10" s="6">
        <f t="shared" si="3"/>
        <v>0.0016269851121759064</v>
      </c>
      <c r="K10" s="37">
        <f t="shared" si="4"/>
        <v>3571</v>
      </c>
      <c r="L10" s="6">
        <f t="shared" si="5"/>
        <v>0.0008758725920555339</v>
      </c>
    </row>
    <row r="11" spans="2:12" ht="12.75">
      <c r="B11" s="107" t="s">
        <v>27</v>
      </c>
      <c r="C11" s="109">
        <v>310</v>
      </c>
      <c r="D11" s="6">
        <f t="shared" si="0"/>
        <v>0.00016458755420770737</v>
      </c>
      <c r="E11" s="109">
        <v>310</v>
      </c>
      <c r="F11" s="6">
        <f t="shared" si="1"/>
        <v>0.00024178402291176598</v>
      </c>
      <c r="G11" s="109">
        <v>0</v>
      </c>
      <c r="H11" s="6">
        <f t="shared" si="2"/>
        <v>0</v>
      </c>
      <c r="I11" s="109">
        <v>732</v>
      </c>
      <c r="J11" s="6">
        <f t="shared" si="3"/>
        <v>0.0012115494426376027</v>
      </c>
      <c r="K11" s="37">
        <f t="shared" si="4"/>
        <v>1352</v>
      </c>
      <c r="L11" s="6">
        <f t="shared" si="5"/>
        <v>0.0003316101216631425</v>
      </c>
    </row>
    <row r="12" spans="2:12" ht="12.75">
      <c r="B12" s="107" t="s">
        <v>28</v>
      </c>
      <c r="C12" s="109">
        <v>12892</v>
      </c>
      <c r="D12" s="6">
        <f t="shared" si="0"/>
        <v>0.006844718544663753</v>
      </c>
      <c r="E12" s="109">
        <v>12892</v>
      </c>
      <c r="F12" s="6">
        <f t="shared" si="1"/>
        <v>0.010055095559285443</v>
      </c>
      <c r="G12" s="109">
        <v>0</v>
      </c>
      <c r="H12" s="6">
        <f t="shared" si="2"/>
        <v>0</v>
      </c>
      <c r="I12" s="109">
        <v>3389</v>
      </c>
      <c r="J12" s="6">
        <f t="shared" si="3"/>
        <v>0.005609209099861797</v>
      </c>
      <c r="K12" s="37">
        <f t="shared" si="4"/>
        <v>29173</v>
      </c>
      <c r="L12" s="6">
        <f t="shared" si="5"/>
        <v>0.007155371360413355</v>
      </c>
    </row>
    <row r="13" spans="2:12" ht="12.75">
      <c r="B13" s="107" t="s">
        <v>31</v>
      </c>
      <c r="C13" s="109">
        <v>0</v>
      </c>
      <c r="D13" s="6">
        <f t="shared" si="0"/>
        <v>0</v>
      </c>
      <c r="E13" s="109">
        <v>0</v>
      </c>
      <c r="F13" s="6">
        <f t="shared" si="1"/>
        <v>0</v>
      </c>
      <c r="G13" s="109">
        <v>0</v>
      </c>
      <c r="H13" s="6">
        <f t="shared" si="2"/>
        <v>0</v>
      </c>
      <c r="I13" s="109">
        <v>2217</v>
      </c>
      <c r="J13" s="6">
        <f t="shared" si="3"/>
        <v>0.0036694058938901166</v>
      </c>
      <c r="K13" s="37">
        <f t="shared" si="4"/>
        <v>2217</v>
      </c>
      <c r="L13" s="6">
        <f t="shared" si="5"/>
        <v>0.0005437719228751383</v>
      </c>
    </row>
    <row r="14" spans="2:12" ht="12.75">
      <c r="B14" s="107" t="s">
        <v>32</v>
      </c>
      <c r="C14" s="109">
        <v>118</v>
      </c>
      <c r="D14" s="6">
        <f t="shared" si="0"/>
        <v>6.264945611777249E-05</v>
      </c>
      <c r="E14" s="109">
        <v>118</v>
      </c>
      <c r="F14" s="6">
        <f t="shared" si="1"/>
        <v>9.203391839867222E-05</v>
      </c>
      <c r="G14" s="109">
        <v>0</v>
      </c>
      <c r="H14" s="6">
        <f t="shared" si="2"/>
        <v>0</v>
      </c>
      <c r="I14" s="109">
        <v>0</v>
      </c>
      <c r="J14" s="6">
        <f t="shared" si="3"/>
        <v>0</v>
      </c>
      <c r="K14" s="37">
        <f t="shared" si="4"/>
        <v>236</v>
      </c>
      <c r="L14" s="6">
        <f t="shared" si="5"/>
        <v>5.7884607035873984E-05</v>
      </c>
    </row>
    <row r="15" spans="2:12" ht="12.75">
      <c r="B15" s="107" t="s">
        <v>164</v>
      </c>
      <c r="C15" s="109">
        <v>7270</v>
      </c>
      <c r="D15" s="6">
        <f t="shared" si="0"/>
        <v>0.003859843609967847</v>
      </c>
      <c r="E15" s="109">
        <v>7270</v>
      </c>
      <c r="F15" s="6">
        <f t="shared" si="1"/>
        <v>0.005670225311511416</v>
      </c>
      <c r="G15" s="109">
        <v>1133</v>
      </c>
      <c r="H15" s="6">
        <f t="shared" si="2"/>
        <v>0.0036874308403306646</v>
      </c>
      <c r="I15" s="109">
        <v>205</v>
      </c>
      <c r="J15" s="6">
        <f t="shared" si="3"/>
        <v>0.00033930004882610457</v>
      </c>
      <c r="K15" s="37">
        <f t="shared" si="4"/>
        <v>15878</v>
      </c>
      <c r="L15" s="6">
        <f t="shared" si="5"/>
        <v>0.0038944567394729114</v>
      </c>
    </row>
    <row r="16" spans="2:12" ht="12.75">
      <c r="B16" s="107" t="s">
        <v>33</v>
      </c>
      <c r="C16" s="109">
        <v>0</v>
      </c>
      <c r="D16" s="6">
        <f t="shared" si="0"/>
        <v>0</v>
      </c>
      <c r="E16" s="109">
        <v>0</v>
      </c>
      <c r="F16" s="6">
        <f t="shared" si="1"/>
        <v>0</v>
      </c>
      <c r="G16" s="109">
        <v>0</v>
      </c>
      <c r="H16" s="6">
        <f t="shared" si="2"/>
        <v>0</v>
      </c>
      <c r="I16" s="109">
        <v>3072</v>
      </c>
      <c r="J16" s="6">
        <f t="shared" si="3"/>
        <v>0.005084535365823382</v>
      </c>
      <c r="K16" s="37">
        <f t="shared" si="4"/>
        <v>3072</v>
      </c>
      <c r="L16" s="6">
        <f t="shared" si="5"/>
        <v>0.0007534809865008681</v>
      </c>
    </row>
    <row r="17" spans="2:12" ht="12.75">
      <c r="B17" s="107" t="s">
        <v>35</v>
      </c>
      <c r="C17" s="109">
        <v>13873</v>
      </c>
      <c r="D17" s="6">
        <f t="shared" si="0"/>
        <v>0.007365558514592014</v>
      </c>
      <c r="E17" s="109">
        <v>13873</v>
      </c>
      <c r="F17" s="6">
        <f t="shared" si="1"/>
        <v>0.010820224999532032</v>
      </c>
      <c r="G17" s="109">
        <v>6944</v>
      </c>
      <c r="H17" s="6">
        <f t="shared" si="2"/>
        <v>0.02259975265247673</v>
      </c>
      <c r="I17" s="109">
        <v>0</v>
      </c>
      <c r="J17" s="6">
        <f t="shared" si="3"/>
        <v>0</v>
      </c>
      <c r="K17" s="37">
        <f t="shared" si="4"/>
        <v>34690</v>
      </c>
      <c r="L17" s="6">
        <f t="shared" si="5"/>
        <v>0.008508546686756222</v>
      </c>
    </row>
    <row r="18" spans="2:12" ht="12.75">
      <c r="B18" s="107" t="s">
        <v>38</v>
      </c>
      <c r="C18" s="109">
        <v>25274</v>
      </c>
      <c r="D18" s="6">
        <f t="shared" si="0"/>
        <v>0.013418664016276116</v>
      </c>
      <c r="E18" s="109">
        <v>25274</v>
      </c>
      <c r="F18" s="6">
        <f t="shared" si="1"/>
        <v>0.01971241740345798</v>
      </c>
      <c r="G18" s="109">
        <v>9019</v>
      </c>
      <c r="H18" s="6">
        <f t="shared" si="2"/>
        <v>0.029352990952287966</v>
      </c>
      <c r="I18" s="109">
        <v>19804</v>
      </c>
      <c r="J18" s="6">
        <f t="shared" si="3"/>
        <v>0.0327780398387911</v>
      </c>
      <c r="K18" s="37">
        <f t="shared" si="4"/>
        <v>79371</v>
      </c>
      <c r="L18" s="6">
        <f t="shared" si="5"/>
        <v>0.019467623495950652</v>
      </c>
    </row>
    <row r="19" spans="2:12" ht="12.75">
      <c r="B19" s="107" t="s">
        <v>39</v>
      </c>
      <c r="C19" s="109">
        <v>93</v>
      </c>
      <c r="D19" s="6">
        <f t="shared" si="0"/>
        <v>4.937626626231221E-05</v>
      </c>
      <c r="E19" s="109">
        <v>93</v>
      </c>
      <c r="F19" s="6">
        <f t="shared" si="1"/>
        <v>7.253520687352979E-05</v>
      </c>
      <c r="G19" s="109">
        <v>0</v>
      </c>
      <c r="H19" s="6">
        <f t="shared" si="2"/>
        <v>0</v>
      </c>
      <c r="I19" s="109">
        <v>5960</v>
      </c>
      <c r="J19" s="6">
        <f t="shared" si="3"/>
        <v>0.009864528248797967</v>
      </c>
      <c r="K19" s="37">
        <f t="shared" si="4"/>
        <v>6146</v>
      </c>
      <c r="L19" s="6">
        <f t="shared" si="5"/>
        <v>0.0015074525205189895</v>
      </c>
    </row>
    <row r="20" spans="2:12" ht="12.75">
      <c r="B20" s="107" t="s">
        <v>40</v>
      </c>
      <c r="C20" s="109">
        <v>170526</v>
      </c>
      <c r="D20" s="6">
        <f t="shared" si="0"/>
        <v>0.09053695893168873</v>
      </c>
      <c r="E20" s="109">
        <v>170526</v>
      </c>
      <c r="F20" s="6">
        <f t="shared" si="1"/>
        <v>0.13300149126145744</v>
      </c>
      <c r="G20" s="109">
        <v>37896</v>
      </c>
      <c r="H20" s="6">
        <f t="shared" si="2"/>
        <v>0.1233352860769381</v>
      </c>
      <c r="I20" s="109">
        <v>10838</v>
      </c>
      <c r="J20" s="6">
        <f t="shared" si="3"/>
        <v>0.01793821428866986</v>
      </c>
      <c r="K20" s="37">
        <f t="shared" si="4"/>
        <v>389786</v>
      </c>
      <c r="L20" s="6">
        <f t="shared" si="5"/>
        <v>0.09560427728002194</v>
      </c>
    </row>
    <row r="21" spans="2:12" ht="12.75">
      <c r="B21" s="107" t="s">
        <v>42</v>
      </c>
      <c r="C21" s="109">
        <v>0</v>
      </c>
      <c r="D21" s="6">
        <f t="shared" si="0"/>
        <v>0</v>
      </c>
      <c r="E21" s="109">
        <v>0</v>
      </c>
      <c r="F21" s="6">
        <f t="shared" si="1"/>
        <v>0</v>
      </c>
      <c r="G21" s="109">
        <v>0</v>
      </c>
      <c r="H21" s="6">
        <f t="shared" si="2"/>
        <v>0</v>
      </c>
      <c r="I21" s="109">
        <v>589</v>
      </c>
      <c r="J21" s="6">
        <f t="shared" si="3"/>
        <v>0.0009748669695540274</v>
      </c>
      <c r="K21" s="37">
        <f t="shared" si="4"/>
        <v>589</v>
      </c>
      <c r="L21" s="6">
        <f t="shared" si="5"/>
        <v>0.00014446624383105837</v>
      </c>
    </row>
    <row r="22" spans="2:12" ht="12.75">
      <c r="B22" s="107" t="s">
        <v>43</v>
      </c>
      <c r="C22" s="109">
        <v>2343</v>
      </c>
      <c r="D22" s="6">
        <f t="shared" si="0"/>
        <v>0.0012439633532537366</v>
      </c>
      <c r="E22" s="109">
        <v>2343</v>
      </c>
      <c r="F22" s="6">
        <f t="shared" si="1"/>
        <v>0.0018274192441363475</v>
      </c>
      <c r="G22" s="109">
        <v>0</v>
      </c>
      <c r="H22" s="6">
        <f t="shared" si="2"/>
        <v>0</v>
      </c>
      <c r="I22" s="109">
        <v>0</v>
      </c>
      <c r="J22" s="6">
        <f t="shared" si="3"/>
        <v>0</v>
      </c>
      <c r="K22" s="37">
        <f t="shared" si="4"/>
        <v>4686</v>
      </c>
      <c r="L22" s="6">
        <f t="shared" si="5"/>
        <v>0.0011493528329241758</v>
      </c>
    </row>
    <row r="23" spans="2:12" ht="12.75">
      <c r="B23" s="107" t="s">
        <v>44</v>
      </c>
      <c r="C23" s="109">
        <v>10326</v>
      </c>
      <c r="D23" s="6">
        <f t="shared" si="0"/>
        <v>0.005482358337899311</v>
      </c>
      <c r="E23" s="109">
        <v>10326</v>
      </c>
      <c r="F23" s="6">
        <f t="shared" si="1"/>
        <v>0.008053747808344825</v>
      </c>
      <c r="G23" s="109">
        <v>0</v>
      </c>
      <c r="H23" s="6">
        <f t="shared" si="2"/>
        <v>0</v>
      </c>
      <c r="I23" s="109">
        <v>8555</v>
      </c>
      <c r="J23" s="6">
        <f t="shared" si="3"/>
        <v>0.014159570330279633</v>
      </c>
      <c r="K23" s="37">
        <f t="shared" si="4"/>
        <v>29207</v>
      </c>
      <c r="L23" s="6">
        <f t="shared" si="5"/>
        <v>0.007163710668206659</v>
      </c>
    </row>
    <row r="24" spans="2:12" ht="12.75">
      <c r="B24" s="107" t="s">
        <v>45</v>
      </c>
      <c r="C24" s="109">
        <v>141396</v>
      </c>
      <c r="D24" s="6">
        <f t="shared" si="0"/>
        <v>0.07507103811210643</v>
      </c>
      <c r="E24" s="109">
        <v>141396</v>
      </c>
      <c r="F24" s="6">
        <f t="shared" si="1"/>
        <v>0.11028159259236149</v>
      </c>
      <c r="G24" s="109">
        <v>39610</v>
      </c>
      <c r="H24" s="6">
        <f t="shared" si="2"/>
        <v>0.12891362364121592</v>
      </c>
      <c r="I24" s="109">
        <v>5972</v>
      </c>
      <c r="J24" s="6">
        <f t="shared" si="3"/>
        <v>0.009884389715070715</v>
      </c>
      <c r="K24" s="37">
        <f t="shared" si="4"/>
        <v>328374</v>
      </c>
      <c r="L24" s="6">
        <f t="shared" si="5"/>
        <v>0.08054152521524612</v>
      </c>
    </row>
    <row r="25" spans="2:12" ht="12.75">
      <c r="B25" s="107" t="s">
        <v>46</v>
      </c>
      <c r="C25" s="109">
        <v>101191</v>
      </c>
      <c r="D25" s="6">
        <f t="shared" si="0"/>
        <v>0.05372509418655522</v>
      </c>
      <c r="E25" s="109">
        <v>101191</v>
      </c>
      <c r="F25" s="6">
        <f t="shared" si="1"/>
        <v>0.07892376471762746</v>
      </c>
      <c r="G25" s="109">
        <v>22805</v>
      </c>
      <c r="H25" s="6">
        <f t="shared" si="2"/>
        <v>0.07422052984443142</v>
      </c>
      <c r="I25" s="109">
        <v>26205</v>
      </c>
      <c r="J25" s="6">
        <f t="shared" si="3"/>
        <v>0.04337247697311254</v>
      </c>
      <c r="K25" s="37">
        <f t="shared" si="4"/>
        <v>251392</v>
      </c>
      <c r="L25" s="6">
        <f t="shared" si="5"/>
        <v>0.06165986072865438</v>
      </c>
    </row>
    <row r="26" spans="2:12" ht="12.75">
      <c r="B26" s="107" t="s">
        <v>48</v>
      </c>
      <c r="C26" s="109">
        <v>76084</v>
      </c>
      <c r="D26" s="6">
        <f t="shared" si="0"/>
        <v>0.04039509507851357</v>
      </c>
      <c r="E26" s="109">
        <v>76084</v>
      </c>
      <c r="F26" s="6">
        <f t="shared" si="1"/>
        <v>0.05934159870715743</v>
      </c>
      <c r="G26" s="109">
        <v>15986</v>
      </c>
      <c r="H26" s="6">
        <f t="shared" si="2"/>
        <v>0.05202759877628067</v>
      </c>
      <c r="I26" s="109">
        <v>54826</v>
      </c>
      <c r="J26" s="6">
        <f t="shared" si="3"/>
        <v>0.09074372915580493</v>
      </c>
      <c r="K26" s="37">
        <f t="shared" si="4"/>
        <v>222980</v>
      </c>
      <c r="L26" s="6">
        <f t="shared" si="5"/>
        <v>0.05469114269855585</v>
      </c>
    </row>
    <row r="27" spans="2:12" ht="12.75">
      <c r="B27" s="107" t="s">
        <v>51</v>
      </c>
      <c r="C27" s="109">
        <v>91109</v>
      </c>
      <c r="D27" s="6">
        <f t="shared" si="0"/>
        <v>0.048372282181645194</v>
      </c>
      <c r="E27" s="109">
        <v>91109</v>
      </c>
      <c r="F27" s="6">
        <f t="shared" si="1"/>
        <v>0.07106032433376802</v>
      </c>
      <c r="G27" s="109">
        <v>31854</v>
      </c>
      <c r="H27" s="6">
        <f t="shared" si="2"/>
        <v>0.10367115797695763</v>
      </c>
      <c r="I27" s="109">
        <v>27497</v>
      </c>
      <c r="J27" s="6">
        <f t="shared" si="3"/>
        <v>0.0455108948418117</v>
      </c>
      <c r="K27" s="37">
        <f t="shared" si="4"/>
        <v>241569</v>
      </c>
      <c r="L27" s="6">
        <f t="shared" si="5"/>
        <v>0.05925053659766544</v>
      </c>
    </row>
    <row r="28" spans="2:12" ht="12.75">
      <c r="B28" s="107" t="s">
        <v>52</v>
      </c>
      <c r="C28" s="109">
        <v>1720</v>
      </c>
      <c r="D28" s="6">
        <f t="shared" si="0"/>
        <v>0.0009131954620556667</v>
      </c>
      <c r="E28" s="109">
        <v>1720</v>
      </c>
      <c r="F28" s="6">
        <f t="shared" si="1"/>
        <v>0.0013415113529297983</v>
      </c>
      <c r="G28" s="109">
        <v>0</v>
      </c>
      <c r="H28" s="6">
        <f t="shared" si="2"/>
        <v>0</v>
      </c>
      <c r="I28" s="109">
        <v>15959</v>
      </c>
      <c r="J28" s="6">
        <f t="shared" si="3"/>
        <v>0.026414095020564892</v>
      </c>
      <c r="K28" s="37">
        <f t="shared" si="4"/>
        <v>19399</v>
      </c>
      <c r="L28" s="6">
        <f t="shared" si="5"/>
        <v>0.004758065643597116</v>
      </c>
    </row>
    <row r="29" spans="2:12" ht="12.75">
      <c r="B29" s="107" t="s">
        <v>53</v>
      </c>
      <c r="C29" s="109">
        <v>13886</v>
      </c>
      <c r="D29" s="6">
        <f t="shared" si="0"/>
        <v>0.007372460573316853</v>
      </c>
      <c r="E29" s="109">
        <v>13886</v>
      </c>
      <c r="F29" s="6">
        <f t="shared" si="1"/>
        <v>0.010830364329525105</v>
      </c>
      <c r="G29" s="109">
        <v>1196</v>
      </c>
      <c r="H29" s="6">
        <f t="shared" si="2"/>
        <v>0.0038924689188309576</v>
      </c>
      <c r="I29" s="109">
        <v>9059</v>
      </c>
      <c r="J29" s="6">
        <f t="shared" si="3"/>
        <v>0.014993751913735032</v>
      </c>
      <c r="K29" s="37">
        <f t="shared" si="4"/>
        <v>38027</v>
      </c>
      <c r="L29" s="6">
        <f t="shared" si="5"/>
        <v>0.009327025219293135</v>
      </c>
    </row>
    <row r="30" spans="2:12" ht="12.75">
      <c r="B30" s="107" t="s">
        <v>54</v>
      </c>
      <c r="C30" s="109">
        <v>2789</v>
      </c>
      <c r="D30" s="6">
        <f t="shared" si="0"/>
        <v>0.001480757060275148</v>
      </c>
      <c r="E30" s="109">
        <v>2789</v>
      </c>
      <c r="F30" s="6">
        <f t="shared" si="1"/>
        <v>0.0021752762577448882</v>
      </c>
      <c r="G30" s="109">
        <v>837</v>
      </c>
      <c r="H30" s="6">
        <f t="shared" si="2"/>
        <v>0.002724077328646749</v>
      </c>
      <c r="I30" s="109">
        <v>356</v>
      </c>
      <c r="J30" s="6">
        <f t="shared" si="3"/>
        <v>0.0005892234994248451</v>
      </c>
      <c r="K30" s="37">
        <f t="shared" si="4"/>
        <v>6771</v>
      </c>
      <c r="L30" s="6">
        <f t="shared" si="5"/>
        <v>0.0016607486196606048</v>
      </c>
    </row>
    <row r="31" spans="2:12" ht="12.75">
      <c r="B31" s="107" t="s">
        <v>55</v>
      </c>
      <c r="C31" s="109">
        <v>5801</v>
      </c>
      <c r="D31" s="6">
        <f t="shared" si="0"/>
        <v>0.0030799109740610015</v>
      </c>
      <c r="E31" s="109">
        <v>5801</v>
      </c>
      <c r="F31" s="6">
        <f t="shared" si="1"/>
        <v>0.004524481022294047</v>
      </c>
      <c r="G31" s="109">
        <v>108</v>
      </c>
      <c r="H31" s="6">
        <f t="shared" si="2"/>
        <v>0.000351493848857645</v>
      </c>
      <c r="I31" s="109">
        <v>3402</v>
      </c>
      <c r="J31" s="6">
        <f t="shared" si="3"/>
        <v>0.005630725688323941</v>
      </c>
      <c r="K31" s="37">
        <f t="shared" si="4"/>
        <v>15112</v>
      </c>
      <c r="L31" s="6">
        <f t="shared" si="5"/>
        <v>0.003706577040364948</v>
      </c>
    </row>
    <row r="32" spans="2:12" ht="12.75">
      <c r="B32" s="107" t="s">
        <v>58</v>
      </c>
      <c r="C32" s="109">
        <v>236020</v>
      </c>
      <c r="D32" s="6">
        <f t="shared" si="0"/>
        <v>0.12530953078742935</v>
      </c>
      <c r="E32" s="109">
        <v>0</v>
      </c>
      <c r="F32" s="6">
        <f t="shared" si="1"/>
        <v>0</v>
      </c>
      <c r="G32" s="109">
        <v>0</v>
      </c>
      <c r="H32" s="6">
        <f t="shared" si="2"/>
        <v>0</v>
      </c>
      <c r="I32" s="109">
        <v>0</v>
      </c>
      <c r="J32" s="6">
        <f t="shared" si="3"/>
        <v>0</v>
      </c>
      <c r="K32" s="37">
        <f t="shared" si="4"/>
        <v>236020</v>
      </c>
      <c r="L32" s="6">
        <f t="shared" si="5"/>
        <v>0.057889512511046515</v>
      </c>
    </row>
    <row r="33" spans="2:12" ht="12.75">
      <c r="B33" s="107" t="s">
        <v>61</v>
      </c>
      <c r="C33" s="109">
        <v>330631</v>
      </c>
      <c r="D33" s="6">
        <f t="shared" si="0"/>
        <v>0.17554112140402742</v>
      </c>
      <c r="E33" s="109">
        <v>0</v>
      </c>
      <c r="F33" s="6">
        <f t="shared" si="1"/>
        <v>0</v>
      </c>
      <c r="G33" s="109">
        <v>0</v>
      </c>
      <c r="H33" s="6">
        <f t="shared" si="2"/>
        <v>0</v>
      </c>
      <c r="I33" s="109">
        <v>0</v>
      </c>
      <c r="J33" s="6">
        <f t="shared" si="3"/>
        <v>0</v>
      </c>
      <c r="K33" s="37">
        <f t="shared" si="4"/>
        <v>330631</v>
      </c>
      <c r="L33" s="6">
        <f t="shared" si="5"/>
        <v>0.08109510808846632</v>
      </c>
    </row>
    <row r="34" spans="2:12" ht="12.75">
      <c r="B34" s="107" t="s">
        <v>63</v>
      </c>
      <c r="C34" s="109">
        <v>34710</v>
      </c>
      <c r="D34" s="6">
        <f t="shared" si="0"/>
        <v>0.01842849679532104</v>
      </c>
      <c r="E34" s="109">
        <v>0</v>
      </c>
      <c r="F34" s="6">
        <f t="shared" si="1"/>
        <v>0</v>
      </c>
      <c r="G34" s="109">
        <v>1254</v>
      </c>
      <c r="H34" s="6">
        <f t="shared" si="2"/>
        <v>0.004081234133958211</v>
      </c>
      <c r="I34" s="109">
        <v>1844</v>
      </c>
      <c r="J34" s="6">
        <f t="shared" si="3"/>
        <v>0.0030520453172455456</v>
      </c>
      <c r="K34" s="37">
        <f t="shared" si="4"/>
        <v>37808</v>
      </c>
      <c r="L34" s="6">
        <f t="shared" si="5"/>
        <v>0.009273310266153913</v>
      </c>
    </row>
    <row r="35" spans="2:12" ht="12.75">
      <c r="B35" s="107" t="s">
        <v>67</v>
      </c>
      <c r="C35" s="109">
        <v>48453</v>
      </c>
      <c r="D35" s="6">
        <f t="shared" si="0"/>
        <v>0.02572503472266466</v>
      </c>
      <c r="E35" s="109">
        <v>48453</v>
      </c>
      <c r="F35" s="6">
        <f t="shared" si="1"/>
        <v>0.03779084278110902</v>
      </c>
      <c r="G35" s="109">
        <v>12736</v>
      </c>
      <c r="H35" s="6">
        <f t="shared" si="2"/>
        <v>0.04145023758380525</v>
      </c>
      <c r="I35" s="109">
        <v>8049</v>
      </c>
      <c r="J35" s="6">
        <f t="shared" si="3"/>
        <v>0.013322078502445442</v>
      </c>
      <c r="K35" s="37">
        <f t="shared" si="4"/>
        <v>117691</v>
      </c>
      <c r="L35" s="6">
        <f t="shared" si="5"/>
        <v>0.028866513926521377</v>
      </c>
    </row>
    <row r="36" spans="2:12" ht="12.75">
      <c r="B36" s="107" t="s">
        <v>68</v>
      </c>
      <c r="C36" s="109">
        <v>2959</v>
      </c>
      <c r="D36" s="6">
        <f t="shared" si="0"/>
        <v>0.0015710147512922777</v>
      </c>
      <c r="E36" s="109">
        <v>2959</v>
      </c>
      <c r="F36" s="6">
        <f t="shared" si="1"/>
        <v>0.0023078674961158566</v>
      </c>
      <c r="G36" s="109">
        <v>1757</v>
      </c>
      <c r="H36" s="6">
        <f t="shared" si="2"/>
        <v>0.005718284189285947</v>
      </c>
      <c r="I36" s="109">
        <v>17828</v>
      </c>
      <c r="J36" s="6">
        <f t="shared" si="3"/>
        <v>0.02950751839254533</v>
      </c>
      <c r="K36" s="37">
        <f t="shared" si="4"/>
        <v>25503</v>
      </c>
      <c r="L36" s="6">
        <f t="shared" si="5"/>
        <v>0.006255216666253789</v>
      </c>
    </row>
    <row r="37" spans="2:12" ht="12.75">
      <c r="B37" s="107" t="s">
        <v>70</v>
      </c>
      <c r="C37" s="109">
        <v>3208</v>
      </c>
      <c r="D37" s="6">
        <f t="shared" si="0"/>
        <v>0.001703215722252662</v>
      </c>
      <c r="E37" s="109">
        <v>3208</v>
      </c>
      <c r="F37" s="6">
        <f t="shared" si="1"/>
        <v>0.002502074662906275</v>
      </c>
      <c r="G37" s="109">
        <v>223</v>
      </c>
      <c r="H37" s="6">
        <f t="shared" si="2"/>
        <v>0.0007257697064375448</v>
      </c>
      <c r="I37" s="109">
        <v>14203</v>
      </c>
      <c r="J37" s="6">
        <f t="shared" si="3"/>
        <v>0.02350770045598616</v>
      </c>
      <c r="K37" s="37">
        <f t="shared" si="4"/>
        <v>20842</v>
      </c>
      <c r="L37" s="6">
        <f t="shared" si="5"/>
        <v>0.005111995677295278</v>
      </c>
    </row>
    <row r="38" spans="2:12" ht="12.75">
      <c r="B38" s="107" t="s">
        <v>73</v>
      </c>
      <c r="C38" s="109">
        <v>0</v>
      </c>
      <c r="D38" s="6">
        <f t="shared" si="0"/>
        <v>0</v>
      </c>
      <c r="E38" s="109">
        <v>0</v>
      </c>
      <c r="F38" s="6">
        <f t="shared" si="1"/>
        <v>0</v>
      </c>
      <c r="G38" s="109">
        <v>0</v>
      </c>
      <c r="H38" s="6">
        <f t="shared" si="2"/>
        <v>0</v>
      </c>
      <c r="I38" s="109">
        <v>15020</v>
      </c>
      <c r="J38" s="6">
        <f t="shared" si="3"/>
        <v>0.024859935284722395</v>
      </c>
      <c r="K38" s="37">
        <f t="shared" si="4"/>
        <v>15020</v>
      </c>
      <c r="L38" s="6">
        <f t="shared" si="5"/>
        <v>0.003684011854571302</v>
      </c>
    </row>
    <row r="39" spans="2:12" ht="12.75">
      <c r="B39" s="107" t="s">
        <v>75</v>
      </c>
      <c r="C39" s="109">
        <v>5184</v>
      </c>
      <c r="D39" s="6">
        <f t="shared" si="0"/>
        <v>0.002752328648428242</v>
      </c>
      <c r="E39" s="109">
        <v>5184</v>
      </c>
      <c r="F39" s="6">
        <f t="shared" si="1"/>
        <v>0.004043252821853532</v>
      </c>
      <c r="G39" s="109">
        <v>0</v>
      </c>
      <c r="H39" s="6">
        <f t="shared" si="2"/>
        <v>0</v>
      </c>
      <c r="I39" s="109">
        <v>2800</v>
      </c>
      <c r="J39" s="6">
        <f t="shared" si="3"/>
        <v>0.00463434213030777</v>
      </c>
      <c r="K39" s="37">
        <f t="shared" si="4"/>
        <v>13168</v>
      </c>
      <c r="L39" s="6">
        <f t="shared" si="5"/>
        <v>0.003229764853594867</v>
      </c>
    </row>
    <row r="40" spans="2:12" ht="12.75">
      <c r="B40" s="107" t="s">
        <v>78</v>
      </c>
      <c r="C40" s="109">
        <v>827</v>
      </c>
      <c r="D40" s="6">
        <f t="shared" si="0"/>
        <v>0.00043907712041862577</v>
      </c>
      <c r="E40" s="109">
        <v>827</v>
      </c>
      <c r="F40" s="6">
        <f t="shared" si="1"/>
        <v>0.0006450173772517112</v>
      </c>
      <c r="G40" s="109">
        <v>0</v>
      </c>
      <c r="H40" s="6">
        <f t="shared" si="2"/>
        <v>0</v>
      </c>
      <c r="I40" s="109">
        <v>561</v>
      </c>
      <c r="J40" s="6">
        <f t="shared" si="3"/>
        <v>0.0009285235482509496</v>
      </c>
      <c r="K40" s="37">
        <f t="shared" si="4"/>
        <v>2215</v>
      </c>
      <c r="L40" s="6">
        <f t="shared" si="5"/>
        <v>0.000543281375357885</v>
      </c>
    </row>
    <row r="41" spans="2:12" ht="12.75">
      <c r="B41" s="107" t="s">
        <v>79</v>
      </c>
      <c r="C41" s="109">
        <v>47938</v>
      </c>
      <c r="D41" s="6">
        <f t="shared" si="0"/>
        <v>0.02545160701164218</v>
      </c>
      <c r="E41" s="109">
        <v>47938</v>
      </c>
      <c r="F41" s="6">
        <f t="shared" si="1"/>
        <v>0.03738916932369109</v>
      </c>
      <c r="G41" s="109">
        <v>12625</v>
      </c>
      <c r="H41" s="6">
        <f t="shared" si="2"/>
        <v>0.04108898001692378</v>
      </c>
      <c r="I41" s="109">
        <v>15491</v>
      </c>
      <c r="J41" s="6">
        <f t="shared" si="3"/>
        <v>0.025639497835927737</v>
      </c>
      <c r="K41" s="37">
        <f t="shared" si="4"/>
        <v>123992</v>
      </c>
      <c r="L41" s="6">
        <f t="shared" si="5"/>
        <v>0.03041198387962749</v>
      </c>
    </row>
    <row r="42" spans="2:12" ht="12.75">
      <c r="B42" s="107" t="s">
        <v>81</v>
      </c>
      <c r="C42" s="109">
        <v>2153</v>
      </c>
      <c r="D42" s="6">
        <f t="shared" si="0"/>
        <v>0.0011430871103522385</v>
      </c>
      <c r="E42" s="109">
        <v>2153</v>
      </c>
      <c r="F42" s="6">
        <f t="shared" si="1"/>
        <v>0.001679229036545265</v>
      </c>
      <c r="G42" s="109">
        <v>6</v>
      </c>
      <c r="H42" s="6">
        <f t="shared" si="2"/>
        <v>1.9527436047646946E-05</v>
      </c>
      <c r="I42" s="109">
        <v>696</v>
      </c>
      <c r="J42" s="6">
        <f t="shared" si="3"/>
        <v>0.00115196504381936</v>
      </c>
      <c r="K42" s="37">
        <f t="shared" si="4"/>
        <v>5008</v>
      </c>
      <c r="L42" s="6">
        <f t="shared" si="5"/>
        <v>0.001228330983201936</v>
      </c>
    </row>
    <row r="43" spans="2:12" ht="12.75">
      <c r="B43" s="107" t="s">
        <v>82</v>
      </c>
      <c r="C43" s="109">
        <v>5813</v>
      </c>
      <c r="D43" s="6">
        <f t="shared" si="0"/>
        <v>0.0030862821051916224</v>
      </c>
      <c r="E43" s="109">
        <v>5813</v>
      </c>
      <c r="F43" s="6">
        <f t="shared" si="1"/>
        <v>0.004533840403826115</v>
      </c>
      <c r="G43" s="109">
        <v>7524</v>
      </c>
      <c r="H43" s="6">
        <f t="shared" si="2"/>
        <v>0.02448740480374927</v>
      </c>
      <c r="I43" s="109">
        <v>1654</v>
      </c>
      <c r="J43" s="6">
        <f t="shared" si="3"/>
        <v>0.0027375721012603757</v>
      </c>
      <c r="K43" s="37">
        <f t="shared" si="4"/>
        <v>20804</v>
      </c>
      <c r="L43" s="6">
        <f t="shared" si="5"/>
        <v>0.005102675274467468</v>
      </c>
    </row>
    <row r="44" spans="2:12" ht="12.75">
      <c r="B44" s="107" t="s">
        <v>88</v>
      </c>
      <c r="C44" s="109">
        <v>0</v>
      </c>
      <c r="D44" s="6">
        <f t="shared" si="0"/>
        <v>0</v>
      </c>
      <c r="E44" s="109">
        <v>0</v>
      </c>
      <c r="F44" s="6">
        <f t="shared" si="1"/>
        <v>0</v>
      </c>
      <c r="G44" s="109">
        <v>0</v>
      </c>
      <c r="H44" s="6">
        <f t="shared" si="2"/>
        <v>0</v>
      </c>
      <c r="I44" s="109">
        <v>8704</v>
      </c>
      <c r="J44" s="6">
        <f t="shared" si="3"/>
        <v>0.014406183536499582</v>
      </c>
      <c r="K44" s="37">
        <f t="shared" si="4"/>
        <v>8704</v>
      </c>
      <c r="L44" s="6">
        <f t="shared" si="5"/>
        <v>0.002134862795085793</v>
      </c>
    </row>
    <row r="45" spans="2:12" ht="12.75">
      <c r="B45" s="107" t="s">
        <v>89</v>
      </c>
      <c r="C45" s="109">
        <v>30581</v>
      </c>
      <c r="D45" s="6">
        <f t="shared" si="0"/>
        <v>0.016236296758793223</v>
      </c>
      <c r="E45" s="109">
        <v>30581</v>
      </c>
      <c r="F45" s="6">
        <f t="shared" si="1"/>
        <v>0.02385160388601521</v>
      </c>
      <c r="G45" s="109">
        <v>4543</v>
      </c>
      <c r="H45" s="6">
        <f t="shared" si="2"/>
        <v>0.014785523660743344</v>
      </c>
      <c r="I45" s="109">
        <v>25822</v>
      </c>
      <c r="J45" s="6">
        <f t="shared" si="3"/>
        <v>0.042738565174574014</v>
      </c>
      <c r="K45" s="37">
        <f t="shared" si="4"/>
        <v>91527</v>
      </c>
      <c r="L45" s="6">
        <f t="shared" si="5"/>
        <v>0.022449171305815415</v>
      </c>
    </row>
    <row r="46" spans="2:12" ht="12.75">
      <c r="B46" s="107" t="s">
        <v>93</v>
      </c>
      <c r="C46" s="109">
        <v>18078</v>
      </c>
      <c r="D46" s="6">
        <f t="shared" si="0"/>
        <v>0.009598109048280432</v>
      </c>
      <c r="E46" s="109">
        <v>18078</v>
      </c>
      <c r="F46" s="6">
        <f t="shared" si="1"/>
        <v>0.014099908278060985</v>
      </c>
      <c r="G46" s="109">
        <v>173</v>
      </c>
      <c r="H46" s="6">
        <f t="shared" si="2"/>
        <v>0.0005630410727071536</v>
      </c>
      <c r="I46" s="109">
        <v>3823</v>
      </c>
      <c r="J46" s="6">
        <f t="shared" si="3"/>
        <v>0.006327532130059502</v>
      </c>
      <c r="K46" s="37">
        <f t="shared" si="4"/>
        <v>40152</v>
      </c>
      <c r="L46" s="6">
        <f t="shared" si="5"/>
        <v>0.009848231956374628</v>
      </c>
    </row>
    <row r="47" spans="2:12" ht="12.75">
      <c r="B47" s="107" t="s">
        <v>97</v>
      </c>
      <c r="C47" s="109">
        <v>3906</v>
      </c>
      <c r="D47" s="6">
        <f t="shared" si="0"/>
        <v>0.0020738031830171127</v>
      </c>
      <c r="E47" s="109">
        <v>3906</v>
      </c>
      <c r="F47" s="6">
        <f t="shared" si="1"/>
        <v>0.0030464786886882514</v>
      </c>
      <c r="G47" s="109">
        <v>0</v>
      </c>
      <c r="H47" s="6">
        <f t="shared" si="2"/>
        <v>0</v>
      </c>
      <c r="I47" s="109">
        <v>258</v>
      </c>
      <c r="J47" s="6">
        <f t="shared" si="3"/>
        <v>0.0004270215248640731</v>
      </c>
      <c r="K47" s="37">
        <f t="shared" si="4"/>
        <v>8070</v>
      </c>
      <c r="L47" s="6">
        <f t="shared" si="5"/>
        <v>0.001979359232116538</v>
      </c>
    </row>
    <row r="48" spans="2:12" ht="12.75">
      <c r="B48" s="107" t="s">
        <v>99</v>
      </c>
      <c r="C48" s="109">
        <v>133514</v>
      </c>
      <c r="D48" s="6">
        <f t="shared" si="0"/>
        <v>0.0708862668144769</v>
      </c>
      <c r="E48" s="109">
        <v>133514</v>
      </c>
      <c r="F48" s="6">
        <f t="shared" si="1"/>
        <v>0.10413403882271459</v>
      </c>
      <c r="G48" s="109">
        <v>22934</v>
      </c>
      <c r="H48" s="6">
        <f t="shared" si="2"/>
        <v>0.07464036971945584</v>
      </c>
      <c r="I48" s="109">
        <v>35688</v>
      </c>
      <c r="J48" s="6">
        <f t="shared" si="3"/>
        <v>0.05906800069515132</v>
      </c>
      <c r="K48" s="37">
        <f t="shared" si="4"/>
        <v>325650</v>
      </c>
      <c r="L48" s="6">
        <f t="shared" si="5"/>
        <v>0.07987339949674731</v>
      </c>
    </row>
    <row r="49" spans="2:12" ht="12.75">
      <c r="B49" s="107" t="s">
        <v>106</v>
      </c>
      <c r="C49" s="109">
        <v>5338</v>
      </c>
      <c r="D49" s="6">
        <f t="shared" si="0"/>
        <v>0.002834091497937877</v>
      </c>
      <c r="E49" s="109">
        <v>5338</v>
      </c>
      <c r="F49" s="6">
        <f t="shared" si="1"/>
        <v>0.004163364884848409</v>
      </c>
      <c r="G49" s="109">
        <v>0</v>
      </c>
      <c r="H49" s="6">
        <f t="shared" si="2"/>
        <v>0</v>
      </c>
      <c r="I49" s="109">
        <v>4755</v>
      </c>
      <c r="J49" s="6">
        <f t="shared" si="3"/>
        <v>0.00787010601057623</v>
      </c>
      <c r="K49" s="37">
        <f t="shared" si="4"/>
        <v>15431</v>
      </c>
      <c r="L49" s="6">
        <f t="shared" si="5"/>
        <v>0.0037848193693668284</v>
      </c>
    </row>
    <row r="50" spans="2:12" ht="12.75">
      <c r="B50" s="107" t="s">
        <v>110</v>
      </c>
      <c r="C50" s="109">
        <v>0</v>
      </c>
      <c r="D50" s="6">
        <f t="shared" si="0"/>
        <v>0</v>
      </c>
      <c r="E50" s="109">
        <v>0</v>
      </c>
      <c r="F50" s="6">
        <f t="shared" si="1"/>
        <v>0</v>
      </c>
      <c r="G50" s="109">
        <v>0</v>
      </c>
      <c r="H50" s="6">
        <f t="shared" si="2"/>
        <v>0</v>
      </c>
      <c r="I50" s="109">
        <v>12409</v>
      </c>
      <c r="J50" s="6">
        <f t="shared" si="3"/>
        <v>0.0205384112482104</v>
      </c>
      <c r="K50" s="37">
        <f t="shared" si="4"/>
        <v>12409</v>
      </c>
      <c r="L50" s="6">
        <f t="shared" si="5"/>
        <v>0.0030436020707972893</v>
      </c>
    </row>
    <row r="51" spans="2:12" ht="12.75">
      <c r="B51" s="107" t="s">
        <v>112</v>
      </c>
      <c r="C51" s="109">
        <v>0</v>
      </c>
      <c r="D51" s="6">
        <f t="shared" si="0"/>
        <v>0</v>
      </c>
      <c r="E51" s="109">
        <v>0</v>
      </c>
      <c r="F51" s="6">
        <f t="shared" si="1"/>
        <v>0</v>
      </c>
      <c r="G51" s="109">
        <v>0</v>
      </c>
      <c r="H51" s="6">
        <f t="shared" si="2"/>
        <v>0</v>
      </c>
      <c r="I51" s="109">
        <v>6741</v>
      </c>
      <c r="J51" s="6">
        <f t="shared" si="3"/>
        <v>0.011157178678715957</v>
      </c>
      <c r="K51" s="37">
        <f t="shared" si="4"/>
        <v>6741</v>
      </c>
      <c r="L51" s="6">
        <f t="shared" si="5"/>
        <v>0.0016533904069018074</v>
      </c>
    </row>
    <row r="52" spans="2:12" ht="12.75">
      <c r="B52" s="107" t="s">
        <v>115</v>
      </c>
      <c r="C52" s="109">
        <v>54606</v>
      </c>
      <c r="D52" s="6">
        <f t="shared" si="0"/>
        <v>0.028991832209890545</v>
      </c>
      <c r="E52" s="109">
        <v>54606</v>
      </c>
      <c r="F52" s="6">
        <f t="shared" si="1"/>
        <v>0.04258986566167708</v>
      </c>
      <c r="G52" s="109">
        <v>4968</v>
      </c>
      <c r="H52" s="6">
        <f t="shared" si="2"/>
        <v>0.01616871704745167</v>
      </c>
      <c r="I52" s="109">
        <v>9346</v>
      </c>
      <c r="J52" s="6">
        <f t="shared" si="3"/>
        <v>0.015468771982091577</v>
      </c>
      <c r="K52" s="37">
        <f t="shared" si="4"/>
        <v>123526</v>
      </c>
      <c r="L52" s="6">
        <f t="shared" si="5"/>
        <v>0.0302976863081075</v>
      </c>
    </row>
    <row r="53" spans="2:12" ht="12.75">
      <c r="B53" s="107" t="s">
        <v>120</v>
      </c>
      <c r="C53" s="109">
        <v>0</v>
      </c>
      <c r="D53" s="6">
        <f t="shared" si="0"/>
        <v>0</v>
      </c>
      <c r="E53" s="109">
        <v>0</v>
      </c>
      <c r="F53" s="6">
        <f t="shared" si="1"/>
        <v>0</v>
      </c>
      <c r="G53" s="109">
        <v>0</v>
      </c>
      <c r="H53" s="6">
        <f t="shared" si="2"/>
        <v>0</v>
      </c>
      <c r="I53" s="109">
        <v>619</v>
      </c>
      <c r="J53" s="6">
        <f t="shared" si="3"/>
        <v>0.0010245206352358963</v>
      </c>
      <c r="K53" s="37">
        <f t="shared" si="4"/>
        <v>619</v>
      </c>
      <c r="L53" s="6">
        <f t="shared" si="5"/>
        <v>0.00015182445658985593</v>
      </c>
    </row>
    <row r="54" spans="2:12" ht="12.75">
      <c r="B54" s="107" t="s">
        <v>121</v>
      </c>
      <c r="C54" s="109">
        <v>686</v>
      </c>
      <c r="D54" s="6">
        <f t="shared" si="0"/>
        <v>0.00036421632963382983</v>
      </c>
      <c r="E54" s="109">
        <v>686</v>
      </c>
      <c r="F54" s="6">
        <f t="shared" si="1"/>
        <v>0.000535044644249908</v>
      </c>
      <c r="G54" s="109">
        <v>0</v>
      </c>
      <c r="H54" s="6">
        <f t="shared" si="2"/>
        <v>0</v>
      </c>
      <c r="I54" s="109">
        <v>1331</v>
      </c>
      <c r="J54" s="6">
        <f t="shared" si="3"/>
        <v>0.0022029676340855862</v>
      </c>
      <c r="K54" s="37">
        <f t="shared" si="4"/>
        <v>2703</v>
      </c>
      <c r="L54" s="6">
        <f t="shared" si="5"/>
        <v>0.0006629749695676583</v>
      </c>
    </row>
    <row r="55" spans="2:12" ht="12.75">
      <c r="B55" s="107" t="s">
        <v>122</v>
      </c>
      <c r="C55" s="109">
        <v>11765</v>
      </c>
      <c r="D55" s="6">
        <f t="shared" si="0"/>
        <v>0.006246363145979604</v>
      </c>
      <c r="E55" s="109">
        <v>11765</v>
      </c>
      <c r="F55" s="6">
        <f t="shared" si="1"/>
        <v>0.009176093643732022</v>
      </c>
      <c r="G55" s="109">
        <v>836</v>
      </c>
      <c r="H55" s="6">
        <f t="shared" si="2"/>
        <v>0.0027208227559721407</v>
      </c>
      <c r="I55" s="109">
        <v>3577</v>
      </c>
      <c r="J55" s="6">
        <f t="shared" si="3"/>
        <v>0.005920372071468176</v>
      </c>
      <c r="K55" s="37">
        <f t="shared" si="4"/>
        <v>27943</v>
      </c>
      <c r="L55" s="6">
        <f t="shared" si="5"/>
        <v>0.006853684637302656</v>
      </c>
    </row>
    <row r="56" spans="2:12" ht="12.75">
      <c r="B56" s="107" t="s">
        <v>123</v>
      </c>
      <c r="C56" s="109">
        <v>192</v>
      </c>
      <c r="D56" s="6">
        <f t="shared" si="0"/>
        <v>0.00010193809808993488</v>
      </c>
      <c r="E56" s="109">
        <v>192</v>
      </c>
      <c r="F56" s="6">
        <f t="shared" si="1"/>
        <v>0.00014975010451309377</v>
      </c>
      <c r="G56" s="109">
        <v>0</v>
      </c>
      <c r="H56" s="6">
        <f t="shared" si="2"/>
        <v>0</v>
      </c>
      <c r="I56" s="109">
        <v>0</v>
      </c>
      <c r="J56" s="6">
        <f t="shared" si="3"/>
        <v>0</v>
      </c>
      <c r="K56" s="37">
        <f t="shared" si="4"/>
        <v>384</v>
      </c>
      <c r="L56" s="6">
        <f t="shared" si="5"/>
        <v>9.418512331260852E-05</v>
      </c>
    </row>
    <row r="57" spans="2:12" ht="12.75">
      <c r="B57" s="107" t="s">
        <v>127</v>
      </c>
      <c r="C57" s="109">
        <v>28</v>
      </c>
      <c r="D57" s="6">
        <f t="shared" si="0"/>
        <v>1.4865972638115504E-05</v>
      </c>
      <c r="E57" s="109">
        <v>28</v>
      </c>
      <c r="F57" s="6">
        <f t="shared" si="1"/>
        <v>2.1838556908159508E-05</v>
      </c>
      <c r="G57" s="109">
        <v>0</v>
      </c>
      <c r="H57" s="6">
        <f t="shared" si="2"/>
        <v>0</v>
      </c>
      <c r="I57" s="109">
        <v>8704</v>
      </c>
      <c r="J57" s="6">
        <f t="shared" si="3"/>
        <v>0.014406183536499582</v>
      </c>
      <c r="K57" s="37">
        <f t="shared" si="4"/>
        <v>8760</v>
      </c>
      <c r="L57" s="6">
        <f t="shared" si="5"/>
        <v>0.002148598125568882</v>
      </c>
    </row>
    <row r="58" spans="2:12" ht="12.75">
      <c r="B58" s="107" t="s">
        <v>128</v>
      </c>
      <c r="C58" s="109">
        <v>0</v>
      </c>
      <c r="D58" s="6">
        <f t="shared" si="0"/>
        <v>0</v>
      </c>
      <c r="E58" s="109">
        <v>0</v>
      </c>
      <c r="F58" s="6">
        <f t="shared" si="1"/>
        <v>0</v>
      </c>
      <c r="G58" s="109">
        <v>0</v>
      </c>
      <c r="H58" s="6">
        <f t="shared" si="2"/>
        <v>0</v>
      </c>
      <c r="I58" s="109">
        <v>7738</v>
      </c>
      <c r="J58" s="6">
        <f t="shared" si="3"/>
        <v>0.012807335501543402</v>
      </c>
      <c r="K58" s="37">
        <f t="shared" si="4"/>
        <v>7738</v>
      </c>
      <c r="L58" s="6">
        <f t="shared" si="5"/>
        <v>0.0018979283442525122</v>
      </c>
    </row>
    <row r="59" spans="2:12" ht="12.75">
      <c r="B59" s="107" t="s">
        <v>130</v>
      </c>
      <c r="C59" s="109">
        <v>0</v>
      </c>
      <c r="D59" s="6">
        <f t="shared" si="0"/>
        <v>0</v>
      </c>
      <c r="E59" s="109">
        <v>0</v>
      </c>
      <c r="F59" s="6">
        <f t="shared" si="1"/>
        <v>0</v>
      </c>
      <c r="G59" s="109">
        <v>0</v>
      </c>
      <c r="H59" s="6">
        <f t="shared" si="2"/>
        <v>0</v>
      </c>
      <c r="I59" s="109">
        <v>5639</v>
      </c>
      <c r="J59" s="6">
        <f t="shared" si="3"/>
        <v>0.009333234026001969</v>
      </c>
      <c r="K59" s="37">
        <f t="shared" si="4"/>
        <v>5639</v>
      </c>
      <c r="L59" s="6">
        <f t="shared" si="5"/>
        <v>0.001383098724895311</v>
      </c>
    </row>
    <row r="60" spans="2:12" ht="12.75">
      <c r="B60" s="107" t="s">
        <v>131</v>
      </c>
      <c r="C60" s="109">
        <v>0</v>
      </c>
      <c r="D60" s="6">
        <f t="shared" si="0"/>
        <v>0</v>
      </c>
      <c r="E60" s="109">
        <v>0</v>
      </c>
      <c r="F60" s="6">
        <f t="shared" si="1"/>
        <v>0</v>
      </c>
      <c r="G60" s="109">
        <v>0</v>
      </c>
      <c r="H60" s="6">
        <f t="shared" si="2"/>
        <v>0</v>
      </c>
      <c r="I60" s="109">
        <v>3664</v>
      </c>
      <c r="J60" s="6">
        <f t="shared" si="3"/>
        <v>0.0060643677019455965</v>
      </c>
      <c r="K60" s="37">
        <f t="shared" si="4"/>
        <v>3664</v>
      </c>
      <c r="L60" s="6">
        <f t="shared" si="5"/>
        <v>0.0008986830516078063</v>
      </c>
    </row>
    <row r="61" spans="2:12" ht="12.75">
      <c r="B61" s="107" t="s">
        <v>132</v>
      </c>
      <c r="C61" s="109">
        <v>2360</v>
      </c>
      <c r="D61" s="6">
        <f t="shared" si="0"/>
        <v>0.0012529891223554497</v>
      </c>
      <c r="E61" s="109">
        <v>2360</v>
      </c>
      <c r="F61" s="6">
        <f t="shared" si="1"/>
        <v>0.0018406783679734444</v>
      </c>
      <c r="G61" s="109">
        <v>0</v>
      </c>
      <c r="H61" s="6">
        <f t="shared" si="2"/>
        <v>0</v>
      </c>
      <c r="I61" s="109">
        <v>35607</v>
      </c>
      <c r="J61" s="6">
        <f t="shared" si="3"/>
        <v>0.058933935797810276</v>
      </c>
      <c r="K61" s="37">
        <f t="shared" si="4"/>
        <v>40327</v>
      </c>
      <c r="L61" s="6">
        <f t="shared" si="5"/>
        <v>0.00989115486413428</v>
      </c>
    </row>
    <row r="62" spans="2:12" ht="12.75">
      <c r="B62" s="107" t="s">
        <v>134</v>
      </c>
      <c r="C62" s="109">
        <v>0</v>
      </c>
      <c r="D62" s="6">
        <f t="shared" si="0"/>
        <v>0</v>
      </c>
      <c r="E62" s="109">
        <v>0</v>
      </c>
      <c r="F62" s="6">
        <f t="shared" si="1"/>
        <v>0</v>
      </c>
      <c r="G62" s="109">
        <v>0</v>
      </c>
      <c r="H62" s="6">
        <f t="shared" si="2"/>
        <v>0</v>
      </c>
      <c r="I62" s="109">
        <v>718</v>
      </c>
      <c r="J62" s="6">
        <f t="shared" si="3"/>
        <v>0.0011883777319860638</v>
      </c>
      <c r="K62" s="37">
        <f t="shared" si="4"/>
        <v>718</v>
      </c>
      <c r="L62" s="6">
        <f t="shared" si="5"/>
        <v>0.0001761065586938878</v>
      </c>
    </row>
    <row r="63" spans="2:12" ht="12.75">
      <c r="B63" s="107" t="s">
        <v>135</v>
      </c>
      <c r="C63" s="109">
        <v>87853</v>
      </c>
      <c r="D63" s="6">
        <f t="shared" si="0"/>
        <v>0.04664358193487005</v>
      </c>
      <c r="E63" s="109">
        <v>87853</v>
      </c>
      <c r="F63" s="6">
        <f t="shared" si="1"/>
        <v>0.06852081214473348</v>
      </c>
      <c r="G63" s="109">
        <v>29213</v>
      </c>
      <c r="H63" s="6">
        <f t="shared" si="2"/>
        <v>0.09507583154331836</v>
      </c>
      <c r="I63" s="109">
        <v>1278</v>
      </c>
      <c r="J63" s="6">
        <f t="shared" si="3"/>
        <v>0.002115246158047618</v>
      </c>
      <c r="K63" s="37">
        <f t="shared" si="4"/>
        <v>206197</v>
      </c>
      <c r="L63" s="6">
        <f t="shared" si="5"/>
        <v>0.05057471320752588</v>
      </c>
    </row>
    <row r="64" spans="2:12" ht="12.75">
      <c r="B64" s="107" t="s">
        <v>136</v>
      </c>
      <c r="C64" s="109">
        <v>0</v>
      </c>
      <c r="D64" s="6">
        <f t="shared" si="0"/>
        <v>0</v>
      </c>
      <c r="E64" s="109">
        <v>0</v>
      </c>
      <c r="F64" s="6">
        <f t="shared" si="1"/>
        <v>0</v>
      </c>
      <c r="G64" s="109">
        <v>0</v>
      </c>
      <c r="H64" s="6">
        <f t="shared" si="2"/>
        <v>0</v>
      </c>
      <c r="I64" s="109">
        <v>20239</v>
      </c>
      <c r="J64" s="6">
        <f t="shared" si="3"/>
        <v>0.0334980179911782</v>
      </c>
      <c r="K64" s="37">
        <f t="shared" si="4"/>
        <v>20239</v>
      </c>
      <c r="L64" s="6">
        <f t="shared" si="5"/>
        <v>0.004964095600843447</v>
      </c>
    </row>
    <row r="65" spans="2:12" ht="12.75">
      <c r="B65" s="107" t="s">
        <v>137</v>
      </c>
      <c r="C65" s="109">
        <v>60625</v>
      </c>
      <c r="D65" s="6">
        <f t="shared" si="0"/>
        <v>0.03218748539949116</v>
      </c>
      <c r="E65" s="109">
        <v>60625</v>
      </c>
      <c r="F65" s="6">
        <f t="shared" si="1"/>
        <v>0.04728437544847037</v>
      </c>
      <c r="G65" s="109">
        <v>21516</v>
      </c>
      <c r="H65" s="6">
        <f t="shared" si="2"/>
        <v>0.07002538566686194</v>
      </c>
      <c r="I65" s="109">
        <v>30217</v>
      </c>
      <c r="J65" s="6">
        <f t="shared" si="3"/>
        <v>0.05001282719696781</v>
      </c>
      <c r="K65" s="37">
        <f t="shared" si="4"/>
        <v>172983</v>
      </c>
      <c r="L65" s="6">
        <f t="shared" si="5"/>
        <v>0.0424281905885025</v>
      </c>
    </row>
    <row r="66" spans="2:12" ht="12.75">
      <c r="B66" s="107" t="s">
        <v>139</v>
      </c>
      <c r="C66" s="109">
        <v>3122</v>
      </c>
      <c r="D66" s="6">
        <f t="shared" si="0"/>
        <v>0.0016575559491498787</v>
      </c>
      <c r="E66" s="109">
        <v>3122</v>
      </c>
      <c r="F66" s="6">
        <f t="shared" si="1"/>
        <v>0.002434999095259785</v>
      </c>
      <c r="G66" s="109">
        <v>69</v>
      </c>
      <c r="H66" s="6">
        <f t="shared" si="2"/>
        <v>0.00022456551454793985</v>
      </c>
      <c r="I66" s="109">
        <v>18199</v>
      </c>
      <c r="J66" s="6">
        <f t="shared" si="3"/>
        <v>0.03012156872481111</v>
      </c>
      <c r="K66" s="37">
        <f t="shared" si="4"/>
        <v>24512</v>
      </c>
      <c r="L66" s="6">
        <f t="shared" si="5"/>
        <v>0.006012150371454843</v>
      </c>
    </row>
    <row r="67" spans="2:12" ht="12.75">
      <c r="B67" s="107" t="s">
        <v>140</v>
      </c>
      <c r="C67" s="109">
        <v>6897</v>
      </c>
      <c r="D67" s="6">
        <f t="shared" si="0"/>
        <v>0.00366180761732438</v>
      </c>
      <c r="E67" s="109">
        <v>6897</v>
      </c>
      <c r="F67" s="6">
        <f t="shared" si="1"/>
        <v>0.005379304535556291</v>
      </c>
      <c r="G67" s="109">
        <v>0</v>
      </c>
      <c r="H67" s="6">
        <f t="shared" si="2"/>
        <v>0</v>
      </c>
      <c r="I67" s="109">
        <v>16741</v>
      </c>
      <c r="J67" s="6">
        <f t="shared" si="3"/>
        <v>0.02770840057267228</v>
      </c>
      <c r="K67" s="37">
        <f t="shared" si="4"/>
        <v>30535</v>
      </c>
      <c r="L67" s="6">
        <f t="shared" si="5"/>
        <v>0.007489434219662763</v>
      </c>
    </row>
    <row r="68" spans="2:12" ht="12.75">
      <c r="B68" s="107" t="s">
        <v>141</v>
      </c>
      <c r="C68" s="109">
        <v>0</v>
      </c>
      <c r="D68" s="6">
        <f>+C68/$C$76</f>
        <v>0</v>
      </c>
      <c r="E68" s="109">
        <v>0</v>
      </c>
      <c r="F68" s="6">
        <f>+E68/$E$76</f>
        <v>0</v>
      </c>
      <c r="G68" s="109">
        <v>0</v>
      </c>
      <c r="H68" s="6">
        <f>+G68/$G$76</f>
        <v>0</v>
      </c>
      <c r="I68" s="109">
        <v>445</v>
      </c>
      <c r="J68" s="6">
        <f>+I68/$I$76</f>
        <v>0.0007365293742810563</v>
      </c>
      <c r="K68" s="37">
        <f>+C68+E68+G68+I68</f>
        <v>445</v>
      </c>
      <c r="L68" s="6">
        <f>+K68/$K$76</f>
        <v>0.00010914682258883018</v>
      </c>
    </row>
    <row r="69" spans="2:12" ht="12.75">
      <c r="B69" s="107" t="s">
        <v>143</v>
      </c>
      <c r="C69" s="109">
        <v>0</v>
      </c>
      <c r="D69" s="6">
        <f>+C69/$C$76</f>
        <v>0</v>
      </c>
      <c r="E69" s="109">
        <v>0</v>
      </c>
      <c r="F69" s="6">
        <f>+E69/$E$76</f>
        <v>0</v>
      </c>
      <c r="G69" s="109">
        <v>0</v>
      </c>
      <c r="H69" s="6">
        <f>+G69/$G$76</f>
        <v>0</v>
      </c>
      <c r="I69" s="109">
        <v>16057</v>
      </c>
      <c r="J69" s="6">
        <f>+I69/$I$76</f>
        <v>0.026576296995125665</v>
      </c>
      <c r="K69" s="37">
        <f>+C69+E69+G69+I69</f>
        <v>16057</v>
      </c>
      <c r="L69" s="6">
        <f>+K69/$K$76</f>
        <v>0.00393836074226707</v>
      </c>
    </row>
    <row r="70" spans="2:12" ht="12.75">
      <c r="B70" s="107" t="s">
        <v>146</v>
      </c>
      <c r="C70" s="109">
        <v>0</v>
      </c>
      <c r="D70" s="6">
        <f>+C70/$C$76</f>
        <v>0</v>
      </c>
      <c r="E70" s="109">
        <v>0</v>
      </c>
      <c r="F70" s="6">
        <f>+E70/$E$76</f>
        <v>0</v>
      </c>
      <c r="G70" s="109">
        <v>0</v>
      </c>
      <c r="H70" s="6">
        <f>+G70/$G$76</f>
        <v>0</v>
      </c>
      <c r="I70" s="109">
        <v>564</v>
      </c>
      <c r="J70" s="6">
        <f>+I70/$I$76</f>
        <v>0.0009334889148191366</v>
      </c>
      <c r="K70" s="37">
        <f>+C70+E70+G70+I70</f>
        <v>564</v>
      </c>
      <c r="L70" s="6">
        <f>+K70/$K$76</f>
        <v>0.00013833439986539377</v>
      </c>
    </row>
    <row r="71" spans="2:12" ht="12.75">
      <c r="B71" s="107" t="s">
        <v>147</v>
      </c>
      <c r="C71" s="109">
        <v>0</v>
      </c>
      <c r="D71" s="6">
        <f>+C71/$C$76</f>
        <v>0</v>
      </c>
      <c r="E71" s="109">
        <v>0</v>
      </c>
      <c r="F71" s="6">
        <f>+E71/$E$76</f>
        <v>0</v>
      </c>
      <c r="G71" s="109">
        <v>0</v>
      </c>
      <c r="H71" s="6">
        <f>+G71/$G$76</f>
        <v>0</v>
      </c>
      <c r="I71" s="109">
        <v>598</v>
      </c>
      <c r="J71" s="6">
        <f>+I71/$I$76</f>
        <v>0.000989763069258588</v>
      </c>
      <c r="K71" s="37">
        <f>+C71+E71+G71+I71</f>
        <v>598</v>
      </c>
      <c r="L71" s="6">
        <f>+K71/$K$76</f>
        <v>0.00014667370765869764</v>
      </c>
    </row>
    <row r="72" spans="2:12" ht="12.75">
      <c r="B72" s="107" t="s">
        <v>148</v>
      </c>
      <c r="C72" s="109">
        <v>0</v>
      </c>
      <c r="D72" s="6">
        <f>+C72/$C$76</f>
        <v>0</v>
      </c>
      <c r="E72" s="109">
        <v>0</v>
      </c>
      <c r="F72" s="6">
        <f>+E72/$E$76</f>
        <v>0</v>
      </c>
      <c r="G72" s="109">
        <v>0</v>
      </c>
      <c r="H72" s="6">
        <f>+G72/$G$76</f>
        <v>0</v>
      </c>
      <c r="I72" s="109">
        <v>2863</v>
      </c>
      <c r="J72" s="6">
        <f>+I72/$I$76</f>
        <v>0.004738614828239695</v>
      </c>
      <c r="K72" s="37">
        <f>+C72+E72+G72+I72</f>
        <v>2863</v>
      </c>
      <c r="L72" s="6">
        <f>+K72/$K$76</f>
        <v>0.000702218770947912</v>
      </c>
    </row>
    <row r="73" spans="2:12" ht="12.75">
      <c r="B73" s="76"/>
      <c r="C73" s="77"/>
      <c r="D73" s="6"/>
      <c r="E73" s="77"/>
      <c r="F73" s="6"/>
      <c r="G73" s="77"/>
      <c r="H73" s="6"/>
      <c r="I73" s="77"/>
      <c r="J73" s="6"/>
      <c r="K73" s="37"/>
      <c r="L73" s="6"/>
    </row>
    <row r="74" spans="2:12" ht="12.75">
      <c r="B74" s="22"/>
      <c r="C74" s="23"/>
      <c r="D74" s="6"/>
      <c r="E74" s="23"/>
      <c r="F74" s="6"/>
      <c r="G74" s="23"/>
      <c r="H74" s="6"/>
      <c r="I74" s="23"/>
      <c r="J74" s="6"/>
      <c r="K74" s="23"/>
      <c r="L74" s="6"/>
    </row>
    <row r="75" spans="2:12" ht="12.75">
      <c r="B75" s="2"/>
      <c r="C75" s="3"/>
      <c r="D75" s="6"/>
      <c r="E75" s="3"/>
      <c r="F75" s="6"/>
      <c r="G75" s="3"/>
      <c r="H75" s="6"/>
      <c r="I75" s="3"/>
      <c r="J75" s="6"/>
      <c r="K75" s="3"/>
      <c r="L75" s="6"/>
    </row>
    <row r="76" spans="3:13" ht="12.75">
      <c r="C76" s="4">
        <f>SUM(C3:C74)</f>
        <v>1883496</v>
      </c>
      <c r="D76" s="7">
        <f>SUM(D3:D75)</f>
        <v>0.9999999999999998</v>
      </c>
      <c r="E76" s="4">
        <f>SUM(E3:E74)</f>
        <v>1282136</v>
      </c>
      <c r="F76" s="7">
        <f>SUM(F3:F75)</f>
        <v>1.0000000000000004</v>
      </c>
      <c r="G76" s="4">
        <f>SUM(G3:G74)</f>
        <v>307260</v>
      </c>
      <c r="H76" s="7">
        <f>SUM(H3:H75)</f>
        <v>1</v>
      </c>
      <c r="I76" s="4">
        <f>SUM(I3:I75)</f>
        <v>604185</v>
      </c>
      <c r="J76" s="7">
        <f>SUM(J3:J75)</f>
        <v>1.0000000000000002</v>
      </c>
      <c r="K76" s="4">
        <f>SUM(K3:K75)</f>
        <v>4077077</v>
      </c>
      <c r="L76" s="7">
        <f>SUM(L3:L75)</f>
        <v>0.9999999999999999</v>
      </c>
      <c r="M76" s="4">
        <f>+I76+G76+E76+C76</f>
        <v>4077077</v>
      </c>
    </row>
    <row r="77" spans="7:11" ht="12.75">
      <c r="G77" s="4"/>
      <c r="I77" s="4"/>
      <c r="K77" s="4">
        <f>+K76-K78</f>
        <v>-1</v>
      </c>
    </row>
    <row r="78" spans="3:11" ht="12.75">
      <c r="C78" s="9">
        <v>1883495.62</v>
      </c>
      <c r="E78" s="4">
        <v>1282136.21</v>
      </c>
      <c r="G78" s="9">
        <v>307261.62</v>
      </c>
      <c r="I78" s="9">
        <v>604184.55</v>
      </c>
      <c r="K78" s="4">
        <f>SUM(C78:I78)</f>
        <v>4077078</v>
      </c>
    </row>
    <row r="80" spans="3:11" ht="12.75">
      <c r="C80" s="4">
        <f>+C76-C78</f>
        <v>0.3799999998882413</v>
      </c>
      <c r="E80" s="4">
        <f>+E76-E78</f>
        <v>-0.2099999999627471</v>
      </c>
      <c r="G80" s="4">
        <f>+G76-G78</f>
        <v>-1.6199999999953434</v>
      </c>
      <c r="I80" s="4">
        <f>+I76-I78</f>
        <v>0.44999999995343387</v>
      </c>
      <c r="K80" s="4">
        <f>+K76-K78</f>
        <v>-1</v>
      </c>
    </row>
    <row r="83" ht="12.75">
      <c r="K83" s="4">
        <f>+K78</f>
        <v>4077078</v>
      </c>
    </row>
    <row r="84" ht="12.75">
      <c r="K84">
        <v>0</v>
      </c>
    </row>
    <row r="85" ht="12.75">
      <c r="K85" s="4">
        <f>+K83-K84</f>
        <v>4077078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M85"/>
  <sheetViews>
    <sheetView workbookViewId="0" topLeftCell="A1">
      <selection activeCell="I2" sqref="I2"/>
    </sheetView>
  </sheetViews>
  <sheetFormatPr defaultColWidth="9.140625" defaultRowHeight="12.75"/>
  <cols>
    <col min="2" max="2" width="13.421875" style="0" customWidth="1"/>
    <col min="3" max="3" width="15.57421875" style="4" customWidth="1"/>
    <col min="5" max="5" width="14.8515625" style="0" customWidth="1"/>
    <col min="7" max="7" width="19.7109375" style="0" customWidth="1"/>
    <col min="9" max="9" width="14.421875" style="0" customWidth="1"/>
    <col min="11" max="11" width="15.140625" style="0" customWidth="1"/>
    <col min="13" max="13" width="12.57421875" style="0" customWidth="1"/>
  </cols>
  <sheetData>
    <row r="1" spans="4:6" ht="12.75">
      <c r="D1" s="5">
        <v>34394</v>
      </c>
      <c r="F1" t="s">
        <v>157</v>
      </c>
    </row>
    <row r="2" spans="2:12" ht="12.75">
      <c r="B2" s="110" t="s">
        <v>150</v>
      </c>
      <c r="C2" s="112" t="s">
        <v>151</v>
      </c>
      <c r="D2" s="1" t="s">
        <v>159</v>
      </c>
      <c r="E2" s="112" t="s">
        <v>152</v>
      </c>
      <c r="F2" s="1" t="s">
        <v>159</v>
      </c>
      <c r="G2" s="112" t="s">
        <v>153</v>
      </c>
      <c r="H2" s="1" t="s">
        <v>159</v>
      </c>
      <c r="I2" s="112" t="s">
        <v>154</v>
      </c>
      <c r="J2" s="1" t="s">
        <v>159</v>
      </c>
      <c r="K2" s="38" t="s">
        <v>155</v>
      </c>
      <c r="L2" s="1" t="s">
        <v>156</v>
      </c>
    </row>
    <row r="3" spans="2:12" ht="12.75">
      <c r="B3" s="111" t="s">
        <v>2</v>
      </c>
      <c r="C3" s="113">
        <v>6000</v>
      </c>
      <c r="D3" s="6">
        <f>+C3/$C$76</f>
        <v>0.0029414763858275745</v>
      </c>
      <c r="E3" s="113">
        <v>6000</v>
      </c>
      <c r="F3" s="6">
        <f>+E3/$E$76</f>
        <v>0.004299158368096806</v>
      </c>
      <c r="G3" s="113">
        <v>323</v>
      </c>
      <c r="H3" s="6">
        <f>+G3/$G$76</f>
        <v>0.0010168904560265714</v>
      </c>
      <c r="I3" s="113">
        <v>1772</v>
      </c>
      <c r="J3" s="6">
        <f>+I3/$I$76</f>
        <v>0.002959627474428952</v>
      </c>
      <c r="K3" s="37">
        <f>+C3+E3+G3+I3</f>
        <v>14095</v>
      </c>
      <c r="L3" s="6">
        <f>+K3/$K$76</f>
        <v>0.0032389097501179403</v>
      </c>
    </row>
    <row r="4" spans="2:12" ht="12.75">
      <c r="B4" s="111" t="s">
        <v>6</v>
      </c>
      <c r="C4" s="113">
        <v>7414</v>
      </c>
      <c r="D4" s="6">
        <f aca="true" t="shared" si="0" ref="D4:D67">+C4/$C$76</f>
        <v>0.003634684320754273</v>
      </c>
      <c r="E4" s="113">
        <v>7414</v>
      </c>
      <c r="F4" s="6">
        <f aca="true" t="shared" si="1" ref="F4:F67">+E4/$E$76</f>
        <v>0.005312326690178286</v>
      </c>
      <c r="G4" s="113">
        <v>790</v>
      </c>
      <c r="H4" s="6">
        <f aca="true" t="shared" si="2" ref="H4:H67">+G4/$G$76</f>
        <v>0.002487131455916382</v>
      </c>
      <c r="I4" s="113">
        <v>17565</v>
      </c>
      <c r="J4" s="6">
        <f aca="true" t="shared" si="3" ref="J4:J67">+I4/$I$76</f>
        <v>0.02933739085121024</v>
      </c>
      <c r="K4" s="37">
        <f aca="true" t="shared" si="4" ref="K4:K67">+C4+E4+G4+I4</f>
        <v>33183</v>
      </c>
      <c r="L4" s="6">
        <f aca="true" t="shared" si="5" ref="L4:L67">+K4/$K$76</f>
        <v>0.00762516794878777</v>
      </c>
    </row>
    <row r="5" spans="2:12" ht="12.75">
      <c r="B5" s="111" t="s">
        <v>7</v>
      </c>
      <c r="C5" s="113">
        <v>525</v>
      </c>
      <c r="D5" s="6">
        <f t="shared" si="0"/>
        <v>0.0002573791837599128</v>
      </c>
      <c r="E5" s="113">
        <v>525</v>
      </c>
      <c r="F5" s="6">
        <f t="shared" si="1"/>
        <v>0.00037617635720847047</v>
      </c>
      <c r="G5" s="113">
        <v>0</v>
      </c>
      <c r="H5" s="6">
        <f t="shared" si="2"/>
        <v>0</v>
      </c>
      <c r="I5" s="113">
        <v>617</v>
      </c>
      <c r="J5" s="6">
        <f t="shared" si="3"/>
        <v>0.0010305249163220448</v>
      </c>
      <c r="K5" s="37">
        <f t="shared" si="4"/>
        <v>1667</v>
      </c>
      <c r="L5" s="6">
        <f t="shared" si="5"/>
        <v>0.00038306225991107534</v>
      </c>
    </row>
    <row r="6" spans="2:12" ht="12.75">
      <c r="B6" s="111" t="s">
        <v>8</v>
      </c>
      <c r="C6" s="113">
        <v>22492</v>
      </c>
      <c r="D6" s="6">
        <f t="shared" si="0"/>
        <v>0.011026614478338968</v>
      </c>
      <c r="E6" s="113">
        <v>22492</v>
      </c>
      <c r="F6" s="6">
        <f t="shared" si="1"/>
        <v>0.016116111669205558</v>
      </c>
      <c r="G6" s="113">
        <v>15575</v>
      </c>
      <c r="H6" s="6">
        <f t="shared" si="2"/>
        <v>0.04903426889354133</v>
      </c>
      <c r="I6" s="113">
        <v>14800</v>
      </c>
      <c r="J6" s="6">
        <f t="shared" si="3"/>
        <v>0.024719236242408855</v>
      </c>
      <c r="K6" s="37">
        <f t="shared" si="4"/>
        <v>75359</v>
      </c>
      <c r="L6" s="6">
        <f t="shared" si="5"/>
        <v>0.017316849936795876</v>
      </c>
    </row>
    <row r="7" spans="2:12" ht="12.75">
      <c r="B7" s="111" t="s">
        <v>12</v>
      </c>
      <c r="C7" s="113">
        <v>0</v>
      </c>
      <c r="D7" s="6">
        <f t="shared" si="0"/>
        <v>0</v>
      </c>
      <c r="E7" s="113">
        <v>0</v>
      </c>
      <c r="F7" s="6">
        <f t="shared" si="1"/>
        <v>0</v>
      </c>
      <c r="G7" s="113">
        <v>0</v>
      </c>
      <c r="H7" s="6">
        <f t="shared" si="2"/>
        <v>0</v>
      </c>
      <c r="I7" s="113">
        <v>1730</v>
      </c>
      <c r="J7" s="6">
        <f t="shared" si="3"/>
        <v>0.002889478290497792</v>
      </c>
      <c r="K7" s="37">
        <f t="shared" si="4"/>
        <v>1730</v>
      </c>
      <c r="L7" s="6">
        <f t="shared" si="5"/>
        <v>0.00039753911796410336</v>
      </c>
    </row>
    <row r="8" spans="2:12" ht="12.75">
      <c r="B8" s="111" t="s">
        <v>15</v>
      </c>
      <c r="C8" s="113">
        <v>26110</v>
      </c>
      <c r="D8" s="6">
        <f t="shared" si="0"/>
        <v>0.012800324738992995</v>
      </c>
      <c r="E8" s="113">
        <v>26110</v>
      </c>
      <c r="F8" s="6">
        <f t="shared" si="1"/>
        <v>0.018708504165167932</v>
      </c>
      <c r="G8" s="113">
        <v>2384</v>
      </c>
      <c r="H8" s="6">
        <f t="shared" si="2"/>
        <v>0.0075054701150691835</v>
      </c>
      <c r="I8" s="113">
        <v>3122</v>
      </c>
      <c r="J8" s="6">
        <f t="shared" si="3"/>
        <v>0.005214422672216247</v>
      </c>
      <c r="K8" s="37">
        <f t="shared" si="4"/>
        <v>57726</v>
      </c>
      <c r="L8" s="6">
        <f t="shared" si="5"/>
        <v>0.013264938221731694</v>
      </c>
    </row>
    <row r="9" spans="2:12" ht="12.75">
      <c r="B9" s="111" t="s">
        <v>17</v>
      </c>
      <c r="C9" s="113">
        <v>10699</v>
      </c>
      <c r="D9" s="6">
        <f t="shared" si="0"/>
        <v>0.00524514264199487</v>
      </c>
      <c r="E9" s="113">
        <v>10699</v>
      </c>
      <c r="F9" s="6">
        <f t="shared" si="1"/>
        <v>0.007666115896711287</v>
      </c>
      <c r="G9" s="113">
        <v>744</v>
      </c>
      <c r="H9" s="6">
        <f t="shared" si="2"/>
        <v>0.002342311143293403</v>
      </c>
      <c r="I9" s="113">
        <v>2153</v>
      </c>
      <c r="J9" s="6">
        <f t="shared" si="3"/>
        <v>0.0035959807858044774</v>
      </c>
      <c r="K9" s="37">
        <f t="shared" si="4"/>
        <v>24295</v>
      </c>
      <c r="L9" s="6">
        <f t="shared" si="5"/>
        <v>0.00558278200632248</v>
      </c>
    </row>
    <row r="10" spans="2:12" ht="12.75">
      <c r="B10" s="111" t="s">
        <v>24</v>
      </c>
      <c r="C10" s="113">
        <v>1594</v>
      </c>
      <c r="D10" s="6">
        <f t="shared" si="0"/>
        <v>0.0007814522265015256</v>
      </c>
      <c r="E10" s="113">
        <v>1594</v>
      </c>
      <c r="F10" s="6">
        <f t="shared" si="1"/>
        <v>0.0011421430731243848</v>
      </c>
      <c r="G10" s="113">
        <v>0</v>
      </c>
      <c r="H10" s="6">
        <f t="shared" si="2"/>
        <v>0</v>
      </c>
      <c r="I10" s="113">
        <v>856</v>
      </c>
      <c r="J10" s="6">
        <f t="shared" si="3"/>
        <v>0.0014297071772636475</v>
      </c>
      <c r="K10" s="37">
        <f t="shared" si="4"/>
        <v>4044</v>
      </c>
      <c r="L10" s="6">
        <f t="shared" si="5"/>
        <v>0.0009292764121658</v>
      </c>
    </row>
    <row r="11" spans="2:12" ht="12.75">
      <c r="B11" s="111" t="s">
        <v>27</v>
      </c>
      <c r="C11" s="113">
        <v>108</v>
      </c>
      <c r="D11" s="6">
        <f t="shared" si="0"/>
        <v>5.294657494489634E-05</v>
      </c>
      <c r="E11" s="113">
        <v>108</v>
      </c>
      <c r="F11" s="6">
        <f t="shared" si="1"/>
        <v>7.73848506257425E-05</v>
      </c>
      <c r="G11" s="113">
        <v>0</v>
      </c>
      <c r="H11" s="6">
        <f t="shared" si="2"/>
        <v>0</v>
      </c>
      <c r="I11" s="113">
        <v>1473</v>
      </c>
      <c r="J11" s="6">
        <f t="shared" si="3"/>
        <v>0.0024602320935856923</v>
      </c>
      <c r="K11" s="37">
        <f t="shared" si="4"/>
        <v>1689</v>
      </c>
      <c r="L11" s="6">
        <f t="shared" si="5"/>
        <v>0.0003881176706597518</v>
      </c>
    </row>
    <row r="12" spans="2:12" ht="12.75">
      <c r="B12" s="111" t="s">
        <v>28</v>
      </c>
      <c r="C12" s="113">
        <v>14814</v>
      </c>
      <c r="D12" s="6">
        <f t="shared" si="0"/>
        <v>0.007262505196608282</v>
      </c>
      <c r="E12" s="113">
        <v>14814</v>
      </c>
      <c r="F12" s="6">
        <f t="shared" si="1"/>
        <v>0.010614622010831014</v>
      </c>
      <c r="G12" s="113">
        <v>0</v>
      </c>
      <c r="H12" s="6">
        <f t="shared" si="2"/>
        <v>0</v>
      </c>
      <c r="I12" s="113">
        <v>3736</v>
      </c>
      <c r="J12" s="6">
        <f t="shared" si="3"/>
        <v>0.006239936932543208</v>
      </c>
      <c r="K12" s="37">
        <f t="shared" si="4"/>
        <v>33364</v>
      </c>
      <c r="L12" s="6">
        <f t="shared" si="5"/>
        <v>0.007666760191765517</v>
      </c>
    </row>
    <row r="13" spans="2:12" ht="12.75">
      <c r="B13" s="111" t="s">
        <v>31</v>
      </c>
      <c r="C13" s="113">
        <v>0</v>
      </c>
      <c r="D13" s="6">
        <f t="shared" si="0"/>
        <v>0</v>
      </c>
      <c r="E13" s="113">
        <v>0</v>
      </c>
      <c r="F13" s="6">
        <f t="shared" si="1"/>
        <v>0</v>
      </c>
      <c r="G13" s="113">
        <v>0</v>
      </c>
      <c r="H13" s="6">
        <f t="shared" si="2"/>
        <v>0</v>
      </c>
      <c r="I13" s="113">
        <v>446</v>
      </c>
      <c r="J13" s="6">
        <f t="shared" si="3"/>
        <v>0.0007449175246023209</v>
      </c>
      <c r="K13" s="37">
        <f t="shared" si="4"/>
        <v>446</v>
      </c>
      <c r="L13" s="6">
        <f t="shared" si="5"/>
        <v>0.00010248696335953184</v>
      </c>
    </row>
    <row r="14" spans="2:12" ht="12.75">
      <c r="B14" s="111" t="s">
        <v>32</v>
      </c>
      <c r="C14" s="113">
        <v>115</v>
      </c>
      <c r="D14" s="6">
        <f t="shared" si="0"/>
        <v>5.637829739502851E-05</v>
      </c>
      <c r="E14" s="113">
        <v>115</v>
      </c>
      <c r="F14" s="6">
        <f t="shared" si="1"/>
        <v>8.24005353885221E-05</v>
      </c>
      <c r="G14" s="113">
        <v>0</v>
      </c>
      <c r="H14" s="6">
        <f t="shared" si="2"/>
        <v>0</v>
      </c>
      <c r="I14" s="113">
        <v>0</v>
      </c>
      <c r="J14" s="6">
        <f t="shared" si="3"/>
        <v>0</v>
      </c>
      <c r="K14" s="37">
        <f t="shared" si="4"/>
        <v>230</v>
      </c>
      <c r="L14" s="6">
        <f t="shared" si="5"/>
        <v>5.2852021463435706E-05</v>
      </c>
    </row>
    <row r="15" spans="2:12" ht="12.75">
      <c r="B15" s="111" t="s">
        <v>164</v>
      </c>
      <c r="C15" s="113">
        <v>18863</v>
      </c>
      <c r="D15" s="6">
        <f t="shared" si="0"/>
        <v>0.00924751151097759</v>
      </c>
      <c r="E15" s="113">
        <v>18863</v>
      </c>
      <c r="F15" s="6">
        <f t="shared" si="1"/>
        <v>0.013515837382901673</v>
      </c>
      <c r="G15" s="113">
        <v>3395</v>
      </c>
      <c r="H15" s="6">
        <f t="shared" si="2"/>
        <v>0.01068836872510901</v>
      </c>
      <c r="I15" s="113">
        <v>174</v>
      </c>
      <c r="J15" s="6">
        <f t="shared" si="3"/>
        <v>0.0002906180477148068</v>
      </c>
      <c r="K15" s="37">
        <f t="shared" si="4"/>
        <v>41295</v>
      </c>
      <c r="L15" s="6">
        <f t="shared" si="5"/>
        <v>0.00948923576666338</v>
      </c>
    </row>
    <row r="16" spans="2:12" ht="12.75">
      <c r="B16" s="111" t="s">
        <v>33</v>
      </c>
      <c r="C16" s="113">
        <v>0</v>
      </c>
      <c r="D16" s="6">
        <f t="shared" si="0"/>
        <v>0</v>
      </c>
      <c r="E16" s="113">
        <v>0</v>
      </c>
      <c r="F16" s="6">
        <f t="shared" si="1"/>
        <v>0</v>
      </c>
      <c r="G16" s="113">
        <v>0</v>
      </c>
      <c r="H16" s="6">
        <f t="shared" si="2"/>
        <v>0</v>
      </c>
      <c r="I16" s="113">
        <v>2475</v>
      </c>
      <c r="J16" s="6">
        <f t="shared" si="3"/>
        <v>0.004133791195943373</v>
      </c>
      <c r="K16" s="37">
        <f t="shared" si="4"/>
        <v>2475</v>
      </c>
      <c r="L16" s="6">
        <f t="shared" si="5"/>
        <v>0.0005687337092261017</v>
      </c>
    </row>
    <row r="17" spans="2:12" ht="12.75">
      <c r="B17" s="111" t="s">
        <v>35</v>
      </c>
      <c r="C17" s="113">
        <v>11644</v>
      </c>
      <c r="D17" s="6">
        <f t="shared" si="0"/>
        <v>0.0057084251727627135</v>
      </c>
      <c r="E17" s="113">
        <v>11644</v>
      </c>
      <c r="F17" s="6">
        <f t="shared" si="1"/>
        <v>0.008343233339686534</v>
      </c>
      <c r="G17" s="113">
        <v>7611</v>
      </c>
      <c r="H17" s="6">
        <f t="shared" si="2"/>
        <v>0.023961465203771626</v>
      </c>
      <c r="I17" s="113">
        <v>0</v>
      </c>
      <c r="J17" s="6">
        <f t="shared" si="3"/>
        <v>0</v>
      </c>
      <c r="K17" s="37">
        <f t="shared" si="4"/>
        <v>30899</v>
      </c>
      <c r="L17" s="6">
        <f t="shared" si="5"/>
        <v>0.007100324396516086</v>
      </c>
    </row>
    <row r="18" spans="2:12" ht="12.75">
      <c r="B18" s="111" t="s">
        <v>38</v>
      </c>
      <c r="C18" s="113">
        <v>22373</v>
      </c>
      <c r="D18" s="6">
        <f t="shared" si="0"/>
        <v>0.01096827519668672</v>
      </c>
      <c r="E18" s="113">
        <v>22373</v>
      </c>
      <c r="F18" s="6">
        <f t="shared" si="1"/>
        <v>0.016030845028238306</v>
      </c>
      <c r="G18" s="113">
        <v>7471</v>
      </c>
      <c r="H18" s="6">
        <f t="shared" si="2"/>
        <v>0.023520707730571255</v>
      </c>
      <c r="I18" s="113">
        <v>16039</v>
      </c>
      <c r="J18" s="6">
        <f t="shared" si="3"/>
        <v>0.026788637168378083</v>
      </c>
      <c r="K18" s="37">
        <f t="shared" si="4"/>
        <v>68256</v>
      </c>
      <c r="L18" s="6">
        <f t="shared" si="5"/>
        <v>0.015684641639166382</v>
      </c>
    </row>
    <row r="19" spans="2:12" ht="12.75">
      <c r="B19" s="111" t="s">
        <v>39</v>
      </c>
      <c r="C19" s="113">
        <v>0</v>
      </c>
      <c r="D19" s="6">
        <f t="shared" si="0"/>
        <v>0</v>
      </c>
      <c r="E19" s="113">
        <v>0</v>
      </c>
      <c r="F19" s="6">
        <f t="shared" si="1"/>
        <v>0</v>
      </c>
      <c r="G19" s="113">
        <v>0</v>
      </c>
      <c r="H19" s="6">
        <f t="shared" si="2"/>
        <v>0</v>
      </c>
      <c r="I19" s="113">
        <v>2430</v>
      </c>
      <c r="J19" s="6">
        <f t="shared" si="3"/>
        <v>0.00405863135601713</v>
      </c>
      <c r="K19" s="37">
        <f t="shared" si="4"/>
        <v>2430</v>
      </c>
      <c r="L19" s="6">
        <f t="shared" si="5"/>
        <v>0.0005583930963310816</v>
      </c>
    </row>
    <row r="20" spans="2:12" ht="12.75">
      <c r="B20" s="111" t="s">
        <v>40</v>
      </c>
      <c r="C20" s="113">
        <v>188939</v>
      </c>
      <c r="D20" s="6">
        <f t="shared" si="0"/>
        <v>0.09262660114364601</v>
      </c>
      <c r="E20" s="113">
        <v>188939</v>
      </c>
      <c r="F20" s="6">
        <f t="shared" si="1"/>
        <v>0.13537978048497373</v>
      </c>
      <c r="G20" s="113">
        <v>42926</v>
      </c>
      <c r="H20" s="6">
        <f t="shared" si="2"/>
        <v>0.13514253781856533</v>
      </c>
      <c r="I20" s="113">
        <v>10134</v>
      </c>
      <c r="J20" s="6">
        <f t="shared" si="3"/>
        <v>0.016925995951389956</v>
      </c>
      <c r="K20" s="37">
        <f t="shared" si="4"/>
        <v>430938</v>
      </c>
      <c r="L20" s="6">
        <f t="shared" si="5"/>
        <v>0.09902584532786982</v>
      </c>
    </row>
    <row r="21" spans="2:12" ht="12.75">
      <c r="B21" s="111" t="s">
        <v>42</v>
      </c>
      <c r="C21" s="113">
        <v>0</v>
      </c>
      <c r="D21" s="6">
        <f t="shared" si="0"/>
        <v>0</v>
      </c>
      <c r="E21" s="113">
        <v>0</v>
      </c>
      <c r="F21" s="6">
        <f t="shared" si="1"/>
        <v>0</v>
      </c>
      <c r="G21" s="113">
        <v>0</v>
      </c>
      <c r="H21" s="6">
        <f t="shared" si="2"/>
        <v>0</v>
      </c>
      <c r="I21" s="113">
        <v>557</v>
      </c>
      <c r="J21" s="6">
        <f t="shared" si="3"/>
        <v>0.0009303117964203874</v>
      </c>
      <c r="K21" s="37">
        <f t="shared" si="4"/>
        <v>557</v>
      </c>
      <c r="L21" s="6">
        <f t="shared" si="5"/>
        <v>0.00012799380850058126</v>
      </c>
    </row>
    <row r="22" spans="2:12" ht="12.75">
      <c r="B22" s="111" t="s">
        <v>43</v>
      </c>
      <c r="C22" s="113">
        <v>2178</v>
      </c>
      <c r="D22" s="6">
        <f t="shared" si="0"/>
        <v>0.0010677559280554095</v>
      </c>
      <c r="E22" s="113">
        <v>2178</v>
      </c>
      <c r="F22" s="6">
        <f t="shared" si="1"/>
        <v>0.0015605944876191404</v>
      </c>
      <c r="G22" s="113">
        <v>0</v>
      </c>
      <c r="H22" s="6">
        <f t="shared" si="2"/>
        <v>0</v>
      </c>
      <c r="I22" s="113">
        <v>0</v>
      </c>
      <c r="J22" s="6">
        <f t="shared" si="3"/>
        <v>0</v>
      </c>
      <c r="K22" s="37">
        <f t="shared" si="4"/>
        <v>4356</v>
      </c>
      <c r="L22" s="6">
        <f t="shared" si="5"/>
        <v>0.0010009713282379388</v>
      </c>
    </row>
    <row r="23" spans="2:12" ht="12.75">
      <c r="B23" s="111" t="s">
        <v>44</v>
      </c>
      <c r="C23" s="113">
        <v>11223</v>
      </c>
      <c r="D23" s="6">
        <f t="shared" si="0"/>
        <v>0.005502031579690478</v>
      </c>
      <c r="E23" s="113">
        <v>11223</v>
      </c>
      <c r="F23" s="6">
        <f t="shared" si="1"/>
        <v>0.008041575727525075</v>
      </c>
      <c r="G23" s="113">
        <v>0</v>
      </c>
      <c r="H23" s="6">
        <f t="shared" si="2"/>
        <v>0</v>
      </c>
      <c r="I23" s="113">
        <v>6193</v>
      </c>
      <c r="J23" s="6">
        <f t="shared" si="3"/>
        <v>0.010343664192516084</v>
      </c>
      <c r="K23" s="37">
        <f t="shared" si="4"/>
        <v>28639</v>
      </c>
      <c r="L23" s="6">
        <f t="shared" si="5"/>
        <v>0.006580995837788414</v>
      </c>
    </row>
    <row r="24" spans="2:12" ht="12.75">
      <c r="B24" s="111" t="s">
        <v>45</v>
      </c>
      <c r="C24" s="113">
        <v>145198</v>
      </c>
      <c r="D24" s="6">
        <f t="shared" si="0"/>
        <v>0.0711827480448987</v>
      </c>
      <c r="E24" s="113">
        <v>145198</v>
      </c>
      <c r="F24" s="6">
        <f t="shared" si="1"/>
        <v>0.10403819945515333</v>
      </c>
      <c r="G24" s="113">
        <v>32928</v>
      </c>
      <c r="H24" s="6">
        <f t="shared" si="2"/>
        <v>0.10366615769672738</v>
      </c>
      <c r="I24" s="113">
        <v>5690</v>
      </c>
      <c r="J24" s="6">
        <f t="shared" si="3"/>
        <v>0.009503544204007189</v>
      </c>
      <c r="K24" s="37">
        <f t="shared" si="4"/>
        <v>329014</v>
      </c>
      <c r="L24" s="6">
        <f t="shared" si="5"/>
        <v>0.0756045869120471</v>
      </c>
    </row>
    <row r="25" spans="2:12" ht="12.75">
      <c r="B25" s="111" t="s">
        <v>46</v>
      </c>
      <c r="C25" s="113">
        <v>124711</v>
      </c>
      <c r="D25" s="6">
        <f t="shared" si="0"/>
        <v>0.06113907692549044</v>
      </c>
      <c r="E25" s="113">
        <v>124711</v>
      </c>
      <c r="F25" s="6">
        <f t="shared" si="1"/>
        <v>0.08935872320728679</v>
      </c>
      <c r="G25" s="113">
        <v>24185</v>
      </c>
      <c r="H25" s="6">
        <f t="shared" si="2"/>
        <v>0.07614085349536417</v>
      </c>
      <c r="I25" s="113">
        <v>21832</v>
      </c>
      <c r="J25" s="6">
        <f t="shared" si="3"/>
        <v>0.03646421389488312</v>
      </c>
      <c r="K25" s="37">
        <f t="shared" si="4"/>
        <v>295439</v>
      </c>
      <c r="L25" s="6">
        <f t="shared" si="5"/>
        <v>0.06788934073537384</v>
      </c>
    </row>
    <row r="26" spans="2:12" ht="12.75">
      <c r="B26" s="111" t="s">
        <v>48</v>
      </c>
      <c r="C26" s="113">
        <v>69993</v>
      </c>
      <c r="D26" s="6">
        <f t="shared" si="0"/>
        <v>0.034313792778871574</v>
      </c>
      <c r="E26" s="113">
        <v>69993</v>
      </c>
      <c r="F26" s="6">
        <f t="shared" si="1"/>
        <v>0.050151831943033284</v>
      </c>
      <c r="G26" s="113">
        <v>17451</v>
      </c>
      <c r="H26" s="6">
        <f t="shared" si="2"/>
        <v>0.054940419034426306</v>
      </c>
      <c r="I26" s="113">
        <v>57645</v>
      </c>
      <c r="J26" s="6">
        <f t="shared" si="3"/>
        <v>0.09627975494551747</v>
      </c>
      <c r="K26" s="37">
        <f t="shared" si="4"/>
        <v>215082</v>
      </c>
      <c r="L26" s="6">
        <f t="shared" si="5"/>
        <v>0.049423993393037734</v>
      </c>
    </row>
    <row r="27" spans="2:12" ht="12.75">
      <c r="B27" s="111" t="s">
        <v>51</v>
      </c>
      <c r="C27" s="113">
        <v>80719</v>
      </c>
      <c r="D27" s="6">
        <f t="shared" si="0"/>
        <v>0.039572172064602666</v>
      </c>
      <c r="E27" s="113">
        <v>80719</v>
      </c>
      <c r="F27" s="6">
        <f t="shared" si="1"/>
        <v>0.05783729405240101</v>
      </c>
      <c r="G27" s="113">
        <v>30411</v>
      </c>
      <c r="H27" s="6">
        <f t="shared" si="2"/>
        <v>0.09574196798211784</v>
      </c>
      <c r="I27" s="113">
        <v>24040</v>
      </c>
      <c r="J27" s="6">
        <f t="shared" si="3"/>
        <v>0.040152056707264114</v>
      </c>
      <c r="K27" s="37">
        <f t="shared" si="4"/>
        <v>215889</v>
      </c>
      <c r="L27" s="6">
        <f t="shared" si="5"/>
        <v>0.049609435050955095</v>
      </c>
    </row>
    <row r="28" spans="2:12" ht="12.75">
      <c r="B28" s="111" t="s">
        <v>52</v>
      </c>
      <c r="C28" s="113">
        <v>1627</v>
      </c>
      <c r="D28" s="6">
        <f t="shared" si="0"/>
        <v>0.0007976303466235773</v>
      </c>
      <c r="E28" s="113">
        <v>1627</v>
      </c>
      <c r="F28" s="6">
        <f t="shared" si="1"/>
        <v>0.0011657884441489171</v>
      </c>
      <c r="G28" s="113">
        <v>0</v>
      </c>
      <c r="H28" s="6">
        <f t="shared" si="2"/>
        <v>0</v>
      </c>
      <c r="I28" s="113">
        <v>14479</v>
      </c>
      <c r="J28" s="6">
        <f t="shared" si="3"/>
        <v>0.02418309605093499</v>
      </c>
      <c r="K28" s="37">
        <f t="shared" si="4"/>
        <v>17733</v>
      </c>
      <c r="L28" s="6">
        <f t="shared" si="5"/>
        <v>0.004074890854830893</v>
      </c>
    </row>
    <row r="29" spans="2:12" ht="12.75">
      <c r="B29" s="111" t="s">
        <v>53</v>
      </c>
      <c r="C29" s="113">
        <v>10914</v>
      </c>
      <c r="D29" s="6">
        <f t="shared" si="0"/>
        <v>0.0053505455458203585</v>
      </c>
      <c r="E29" s="113">
        <v>10914</v>
      </c>
      <c r="F29" s="6">
        <f t="shared" si="1"/>
        <v>0.00782016907156809</v>
      </c>
      <c r="G29" s="113">
        <v>279</v>
      </c>
      <c r="H29" s="6">
        <f t="shared" si="2"/>
        <v>0.0008783666787350261</v>
      </c>
      <c r="I29" s="113">
        <v>11735</v>
      </c>
      <c r="J29" s="6">
        <f t="shared" si="3"/>
        <v>0.019600016034099183</v>
      </c>
      <c r="K29" s="37">
        <f t="shared" si="4"/>
        <v>33842</v>
      </c>
      <c r="L29" s="6">
        <f t="shared" si="5"/>
        <v>0.007776600479850396</v>
      </c>
    </row>
    <row r="30" spans="2:12" ht="12.75">
      <c r="B30" s="111" t="s">
        <v>54</v>
      </c>
      <c r="C30" s="113">
        <v>1897</v>
      </c>
      <c r="D30" s="6">
        <f t="shared" si="0"/>
        <v>0.0009299967839858182</v>
      </c>
      <c r="E30" s="113">
        <v>1897</v>
      </c>
      <c r="F30" s="6">
        <f t="shared" si="1"/>
        <v>0.0013592505707132733</v>
      </c>
      <c r="G30" s="113">
        <v>154</v>
      </c>
      <c r="H30" s="6">
        <f t="shared" si="2"/>
        <v>0.0004848332205204086</v>
      </c>
      <c r="I30" s="113">
        <v>323</v>
      </c>
      <c r="J30" s="6">
        <f t="shared" si="3"/>
        <v>0.000539480628803923</v>
      </c>
      <c r="K30" s="37">
        <f t="shared" si="4"/>
        <v>4271</v>
      </c>
      <c r="L30" s="6">
        <f t="shared" si="5"/>
        <v>0.0009814390594362343</v>
      </c>
    </row>
    <row r="31" spans="2:12" ht="12.75">
      <c r="B31" s="111" t="s">
        <v>55</v>
      </c>
      <c r="C31" s="113">
        <v>5746</v>
      </c>
      <c r="D31" s="6">
        <f t="shared" si="0"/>
        <v>0.002816953885494207</v>
      </c>
      <c r="E31" s="113">
        <v>5746</v>
      </c>
      <c r="F31" s="6">
        <f t="shared" si="1"/>
        <v>0.0041171606638473746</v>
      </c>
      <c r="G31" s="113">
        <v>110</v>
      </c>
      <c r="H31" s="6">
        <f t="shared" si="2"/>
        <v>0.00034630944322886333</v>
      </c>
      <c r="I31" s="113">
        <v>5219</v>
      </c>
      <c r="J31" s="6">
        <f t="shared" si="3"/>
        <v>0.008716871212779177</v>
      </c>
      <c r="K31" s="37">
        <f t="shared" si="4"/>
        <v>16821</v>
      </c>
      <c r="L31" s="6">
        <f t="shared" si="5"/>
        <v>0.003865321100158487</v>
      </c>
    </row>
    <row r="32" spans="2:12" ht="12.75">
      <c r="B32" s="111" t="s">
        <v>58</v>
      </c>
      <c r="C32" s="113">
        <v>259008</v>
      </c>
      <c r="D32" s="6">
        <f t="shared" si="0"/>
        <v>0.12697765262340474</v>
      </c>
      <c r="E32" s="113">
        <v>0</v>
      </c>
      <c r="F32" s="6">
        <f t="shared" si="1"/>
        <v>0</v>
      </c>
      <c r="G32" s="113">
        <v>0</v>
      </c>
      <c r="H32" s="6">
        <f t="shared" si="2"/>
        <v>0</v>
      </c>
      <c r="I32" s="113">
        <v>0</v>
      </c>
      <c r="J32" s="6">
        <f t="shared" si="3"/>
        <v>0</v>
      </c>
      <c r="K32" s="37">
        <f t="shared" si="4"/>
        <v>259008</v>
      </c>
      <c r="L32" s="6">
        <f t="shared" si="5"/>
        <v>0.05951781032696329</v>
      </c>
    </row>
    <row r="33" spans="2:12" ht="12.75">
      <c r="B33" s="111" t="s">
        <v>61</v>
      </c>
      <c r="C33" s="113">
        <v>351610</v>
      </c>
      <c r="D33" s="6">
        <f t="shared" si="0"/>
        <v>0.17237541867013892</v>
      </c>
      <c r="E33" s="113">
        <v>0</v>
      </c>
      <c r="F33" s="6">
        <f t="shared" si="1"/>
        <v>0</v>
      </c>
      <c r="G33" s="113">
        <v>0</v>
      </c>
      <c r="H33" s="6">
        <f t="shared" si="2"/>
        <v>0</v>
      </c>
      <c r="I33" s="113">
        <v>0</v>
      </c>
      <c r="J33" s="6">
        <f t="shared" si="3"/>
        <v>0</v>
      </c>
      <c r="K33" s="37">
        <f t="shared" si="4"/>
        <v>351610</v>
      </c>
      <c r="L33" s="6">
        <f t="shared" si="5"/>
        <v>0.08079695333373317</v>
      </c>
    </row>
    <row r="34" spans="2:12" ht="12.75">
      <c r="B34" s="111" t="s">
        <v>63</v>
      </c>
      <c r="C34" s="113">
        <v>33552</v>
      </c>
      <c r="D34" s="6">
        <f t="shared" si="0"/>
        <v>0.016448735949547797</v>
      </c>
      <c r="E34" s="113">
        <v>0</v>
      </c>
      <c r="F34" s="6">
        <f t="shared" si="1"/>
        <v>0</v>
      </c>
      <c r="G34" s="113">
        <v>1324</v>
      </c>
      <c r="H34" s="6">
        <f t="shared" si="2"/>
        <v>0.004168306389409227</v>
      </c>
      <c r="I34" s="113">
        <v>6464</v>
      </c>
      <c r="J34" s="6">
        <f t="shared" si="3"/>
        <v>0.01079629345073857</v>
      </c>
      <c r="K34" s="37">
        <f t="shared" si="4"/>
        <v>41340</v>
      </c>
      <c r="L34" s="6">
        <f t="shared" si="5"/>
        <v>0.009499576379558401</v>
      </c>
    </row>
    <row r="35" spans="2:12" ht="12.75">
      <c r="B35" s="111" t="s">
        <v>67</v>
      </c>
      <c r="C35" s="113">
        <v>84712</v>
      </c>
      <c r="D35" s="6">
        <f t="shared" si="0"/>
        <v>0.04152972459937092</v>
      </c>
      <c r="E35" s="113">
        <v>84712</v>
      </c>
      <c r="F35" s="6">
        <f t="shared" si="1"/>
        <v>0.060698383946369436</v>
      </c>
      <c r="G35" s="113">
        <v>10634</v>
      </c>
      <c r="H35" s="6">
        <f t="shared" si="2"/>
        <v>0.033478678357233935</v>
      </c>
      <c r="I35" s="113">
        <v>7441</v>
      </c>
      <c r="J35" s="6">
        <f t="shared" si="3"/>
        <v>0.01242809708647056</v>
      </c>
      <c r="K35" s="37">
        <f t="shared" si="4"/>
        <v>187499</v>
      </c>
      <c r="L35" s="6">
        <f t="shared" si="5"/>
        <v>0.04308565727118579</v>
      </c>
    </row>
    <row r="36" spans="2:12" ht="12.75">
      <c r="B36" s="111" t="s">
        <v>68</v>
      </c>
      <c r="C36" s="113">
        <v>1305</v>
      </c>
      <c r="D36" s="6">
        <f t="shared" si="0"/>
        <v>0.0006397711139174974</v>
      </c>
      <c r="E36" s="113">
        <v>1305</v>
      </c>
      <c r="F36" s="6">
        <f t="shared" si="1"/>
        <v>0.0009350669450610553</v>
      </c>
      <c r="G36" s="113">
        <v>739</v>
      </c>
      <c r="H36" s="6">
        <f t="shared" si="2"/>
        <v>0.002326569804964818</v>
      </c>
      <c r="I36" s="113">
        <v>23962</v>
      </c>
      <c r="J36" s="6">
        <f t="shared" si="3"/>
        <v>0.04002177965139196</v>
      </c>
      <c r="K36" s="37">
        <f t="shared" si="4"/>
        <v>27311</v>
      </c>
      <c r="L36" s="6">
        <f t="shared" si="5"/>
        <v>0.00627583286168649</v>
      </c>
    </row>
    <row r="37" spans="2:12" ht="12.75">
      <c r="B37" s="111" t="s">
        <v>70</v>
      </c>
      <c r="C37" s="113">
        <v>3760</v>
      </c>
      <c r="D37" s="6">
        <f t="shared" si="0"/>
        <v>0.0018433252017852801</v>
      </c>
      <c r="E37" s="113">
        <v>3760</v>
      </c>
      <c r="F37" s="6">
        <f t="shared" si="1"/>
        <v>0.0026941392440073316</v>
      </c>
      <c r="G37" s="113">
        <v>193</v>
      </c>
      <c r="H37" s="6">
        <f t="shared" si="2"/>
        <v>0.0006076156594833693</v>
      </c>
      <c r="I37" s="113">
        <v>11442</v>
      </c>
      <c r="J37" s="6">
        <f t="shared" si="3"/>
        <v>0.01911064196524609</v>
      </c>
      <c r="K37" s="37">
        <f t="shared" si="4"/>
        <v>19155</v>
      </c>
      <c r="L37" s="6">
        <f t="shared" si="5"/>
        <v>0.004401654222313526</v>
      </c>
    </row>
    <row r="38" spans="2:12" ht="12.75">
      <c r="B38" s="111" t="s">
        <v>73</v>
      </c>
      <c r="C38" s="113">
        <v>0</v>
      </c>
      <c r="D38" s="6">
        <f t="shared" si="0"/>
        <v>0</v>
      </c>
      <c r="E38" s="113">
        <v>0</v>
      </c>
      <c r="F38" s="6">
        <f t="shared" si="1"/>
        <v>0</v>
      </c>
      <c r="G38" s="113">
        <v>0</v>
      </c>
      <c r="H38" s="6">
        <f t="shared" si="2"/>
        <v>0</v>
      </c>
      <c r="I38" s="113">
        <v>13392</v>
      </c>
      <c r="J38" s="6">
        <f t="shared" si="3"/>
        <v>0.02236756836204996</v>
      </c>
      <c r="K38" s="37">
        <f t="shared" si="4"/>
        <v>13392</v>
      </c>
      <c r="L38" s="6">
        <f t="shared" si="5"/>
        <v>0.0030773663975579607</v>
      </c>
    </row>
    <row r="39" spans="2:12" ht="12.75">
      <c r="B39" s="111" t="s">
        <v>75</v>
      </c>
      <c r="C39" s="113">
        <v>4215</v>
      </c>
      <c r="D39" s="6">
        <f t="shared" si="0"/>
        <v>0.002066387161043871</v>
      </c>
      <c r="E39" s="113">
        <v>4215</v>
      </c>
      <c r="F39" s="6">
        <f t="shared" si="1"/>
        <v>0.003020158753588006</v>
      </c>
      <c r="G39" s="113">
        <v>0</v>
      </c>
      <c r="H39" s="6">
        <f t="shared" si="2"/>
        <v>0</v>
      </c>
      <c r="I39" s="113">
        <v>2727</v>
      </c>
      <c r="J39" s="6">
        <f t="shared" si="3"/>
        <v>0.004554686299530334</v>
      </c>
      <c r="K39" s="37">
        <f t="shared" si="4"/>
        <v>11157</v>
      </c>
      <c r="L39" s="6">
        <f t="shared" si="5"/>
        <v>0.002563782623771966</v>
      </c>
    </row>
    <row r="40" spans="2:12" ht="12.75">
      <c r="B40" s="111" t="s">
        <v>78</v>
      </c>
      <c r="C40" s="113">
        <v>273</v>
      </c>
      <c r="D40" s="6">
        <f t="shared" si="0"/>
        <v>0.00013383717555515465</v>
      </c>
      <c r="E40" s="113">
        <v>273</v>
      </c>
      <c r="F40" s="6">
        <f t="shared" si="1"/>
        <v>0.00019561170574840464</v>
      </c>
      <c r="G40" s="113">
        <v>0</v>
      </c>
      <c r="H40" s="6">
        <f t="shared" si="2"/>
        <v>0</v>
      </c>
      <c r="I40" s="113">
        <v>491</v>
      </c>
      <c r="J40" s="6">
        <f t="shared" si="3"/>
        <v>0.0008200773645285641</v>
      </c>
      <c r="K40" s="37">
        <f t="shared" si="4"/>
        <v>1037</v>
      </c>
      <c r="L40" s="6">
        <f t="shared" si="5"/>
        <v>0.0002382936793807949</v>
      </c>
    </row>
    <row r="41" spans="2:12" ht="12.75">
      <c r="B41" s="111" t="s">
        <v>79</v>
      </c>
      <c r="C41" s="113">
        <v>47581</v>
      </c>
      <c r="D41" s="6">
        <f t="shared" si="0"/>
        <v>0.02332639798567697</v>
      </c>
      <c r="E41" s="113">
        <v>47581</v>
      </c>
      <c r="F41" s="6">
        <f t="shared" si="1"/>
        <v>0.03409304238540235</v>
      </c>
      <c r="G41" s="113">
        <v>13597</v>
      </c>
      <c r="H41" s="6">
        <f t="shared" si="2"/>
        <v>0.04280699545075322</v>
      </c>
      <c r="I41" s="113">
        <v>17703</v>
      </c>
      <c r="J41" s="6">
        <f t="shared" si="3"/>
        <v>0.02956788102698405</v>
      </c>
      <c r="K41" s="37">
        <f t="shared" si="4"/>
        <v>126462</v>
      </c>
      <c r="L41" s="6">
        <f t="shared" si="5"/>
        <v>0.029059879731778288</v>
      </c>
    </row>
    <row r="42" spans="2:12" ht="12.75">
      <c r="B42" s="111" t="s">
        <v>81</v>
      </c>
      <c r="C42" s="113">
        <v>2761</v>
      </c>
      <c r="D42" s="6">
        <f t="shared" si="0"/>
        <v>0.001353569383544989</v>
      </c>
      <c r="E42" s="113">
        <v>2761</v>
      </c>
      <c r="F42" s="6">
        <f t="shared" si="1"/>
        <v>0.0019783293757192136</v>
      </c>
      <c r="G42" s="113">
        <v>12</v>
      </c>
      <c r="H42" s="6">
        <f t="shared" si="2"/>
        <v>3.777921198860327E-05</v>
      </c>
      <c r="I42" s="113">
        <v>658</v>
      </c>
      <c r="J42" s="6">
        <f t="shared" si="3"/>
        <v>0.0010990038815881775</v>
      </c>
      <c r="K42" s="37">
        <f t="shared" si="4"/>
        <v>6192</v>
      </c>
      <c r="L42" s="6">
        <f t="shared" si="5"/>
        <v>0.001422868334354756</v>
      </c>
    </row>
    <row r="43" spans="2:12" ht="12.75">
      <c r="B43" s="111" t="s">
        <v>82</v>
      </c>
      <c r="C43" s="113">
        <v>6153</v>
      </c>
      <c r="D43" s="6">
        <f t="shared" si="0"/>
        <v>0.0030164840336661778</v>
      </c>
      <c r="E43" s="113">
        <v>6153</v>
      </c>
      <c r="F43" s="6">
        <f t="shared" si="1"/>
        <v>0.004408786906483274</v>
      </c>
      <c r="G43" s="113">
        <v>8068</v>
      </c>
      <c r="H43" s="6">
        <f t="shared" si="2"/>
        <v>0.025400223527004266</v>
      </c>
      <c r="I43" s="113">
        <v>1623</v>
      </c>
      <c r="J43" s="6">
        <f t="shared" si="3"/>
        <v>0.002710764893339836</v>
      </c>
      <c r="K43" s="37">
        <f t="shared" si="4"/>
        <v>21997</v>
      </c>
      <c r="L43" s="6">
        <f t="shared" si="5"/>
        <v>0.005054721374483458</v>
      </c>
    </row>
    <row r="44" spans="2:12" ht="12.75">
      <c r="B44" s="111" t="s">
        <v>88</v>
      </c>
      <c r="C44" s="113">
        <v>0</v>
      </c>
      <c r="D44" s="6">
        <f t="shared" si="0"/>
        <v>0</v>
      </c>
      <c r="E44" s="113">
        <v>0</v>
      </c>
      <c r="F44" s="6">
        <f t="shared" si="1"/>
        <v>0</v>
      </c>
      <c r="G44" s="113">
        <v>0</v>
      </c>
      <c r="H44" s="6">
        <f t="shared" si="2"/>
        <v>0</v>
      </c>
      <c r="I44" s="113">
        <v>9373</v>
      </c>
      <c r="J44" s="6">
        <f t="shared" si="3"/>
        <v>0.015654959547303934</v>
      </c>
      <c r="K44" s="37">
        <f t="shared" si="4"/>
        <v>9373</v>
      </c>
      <c r="L44" s="6">
        <f t="shared" si="5"/>
        <v>0.0021538347703338387</v>
      </c>
    </row>
    <row r="45" spans="2:12" ht="12.75">
      <c r="B45" s="111" t="s">
        <v>89</v>
      </c>
      <c r="C45" s="113">
        <v>29787</v>
      </c>
      <c r="D45" s="6">
        <f t="shared" si="0"/>
        <v>0.014602959517440993</v>
      </c>
      <c r="E45" s="113">
        <v>29787</v>
      </c>
      <c r="F45" s="6">
        <f t="shared" si="1"/>
        <v>0.02134317171841659</v>
      </c>
      <c r="G45" s="113">
        <v>4717</v>
      </c>
      <c r="H45" s="6">
        <f t="shared" si="2"/>
        <v>0.014850378579186802</v>
      </c>
      <c r="I45" s="113">
        <v>24479</v>
      </c>
      <c r="J45" s="6">
        <f t="shared" si="3"/>
        <v>0.040885282701211244</v>
      </c>
      <c r="K45" s="37">
        <f t="shared" si="4"/>
        <v>88770</v>
      </c>
      <c r="L45" s="6">
        <f t="shared" si="5"/>
        <v>0.020398582370909513</v>
      </c>
    </row>
    <row r="46" spans="2:12" ht="12.75">
      <c r="B46" s="111" t="s">
        <v>93</v>
      </c>
      <c r="C46" s="113">
        <v>12341</v>
      </c>
      <c r="D46" s="6">
        <f t="shared" si="0"/>
        <v>0.006050126679583016</v>
      </c>
      <c r="E46" s="113">
        <v>12341</v>
      </c>
      <c r="F46" s="6">
        <f t="shared" si="1"/>
        <v>0.008842652236780447</v>
      </c>
      <c r="G46" s="113">
        <v>213</v>
      </c>
      <c r="H46" s="6">
        <f t="shared" si="2"/>
        <v>0.000670581012797708</v>
      </c>
      <c r="I46" s="113">
        <v>9352</v>
      </c>
      <c r="J46" s="6">
        <f t="shared" si="3"/>
        <v>0.015619884955338352</v>
      </c>
      <c r="K46" s="37">
        <f t="shared" si="4"/>
        <v>34247</v>
      </c>
      <c r="L46" s="6">
        <f t="shared" si="5"/>
        <v>0.007869665995905576</v>
      </c>
    </row>
    <row r="47" spans="2:12" ht="12.75">
      <c r="B47" s="111" t="s">
        <v>97</v>
      </c>
      <c r="C47" s="113">
        <v>3970</v>
      </c>
      <c r="D47" s="6">
        <f t="shared" si="0"/>
        <v>0.0019462768752892452</v>
      </c>
      <c r="E47" s="113">
        <v>3970</v>
      </c>
      <c r="F47" s="6">
        <f t="shared" si="1"/>
        <v>0.00284460978689072</v>
      </c>
      <c r="G47" s="113">
        <v>0</v>
      </c>
      <c r="H47" s="6">
        <f t="shared" si="2"/>
        <v>0</v>
      </c>
      <c r="I47" s="113">
        <v>250</v>
      </c>
      <c r="J47" s="6">
        <f t="shared" si="3"/>
        <v>0.00041755466625690636</v>
      </c>
      <c r="K47" s="37">
        <f t="shared" si="4"/>
        <v>8190</v>
      </c>
      <c r="L47" s="6">
        <f t="shared" si="5"/>
        <v>0.0018819915468936453</v>
      </c>
    </row>
    <row r="48" spans="2:12" ht="12.75">
      <c r="B48" s="111" t="s">
        <v>99</v>
      </c>
      <c r="C48" s="113">
        <v>162530</v>
      </c>
      <c r="D48" s="6">
        <f t="shared" si="0"/>
        <v>0.07967969283142595</v>
      </c>
      <c r="E48" s="113">
        <v>162530</v>
      </c>
      <c r="F48" s="6">
        <f t="shared" si="1"/>
        <v>0.11645703492779563</v>
      </c>
      <c r="G48" s="113">
        <v>27644</v>
      </c>
      <c r="H48" s="6">
        <f t="shared" si="2"/>
        <v>0.08703071135107907</v>
      </c>
      <c r="I48" s="113">
        <v>41409</v>
      </c>
      <c r="J48" s="6">
        <f t="shared" si="3"/>
        <v>0.06916208470012894</v>
      </c>
      <c r="K48" s="37">
        <f t="shared" si="4"/>
        <v>394113</v>
      </c>
      <c r="L48" s="6">
        <f t="shared" si="5"/>
        <v>0.09056377710877843</v>
      </c>
    </row>
    <row r="49" spans="2:12" ht="12.75">
      <c r="B49" s="111" t="s">
        <v>106</v>
      </c>
      <c r="C49" s="113">
        <v>6003</v>
      </c>
      <c r="D49" s="6">
        <f t="shared" si="0"/>
        <v>0.0029429471240204883</v>
      </c>
      <c r="E49" s="113">
        <v>6003</v>
      </c>
      <c r="F49" s="6">
        <f t="shared" si="1"/>
        <v>0.004301307947280854</v>
      </c>
      <c r="G49" s="113">
        <v>0</v>
      </c>
      <c r="H49" s="6">
        <f t="shared" si="2"/>
        <v>0</v>
      </c>
      <c r="I49" s="113">
        <v>10058</v>
      </c>
      <c r="J49" s="6">
        <f t="shared" si="3"/>
        <v>0.016799059332847855</v>
      </c>
      <c r="K49" s="37">
        <f t="shared" si="4"/>
        <v>22064</v>
      </c>
      <c r="L49" s="6">
        <f t="shared" si="5"/>
        <v>0.005070117398127154</v>
      </c>
    </row>
    <row r="50" spans="2:12" ht="12.75">
      <c r="B50" s="111" t="s">
        <v>110</v>
      </c>
      <c r="C50" s="113">
        <v>20</v>
      </c>
      <c r="D50" s="6">
        <f t="shared" si="0"/>
        <v>9.804921286091916E-06</v>
      </c>
      <c r="E50" s="113">
        <v>20</v>
      </c>
      <c r="F50" s="6">
        <f t="shared" si="1"/>
        <v>1.4330527893656019E-05</v>
      </c>
      <c r="G50" s="113">
        <v>0</v>
      </c>
      <c r="H50" s="6">
        <f t="shared" si="2"/>
        <v>0</v>
      </c>
      <c r="I50" s="113">
        <v>9012</v>
      </c>
      <c r="J50" s="6">
        <f t="shared" si="3"/>
        <v>0.01505201060922896</v>
      </c>
      <c r="K50" s="37">
        <f t="shared" si="4"/>
        <v>9052</v>
      </c>
      <c r="L50" s="6">
        <f t="shared" si="5"/>
        <v>0.002080071731682696</v>
      </c>
    </row>
    <row r="51" spans="2:12" ht="12.75">
      <c r="B51" s="111" t="s">
        <v>112</v>
      </c>
      <c r="C51" s="113">
        <v>15</v>
      </c>
      <c r="D51" s="6">
        <f t="shared" si="0"/>
        <v>7.353690964568936E-06</v>
      </c>
      <c r="E51" s="113">
        <v>15</v>
      </c>
      <c r="F51" s="6">
        <f t="shared" si="1"/>
        <v>1.0747895920242014E-05</v>
      </c>
      <c r="G51" s="113">
        <v>0</v>
      </c>
      <c r="H51" s="6">
        <f t="shared" si="2"/>
        <v>0</v>
      </c>
      <c r="I51" s="113">
        <v>3622</v>
      </c>
      <c r="J51" s="6">
        <f t="shared" si="3"/>
        <v>0.006049532004730059</v>
      </c>
      <c r="K51" s="37">
        <f t="shared" si="4"/>
        <v>3652</v>
      </c>
      <c r="L51" s="6">
        <f t="shared" si="5"/>
        <v>0.0008391981842802922</v>
      </c>
    </row>
    <row r="52" spans="2:12" ht="12.75">
      <c r="B52" s="111" t="s">
        <v>115</v>
      </c>
      <c r="C52" s="113">
        <v>57168</v>
      </c>
      <c r="D52" s="6">
        <f t="shared" si="0"/>
        <v>0.02802638700416513</v>
      </c>
      <c r="E52" s="113">
        <v>57168</v>
      </c>
      <c r="F52" s="6">
        <f t="shared" si="1"/>
        <v>0.040962380931226366</v>
      </c>
      <c r="G52" s="113">
        <v>4739</v>
      </c>
      <c r="H52" s="6">
        <f t="shared" si="2"/>
        <v>0.014919640467832574</v>
      </c>
      <c r="I52" s="113">
        <v>11708</v>
      </c>
      <c r="J52" s="6">
        <f t="shared" si="3"/>
        <v>0.019554920130143438</v>
      </c>
      <c r="K52" s="37">
        <f t="shared" si="4"/>
        <v>130783</v>
      </c>
      <c r="L52" s="6">
        <f t="shared" si="5"/>
        <v>0.030052808361097878</v>
      </c>
    </row>
    <row r="53" spans="2:12" ht="12.75">
      <c r="B53" s="111" t="s">
        <v>120</v>
      </c>
      <c r="C53" s="113">
        <v>0</v>
      </c>
      <c r="D53" s="6">
        <f t="shared" si="0"/>
        <v>0</v>
      </c>
      <c r="E53" s="113">
        <v>0</v>
      </c>
      <c r="F53" s="6">
        <f t="shared" si="1"/>
        <v>0</v>
      </c>
      <c r="G53" s="113">
        <v>0</v>
      </c>
      <c r="H53" s="6">
        <f t="shared" si="2"/>
        <v>0</v>
      </c>
      <c r="I53" s="113">
        <v>2519</v>
      </c>
      <c r="J53" s="6">
        <f t="shared" si="3"/>
        <v>0.004207280817204589</v>
      </c>
      <c r="K53" s="37">
        <f t="shared" si="4"/>
        <v>2519</v>
      </c>
      <c r="L53" s="6">
        <f t="shared" si="5"/>
        <v>0.0005788445307234546</v>
      </c>
    </row>
    <row r="54" spans="2:12" ht="12.75">
      <c r="B54" s="111" t="s">
        <v>121</v>
      </c>
      <c r="C54" s="113">
        <v>700</v>
      </c>
      <c r="D54" s="6">
        <f t="shared" si="0"/>
        <v>0.00034317224501321706</v>
      </c>
      <c r="E54" s="113">
        <v>700</v>
      </c>
      <c r="F54" s="6">
        <f t="shared" si="1"/>
        <v>0.0005015684762779606</v>
      </c>
      <c r="G54" s="113">
        <v>0</v>
      </c>
      <c r="H54" s="6">
        <f t="shared" si="2"/>
        <v>0</v>
      </c>
      <c r="I54" s="113">
        <v>1206</v>
      </c>
      <c r="J54" s="6">
        <f t="shared" si="3"/>
        <v>0.002014283710023316</v>
      </c>
      <c r="K54" s="37">
        <f t="shared" si="4"/>
        <v>2606</v>
      </c>
      <c r="L54" s="6">
        <f t="shared" si="5"/>
        <v>0.0005988363823204932</v>
      </c>
    </row>
    <row r="55" spans="2:12" ht="12.75">
      <c r="B55" s="111" t="s">
        <v>122</v>
      </c>
      <c r="C55" s="113">
        <v>12759</v>
      </c>
      <c r="D55" s="6">
        <f t="shared" si="0"/>
        <v>0.006255049534462338</v>
      </c>
      <c r="E55" s="113">
        <v>12759</v>
      </c>
      <c r="F55" s="6">
        <f t="shared" si="1"/>
        <v>0.009142160269757857</v>
      </c>
      <c r="G55" s="113">
        <v>908</v>
      </c>
      <c r="H55" s="6">
        <f t="shared" si="2"/>
        <v>0.002858627040470981</v>
      </c>
      <c r="I55" s="113">
        <v>3263</v>
      </c>
      <c r="J55" s="6">
        <f t="shared" si="3"/>
        <v>0.0054499235039851416</v>
      </c>
      <c r="K55" s="37">
        <f t="shared" si="4"/>
        <v>29689</v>
      </c>
      <c r="L55" s="6">
        <f t="shared" si="5"/>
        <v>0.006822276805338881</v>
      </c>
    </row>
    <row r="56" spans="2:12" ht="12.75">
      <c r="B56" s="111" t="s">
        <v>123</v>
      </c>
      <c r="C56" s="113">
        <v>189</v>
      </c>
      <c r="D56" s="6">
        <f t="shared" si="0"/>
        <v>9.26565061535686E-05</v>
      </c>
      <c r="E56" s="113">
        <v>189</v>
      </c>
      <c r="F56" s="6">
        <f t="shared" si="1"/>
        <v>0.00013542348859504937</v>
      </c>
      <c r="G56" s="113">
        <v>0</v>
      </c>
      <c r="H56" s="6">
        <f t="shared" si="2"/>
        <v>0</v>
      </c>
      <c r="I56" s="113">
        <v>0</v>
      </c>
      <c r="J56" s="6">
        <f t="shared" si="3"/>
        <v>0</v>
      </c>
      <c r="K56" s="37">
        <f t="shared" si="4"/>
        <v>378</v>
      </c>
      <c r="L56" s="6">
        <f t="shared" si="5"/>
        <v>8.686114831816825E-05</v>
      </c>
    </row>
    <row r="57" spans="2:12" ht="12.75">
      <c r="B57" s="111" t="s">
        <v>127</v>
      </c>
      <c r="C57" s="113">
        <v>28</v>
      </c>
      <c r="D57" s="6">
        <f t="shared" si="0"/>
        <v>1.372688980052868E-05</v>
      </c>
      <c r="E57" s="113">
        <v>28</v>
      </c>
      <c r="F57" s="6">
        <f t="shared" si="1"/>
        <v>2.0062739051118425E-05</v>
      </c>
      <c r="G57" s="113">
        <v>0</v>
      </c>
      <c r="H57" s="6">
        <f t="shared" si="2"/>
        <v>0</v>
      </c>
      <c r="I57" s="113">
        <v>8162</v>
      </c>
      <c r="J57" s="6">
        <f t="shared" si="3"/>
        <v>0.013632324743955478</v>
      </c>
      <c r="K57" s="37">
        <f t="shared" si="4"/>
        <v>8218</v>
      </c>
      <c r="L57" s="6">
        <f t="shared" si="5"/>
        <v>0.0018884257060283246</v>
      </c>
    </row>
    <row r="58" spans="2:12" ht="12.75">
      <c r="B58" s="111" t="s">
        <v>128</v>
      </c>
      <c r="C58" s="113">
        <v>0</v>
      </c>
      <c r="D58" s="6">
        <f t="shared" si="0"/>
        <v>0</v>
      </c>
      <c r="E58" s="113">
        <v>0</v>
      </c>
      <c r="F58" s="6">
        <f t="shared" si="1"/>
        <v>0</v>
      </c>
      <c r="G58" s="113">
        <v>0</v>
      </c>
      <c r="H58" s="6">
        <f t="shared" si="2"/>
        <v>0</v>
      </c>
      <c r="I58" s="113">
        <v>7519</v>
      </c>
      <c r="J58" s="6">
        <f t="shared" si="3"/>
        <v>0.012558374142342716</v>
      </c>
      <c r="K58" s="37">
        <f t="shared" si="4"/>
        <v>7519</v>
      </c>
      <c r="L58" s="6">
        <f t="shared" si="5"/>
        <v>0.0017278015190590134</v>
      </c>
    </row>
    <row r="59" spans="2:12" ht="12.75">
      <c r="B59" s="111" t="s">
        <v>130</v>
      </c>
      <c r="C59" s="113">
        <v>0</v>
      </c>
      <c r="D59" s="6">
        <f t="shared" si="0"/>
        <v>0</v>
      </c>
      <c r="E59" s="113">
        <v>0</v>
      </c>
      <c r="F59" s="6">
        <f t="shared" si="1"/>
        <v>0</v>
      </c>
      <c r="G59" s="113">
        <v>0</v>
      </c>
      <c r="H59" s="6">
        <f t="shared" si="2"/>
        <v>0</v>
      </c>
      <c r="I59" s="113">
        <v>5193</v>
      </c>
      <c r="J59" s="6">
        <f t="shared" si="3"/>
        <v>0.00867344552748846</v>
      </c>
      <c r="K59" s="37">
        <f t="shared" si="4"/>
        <v>5193</v>
      </c>
      <c r="L59" s="6">
        <f t="shared" si="5"/>
        <v>0.0011933067280853115</v>
      </c>
    </row>
    <row r="60" spans="2:12" ht="12.75">
      <c r="B60" s="111" t="s">
        <v>131</v>
      </c>
      <c r="C60" s="113">
        <v>0</v>
      </c>
      <c r="D60" s="6">
        <f t="shared" si="0"/>
        <v>0</v>
      </c>
      <c r="E60" s="113">
        <v>0</v>
      </c>
      <c r="F60" s="6">
        <f t="shared" si="1"/>
        <v>0</v>
      </c>
      <c r="G60" s="113">
        <v>0</v>
      </c>
      <c r="H60" s="6">
        <f t="shared" si="2"/>
        <v>0</v>
      </c>
      <c r="I60" s="113">
        <v>3477</v>
      </c>
      <c r="J60" s="6">
        <f t="shared" si="3"/>
        <v>0.005807350298301053</v>
      </c>
      <c r="K60" s="37">
        <f t="shared" si="4"/>
        <v>3477</v>
      </c>
      <c r="L60" s="6">
        <f t="shared" si="5"/>
        <v>0.0007989846896885477</v>
      </c>
    </row>
    <row r="61" spans="2:12" ht="12.75">
      <c r="B61" s="111" t="s">
        <v>132</v>
      </c>
      <c r="C61" s="113">
        <v>2265</v>
      </c>
      <c r="D61" s="6">
        <f t="shared" si="0"/>
        <v>0.0011104073356499094</v>
      </c>
      <c r="E61" s="113">
        <v>2265</v>
      </c>
      <c r="F61" s="6">
        <f t="shared" si="1"/>
        <v>0.0016229322839565441</v>
      </c>
      <c r="G61" s="113">
        <v>0</v>
      </c>
      <c r="H61" s="6">
        <f t="shared" si="2"/>
        <v>0</v>
      </c>
      <c r="I61" s="113">
        <v>35574</v>
      </c>
      <c r="J61" s="6">
        <f t="shared" si="3"/>
        <v>0.059416358789692744</v>
      </c>
      <c r="K61" s="37">
        <f t="shared" si="4"/>
        <v>40104</v>
      </c>
      <c r="L61" s="6">
        <f t="shared" si="5"/>
        <v>0.00921555421204185</v>
      </c>
    </row>
    <row r="62" spans="2:12" ht="12.75">
      <c r="B62" s="111" t="s">
        <v>134</v>
      </c>
      <c r="C62" s="113">
        <v>0</v>
      </c>
      <c r="D62" s="6">
        <f t="shared" si="0"/>
        <v>0</v>
      </c>
      <c r="E62" s="113">
        <v>0</v>
      </c>
      <c r="F62" s="6">
        <f t="shared" si="1"/>
        <v>0</v>
      </c>
      <c r="G62" s="113">
        <v>0</v>
      </c>
      <c r="H62" s="6">
        <f t="shared" si="2"/>
        <v>0</v>
      </c>
      <c r="I62" s="113">
        <v>1016</v>
      </c>
      <c r="J62" s="6">
        <f t="shared" si="3"/>
        <v>0.0016969421636680675</v>
      </c>
      <c r="K62" s="37">
        <f t="shared" si="4"/>
        <v>1016</v>
      </c>
      <c r="L62" s="6">
        <f t="shared" si="5"/>
        <v>0.00023346806002978555</v>
      </c>
    </row>
    <row r="63" spans="2:12" ht="12.75">
      <c r="B63" s="111" t="s">
        <v>135</v>
      </c>
      <c r="C63" s="113">
        <v>99778</v>
      </c>
      <c r="D63" s="6">
        <f t="shared" si="0"/>
        <v>0.04891577180418396</v>
      </c>
      <c r="E63" s="113">
        <v>99778</v>
      </c>
      <c r="F63" s="6">
        <f t="shared" si="1"/>
        <v>0.07149357060866052</v>
      </c>
      <c r="G63" s="113">
        <v>30726</v>
      </c>
      <c r="H63" s="6">
        <f t="shared" si="2"/>
        <v>0.09673367229681867</v>
      </c>
      <c r="I63" s="113">
        <v>905</v>
      </c>
      <c r="J63" s="6">
        <f t="shared" si="3"/>
        <v>0.001511547891850001</v>
      </c>
      <c r="K63" s="37">
        <f t="shared" si="4"/>
        <v>231187</v>
      </c>
      <c r="L63" s="6">
        <f t="shared" si="5"/>
        <v>0.05312478385246657</v>
      </c>
    </row>
    <row r="64" spans="2:12" ht="12.75">
      <c r="B64" s="111" t="s">
        <v>136</v>
      </c>
      <c r="C64" s="113">
        <v>0</v>
      </c>
      <c r="D64" s="6">
        <f t="shared" si="0"/>
        <v>0</v>
      </c>
      <c r="E64" s="113">
        <v>0</v>
      </c>
      <c r="F64" s="6">
        <f t="shared" si="1"/>
        <v>0</v>
      </c>
      <c r="G64" s="113">
        <v>0</v>
      </c>
      <c r="H64" s="6">
        <f t="shared" si="2"/>
        <v>0</v>
      </c>
      <c r="I64" s="113">
        <v>20714</v>
      </c>
      <c r="J64" s="6">
        <f t="shared" si="3"/>
        <v>0.034596909427382236</v>
      </c>
      <c r="K64" s="37">
        <f t="shared" si="4"/>
        <v>20714</v>
      </c>
      <c r="L64" s="6">
        <f t="shared" si="5"/>
        <v>0.004759899011276553</v>
      </c>
    </row>
    <row r="65" spans="2:12" ht="12.75">
      <c r="B65" s="111" t="s">
        <v>137</v>
      </c>
      <c r="C65" s="113">
        <v>61469</v>
      </c>
      <c r="D65" s="6">
        <f t="shared" si="0"/>
        <v>0.030134935326739196</v>
      </c>
      <c r="E65" s="113">
        <v>61469</v>
      </c>
      <c r="F65" s="6">
        <f t="shared" si="1"/>
        <v>0.04404416095475709</v>
      </c>
      <c r="G65" s="113">
        <v>27384</v>
      </c>
      <c r="H65" s="6">
        <f t="shared" si="2"/>
        <v>0.08621216175799266</v>
      </c>
      <c r="I65" s="113">
        <v>27394</v>
      </c>
      <c r="J65" s="6">
        <f t="shared" si="3"/>
        <v>0.04575397010976677</v>
      </c>
      <c r="K65" s="37">
        <f t="shared" si="4"/>
        <v>177716</v>
      </c>
      <c r="L65" s="6">
        <f t="shared" si="5"/>
        <v>0.040837608027808434</v>
      </c>
    </row>
    <row r="66" spans="2:12" ht="12.75">
      <c r="B66" s="111" t="s">
        <v>139</v>
      </c>
      <c r="C66" s="113">
        <v>3451</v>
      </c>
      <c r="D66" s="6">
        <f t="shared" si="0"/>
        <v>0.00169183916791516</v>
      </c>
      <c r="E66" s="113">
        <v>3451</v>
      </c>
      <c r="F66" s="6">
        <f t="shared" si="1"/>
        <v>0.002472732588050346</v>
      </c>
      <c r="G66" s="113">
        <v>0</v>
      </c>
      <c r="H66" s="6">
        <f t="shared" si="2"/>
        <v>0</v>
      </c>
      <c r="I66" s="113">
        <v>17776</v>
      </c>
      <c r="J66" s="6">
        <f t="shared" si="3"/>
        <v>0.02968980698953107</v>
      </c>
      <c r="K66" s="37">
        <f t="shared" si="4"/>
        <v>24678</v>
      </c>
      <c r="L66" s="6">
        <f t="shared" si="5"/>
        <v>0.005670792111628985</v>
      </c>
    </row>
    <row r="67" spans="2:12" ht="12.75">
      <c r="B67" s="111" t="s">
        <v>140</v>
      </c>
      <c r="C67" s="113">
        <v>6493</v>
      </c>
      <c r="D67" s="6">
        <f t="shared" si="0"/>
        <v>0.0031831676955297403</v>
      </c>
      <c r="E67" s="113">
        <v>6493</v>
      </c>
      <c r="F67" s="6">
        <f t="shared" si="1"/>
        <v>0.004652405880675427</v>
      </c>
      <c r="G67" s="113">
        <v>0</v>
      </c>
      <c r="H67" s="6">
        <f t="shared" si="2"/>
        <v>0</v>
      </c>
      <c r="I67" s="113">
        <v>12655</v>
      </c>
      <c r="J67" s="6">
        <f t="shared" si="3"/>
        <v>0.0211366172059246</v>
      </c>
      <c r="K67" s="37">
        <f t="shared" si="4"/>
        <v>25641</v>
      </c>
      <c r="L67" s="6">
        <f t="shared" si="5"/>
        <v>0.005892081227582413</v>
      </c>
    </row>
    <row r="68" spans="2:12" ht="12.75">
      <c r="B68" s="111" t="s">
        <v>141</v>
      </c>
      <c r="C68" s="113">
        <v>0</v>
      </c>
      <c r="D68" s="6">
        <f>+C68/$C$76</f>
        <v>0</v>
      </c>
      <c r="E68" s="113">
        <v>0</v>
      </c>
      <c r="F68" s="6">
        <f>+E68/$E$76</f>
        <v>0</v>
      </c>
      <c r="G68" s="113">
        <v>0</v>
      </c>
      <c r="H68" s="6">
        <f>+G68/$G$76</f>
        <v>0</v>
      </c>
      <c r="I68" s="113">
        <v>431</v>
      </c>
      <c r="J68" s="6">
        <f>+I68/$I$76</f>
        <v>0.0007198642446269066</v>
      </c>
      <c r="K68" s="37">
        <f>+C68+E68+G68+I68</f>
        <v>431</v>
      </c>
      <c r="L68" s="6">
        <f>+K68/$K$76</f>
        <v>9.904009239452518E-05</v>
      </c>
    </row>
    <row r="69" spans="2:12" ht="12.75">
      <c r="B69" s="111" t="s">
        <v>143</v>
      </c>
      <c r="C69" s="113">
        <v>0</v>
      </c>
      <c r="D69" s="6">
        <f>+C69/$C$76</f>
        <v>0</v>
      </c>
      <c r="E69" s="113">
        <v>0</v>
      </c>
      <c r="F69" s="6">
        <f>+E69/$E$76</f>
        <v>0</v>
      </c>
      <c r="G69" s="113">
        <v>0</v>
      </c>
      <c r="H69" s="6">
        <f>+G69/$G$76</f>
        <v>0</v>
      </c>
      <c r="I69" s="113">
        <v>14602</v>
      </c>
      <c r="J69" s="6">
        <f>+I69/$I$76</f>
        <v>0.024388532946733387</v>
      </c>
      <c r="K69" s="37">
        <f>+C69+E69+G69+I69</f>
        <v>14602</v>
      </c>
      <c r="L69" s="6">
        <f>+K69/$K$76</f>
        <v>0.003355413988735166</v>
      </c>
    </row>
    <row r="70" spans="2:12" ht="12.75">
      <c r="B70" s="111" t="s">
        <v>146</v>
      </c>
      <c r="C70" s="113">
        <v>0</v>
      </c>
      <c r="D70" s="6">
        <f>+C70/$C$76</f>
        <v>0</v>
      </c>
      <c r="E70" s="113">
        <v>0</v>
      </c>
      <c r="F70" s="6">
        <f>+E70/$E$76</f>
        <v>0</v>
      </c>
      <c r="G70" s="113">
        <v>0</v>
      </c>
      <c r="H70" s="6">
        <f>+G70/$G$76</f>
        <v>0</v>
      </c>
      <c r="I70" s="113">
        <v>617</v>
      </c>
      <c r="J70" s="6">
        <f>+I70/$I$76</f>
        <v>0.0010305249163220448</v>
      </c>
      <c r="K70" s="37">
        <f>+C70+E70+G70+I70</f>
        <v>617</v>
      </c>
      <c r="L70" s="6">
        <f>+K70/$K$76</f>
        <v>0.00014178129236060798</v>
      </c>
    </row>
    <row r="71" spans="2:12" ht="12.75">
      <c r="B71" s="111" t="s">
        <v>147</v>
      </c>
      <c r="C71" s="113">
        <v>0</v>
      </c>
      <c r="D71" s="6">
        <f>+C71/$C$76</f>
        <v>0</v>
      </c>
      <c r="E71" s="113">
        <v>0</v>
      </c>
      <c r="F71" s="6">
        <f>+E71/$E$76</f>
        <v>0</v>
      </c>
      <c r="G71" s="113">
        <v>0</v>
      </c>
      <c r="H71" s="6">
        <f>+G71/$G$76</f>
        <v>0</v>
      </c>
      <c r="I71" s="113">
        <v>768</v>
      </c>
      <c r="J71" s="6">
        <f>+I71/$I$76</f>
        <v>0.0012827279347412163</v>
      </c>
      <c r="K71" s="37">
        <f>+C71+E71+G71+I71</f>
        <v>768</v>
      </c>
      <c r="L71" s="6">
        <f>+K71/$K$76</f>
        <v>0.00017647979340834185</v>
      </c>
    </row>
    <row r="72" spans="2:12" ht="12.75">
      <c r="B72" s="111" t="s">
        <v>148</v>
      </c>
      <c r="C72" s="113">
        <v>0</v>
      </c>
      <c r="D72" s="6">
        <f>+C72/$C$76</f>
        <v>0</v>
      </c>
      <c r="E72" s="113">
        <v>0</v>
      </c>
      <c r="F72" s="6">
        <f>+E72/$E$76</f>
        <v>0</v>
      </c>
      <c r="G72" s="113">
        <v>0</v>
      </c>
      <c r="H72" s="6">
        <f>+G72/$G$76</f>
        <v>0</v>
      </c>
      <c r="I72" s="113">
        <v>2532</v>
      </c>
      <c r="J72" s="6">
        <f>+I72/$I$76</f>
        <v>0.004228993659849948</v>
      </c>
      <c r="K72" s="37">
        <f>+C72+E72+G72+I72</f>
        <v>2532</v>
      </c>
      <c r="L72" s="6">
        <f>+K72/$K$76</f>
        <v>0.000581831818893127</v>
      </c>
    </row>
    <row r="73" spans="2:12" ht="12.75">
      <c r="B73" s="78"/>
      <c r="C73" s="79"/>
      <c r="D73" s="6"/>
      <c r="E73" s="79"/>
      <c r="F73" s="6"/>
      <c r="G73" s="79"/>
      <c r="H73" s="6"/>
      <c r="I73" s="79"/>
      <c r="J73" s="6"/>
      <c r="K73" s="37"/>
      <c r="L73" s="6"/>
    </row>
    <row r="74" spans="2:12" ht="12.75">
      <c r="B74" s="52"/>
      <c r="C74" s="53"/>
      <c r="D74" s="6"/>
      <c r="E74" s="53"/>
      <c r="F74" s="6"/>
      <c r="G74" s="53"/>
      <c r="H74" s="6"/>
      <c r="I74" s="53"/>
      <c r="J74" s="6"/>
      <c r="K74" s="37"/>
      <c r="L74" s="6"/>
    </row>
    <row r="75" spans="2:12" ht="12.75">
      <c r="B75" s="2"/>
      <c r="C75" s="3"/>
      <c r="D75" s="6"/>
      <c r="E75" s="3"/>
      <c r="F75" s="6"/>
      <c r="G75" s="3"/>
      <c r="H75" s="6"/>
      <c r="I75" s="3"/>
      <c r="J75" s="6"/>
      <c r="K75" s="3"/>
      <c r="L75" s="6"/>
    </row>
    <row r="76" spans="3:13" ht="12.75">
      <c r="C76" s="4">
        <f>SUM(C3:C74)</f>
        <v>2039792</v>
      </c>
      <c r="D76" s="7">
        <f>SUM(D3:D75)</f>
        <v>0.9999999999999999</v>
      </c>
      <c r="E76" s="4">
        <f>SUM(E3:E74)</f>
        <v>1395622</v>
      </c>
      <c r="F76" s="7">
        <f>SUM(F3:F75)</f>
        <v>0.9999999999999999</v>
      </c>
      <c r="G76" s="4">
        <f>SUM(G3:G74)</f>
        <v>317635</v>
      </c>
      <c r="H76" s="7">
        <f>SUM(H3:H75)</f>
        <v>0.9999999999999999</v>
      </c>
      <c r="I76" s="4">
        <f>SUM(I3:I75)</f>
        <v>598724</v>
      </c>
      <c r="J76" s="7">
        <f>SUM(J3:J75)</f>
        <v>1.0000000000000004</v>
      </c>
      <c r="K76" s="4">
        <f>SUM(K3:K75)</f>
        <v>4351773</v>
      </c>
      <c r="L76" s="7">
        <f>SUM(L3:L75)</f>
        <v>0.9999999999999998</v>
      </c>
      <c r="M76" s="4">
        <f>+I76+G76+E76+C76</f>
        <v>4351773</v>
      </c>
    </row>
    <row r="77" spans="5:11" ht="12.75">
      <c r="E77" s="4"/>
      <c r="G77" s="4"/>
      <c r="I77" s="4"/>
      <c r="K77" s="4"/>
    </row>
    <row r="78" spans="3:11" ht="12.75">
      <c r="C78" s="9">
        <v>2039792</v>
      </c>
      <c r="E78" s="4">
        <v>1395622.03</v>
      </c>
      <c r="G78" s="9">
        <v>317634.55</v>
      </c>
      <c r="I78" s="9">
        <v>598724.38</v>
      </c>
      <c r="K78" s="4">
        <f>SUM(C78:I78)</f>
        <v>4351772.96</v>
      </c>
    </row>
    <row r="80" spans="3:11" ht="12.75">
      <c r="C80" s="4">
        <f>+C76-C78</f>
        <v>0</v>
      </c>
      <c r="E80" s="4">
        <f>+E76-E78</f>
        <v>-0.030000000027939677</v>
      </c>
      <c r="G80" s="4">
        <f>+G76-G78</f>
        <v>0.45000000001164153</v>
      </c>
      <c r="I80" s="4">
        <f>+I76-I78</f>
        <v>-0.3800000000046566</v>
      </c>
      <c r="K80" s="4">
        <f>+K76-K78</f>
        <v>0.0400000000372529</v>
      </c>
    </row>
    <row r="83" ht="12.75">
      <c r="K83" s="4">
        <f>+K78</f>
        <v>4351772.96</v>
      </c>
    </row>
    <row r="85" ht="12.75">
      <c r="K85" s="4">
        <f>+K83-K84</f>
        <v>4351772.96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M85"/>
  <sheetViews>
    <sheetView workbookViewId="0" topLeftCell="A1">
      <selection activeCell="I2" sqref="I2"/>
    </sheetView>
  </sheetViews>
  <sheetFormatPr defaultColWidth="9.140625" defaultRowHeight="12.75"/>
  <cols>
    <col min="3" max="3" width="18.421875" style="0" customWidth="1"/>
    <col min="4" max="4" width="11.28125" style="0" customWidth="1"/>
    <col min="5" max="5" width="13.28125" style="4" customWidth="1"/>
    <col min="7" max="7" width="21.7109375" style="0" customWidth="1"/>
    <col min="9" max="9" width="14.8515625" style="0" customWidth="1"/>
    <col min="11" max="11" width="13.57421875" style="0" customWidth="1"/>
    <col min="13" max="13" width="12.7109375" style="0" customWidth="1"/>
  </cols>
  <sheetData>
    <row r="1" spans="4:6" ht="12.75">
      <c r="D1" s="5">
        <v>34425</v>
      </c>
      <c r="F1" t="s">
        <v>157</v>
      </c>
    </row>
    <row r="2" spans="2:12" ht="12.75">
      <c r="B2" s="114" t="s">
        <v>150</v>
      </c>
      <c r="C2" s="116" t="s">
        <v>151</v>
      </c>
      <c r="D2" s="1" t="s">
        <v>159</v>
      </c>
      <c r="E2" s="116" t="s">
        <v>152</v>
      </c>
      <c r="F2" s="1" t="s">
        <v>159</v>
      </c>
      <c r="G2" s="116" t="s">
        <v>153</v>
      </c>
      <c r="H2" s="1" t="s">
        <v>159</v>
      </c>
      <c r="I2" s="116" t="s">
        <v>154</v>
      </c>
      <c r="J2" s="1" t="s">
        <v>159</v>
      </c>
      <c r="K2" s="39" t="s">
        <v>155</v>
      </c>
      <c r="L2" s="1" t="s">
        <v>156</v>
      </c>
    </row>
    <row r="3" spans="2:12" ht="12.75">
      <c r="B3" s="115" t="s">
        <v>2</v>
      </c>
      <c r="C3" s="117">
        <v>7155</v>
      </c>
      <c r="D3" s="6">
        <f>+C3/$C$76</f>
        <v>0.0038426237467165843</v>
      </c>
      <c r="E3" s="117">
        <v>7155</v>
      </c>
      <c r="F3" s="6">
        <f>+E3/$E$76</f>
        <v>0.005456795979893366</v>
      </c>
      <c r="G3" s="117">
        <v>348</v>
      </c>
      <c r="H3" s="6">
        <f>+G3/$G$76</f>
        <v>0.0010546189582910325</v>
      </c>
      <c r="I3" s="117">
        <v>4699</v>
      </c>
      <c r="J3" s="6">
        <f>+I3/$I$76</f>
        <v>0.007031378593125739</v>
      </c>
      <c r="K3" s="40">
        <f>+C3+E3+G3+I3</f>
        <v>19357</v>
      </c>
      <c r="L3" s="6">
        <f>+K3/$K$76</f>
        <v>0.004640313940958676</v>
      </c>
    </row>
    <row r="4" spans="2:12" ht="12.75">
      <c r="B4" s="115" t="s">
        <v>6</v>
      </c>
      <c r="C4" s="117">
        <v>7001</v>
      </c>
      <c r="D4" s="6">
        <f aca="true" t="shared" si="0" ref="D4:D67">+C4/$C$76</f>
        <v>0.0037599173795615382</v>
      </c>
      <c r="E4" s="117">
        <v>7001</v>
      </c>
      <c r="F4" s="6">
        <f aca="true" t="shared" si="1" ref="F4:F67">+E4/$E$76</f>
        <v>0.005339347121625919</v>
      </c>
      <c r="G4" s="117">
        <v>856</v>
      </c>
      <c r="H4" s="6">
        <f aca="true" t="shared" si="2" ref="H4:H67">+G4/$G$76</f>
        <v>0.0025941201962561026</v>
      </c>
      <c r="I4" s="117">
        <v>18848</v>
      </c>
      <c r="J4" s="6">
        <f aca="true" t="shared" si="3" ref="J4:J67">+I4/$I$76</f>
        <v>0.028203324903859104</v>
      </c>
      <c r="K4" s="40">
        <f aca="true" t="shared" si="4" ref="K4:K67">+C4+E4+G4+I4</f>
        <v>33706</v>
      </c>
      <c r="L4" s="6">
        <f aca="true" t="shared" si="5" ref="L4:L67">+K4/$K$76</f>
        <v>0.00808009617678117</v>
      </c>
    </row>
    <row r="5" spans="2:12" ht="12.75">
      <c r="B5" s="115" t="s">
        <v>7</v>
      </c>
      <c r="C5" s="117">
        <v>581</v>
      </c>
      <c r="D5" s="6">
        <f t="shared" si="0"/>
        <v>0.00031202856699403706</v>
      </c>
      <c r="E5" s="117">
        <v>581</v>
      </c>
      <c r="F5" s="6">
        <f t="shared" si="1"/>
        <v>0.0004431025107362747</v>
      </c>
      <c r="G5" s="117">
        <v>0</v>
      </c>
      <c r="H5" s="6">
        <f t="shared" si="2"/>
        <v>0</v>
      </c>
      <c r="I5" s="117">
        <v>714</v>
      </c>
      <c r="J5" s="6">
        <f t="shared" si="3"/>
        <v>0.0010683984497747983</v>
      </c>
      <c r="K5" s="40">
        <f t="shared" si="4"/>
        <v>1876</v>
      </c>
      <c r="L5" s="6">
        <f t="shared" si="5"/>
        <v>0.00044971994385692383</v>
      </c>
    </row>
    <row r="6" spans="2:12" ht="12.75">
      <c r="B6" s="115" t="s">
        <v>8</v>
      </c>
      <c r="C6" s="117">
        <v>22644</v>
      </c>
      <c r="D6" s="6">
        <f t="shared" si="0"/>
        <v>0.012161058297784811</v>
      </c>
      <c r="E6" s="117">
        <v>22644</v>
      </c>
      <c r="F6" s="6">
        <f t="shared" si="1"/>
        <v>0.017269558094857494</v>
      </c>
      <c r="G6" s="117">
        <v>15456</v>
      </c>
      <c r="H6" s="6">
        <f t="shared" si="2"/>
        <v>0.04683962821651206</v>
      </c>
      <c r="I6" s="117">
        <v>13168</v>
      </c>
      <c r="J6" s="6">
        <f t="shared" si="3"/>
        <v>0.019704020709572192</v>
      </c>
      <c r="K6" s="40">
        <f t="shared" si="4"/>
        <v>73912</v>
      </c>
      <c r="L6" s="6">
        <f t="shared" si="5"/>
        <v>0.017718390453279827</v>
      </c>
    </row>
    <row r="7" spans="2:12" ht="12.75">
      <c r="B7" s="115" t="s">
        <v>12</v>
      </c>
      <c r="C7" s="117">
        <v>0</v>
      </c>
      <c r="D7" s="6">
        <f t="shared" si="0"/>
        <v>0</v>
      </c>
      <c r="E7" s="117">
        <v>0</v>
      </c>
      <c r="F7" s="6">
        <f t="shared" si="1"/>
        <v>0</v>
      </c>
      <c r="G7" s="117">
        <v>0</v>
      </c>
      <c r="H7" s="6">
        <f t="shared" si="2"/>
        <v>0</v>
      </c>
      <c r="I7" s="117">
        <v>1809</v>
      </c>
      <c r="J7" s="6">
        <f t="shared" si="3"/>
        <v>0.0027069086773706024</v>
      </c>
      <c r="K7" s="40">
        <f t="shared" si="4"/>
        <v>1809</v>
      </c>
      <c r="L7" s="6">
        <f t="shared" si="5"/>
        <v>0.00043365851729060517</v>
      </c>
    </row>
    <row r="8" spans="2:12" ht="12.75">
      <c r="B8" s="115" t="s">
        <v>15</v>
      </c>
      <c r="C8" s="117">
        <v>26439</v>
      </c>
      <c r="D8" s="6">
        <f t="shared" si="0"/>
        <v>0.014199179488391302</v>
      </c>
      <c r="E8" s="117">
        <v>26439</v>
      </c>
      <c r="F8" s="6">
        <f t="shared" si="1"/>
        <v>0.02016383353073385</v>
      </c>
      <c r="G8" s="117">
        <v>2645</v>
      </c>
      <c r="H8" s="6">
        <f t="shared" si="2"/>
        <v>0.00801571018586144</v>
      </c>
      <c r="I8" s="117">
        <v>3304</v>
      </c>
      <c r="J8" s="6">
        <f t="shared" si="3"/>
        <v>0.004943961453859851</v>
      </c>
      <c r="K8" s="40">
        <f t="shared" si="4"/>
        <v>58827</v>
      </c>
      <c r="L8" s="6">
        <f t="shared" si="5"/>
        <v>0.014102172248012398</v>
      </c>
    </row>
    <row r="9" spans="2:12" ht="12.75">
      <c r="B9" s="115" t="s">
        <v>17</v>
      </c>
      <c r="C9" s="117">
        <v>10149</v>
      </c>
      <c r="D9" s="6">
        <f t="shared" si="0"/>
        <v>0.0054505644172504</v>
      </c>
      <c r="E9" s="117">
        <v>10149</v>
      </c>
      <c r="F9" s="6">
        <f t="shared" si="1"/>
        <v>0.0077401848217942375</v>
      </c>
      <c r="G9" s="117">
        <v>927</v>
      </c>
      <c r="H9" s="6">
        <f t="shared" si="2"/>
        <v>0.002809286707861457</v>
      </c>
      <c r="I9" s="117">
        <v>2014</v>
      </c>
      <c r="J9" s="6">
        <f t="shared" si="3"/>
        <v>0.003013661733678493</v>
      </c>
      <c r="K9" s="40">
        <f t="shared" si="4"/>
        <v>23239</v>
      </c>
      <c r="L9" s="6">
        <f t="shared" si="5"/>
        <v>0.005570917790666873</v>
      </c>
    </row>
    <row r="10" spans="2:12" ht="12.75">
      <c r="B10" s="115" t="s">
        <v>24</v>
      </c>
      <c r="C10" s="117">
        <v>1749</v>
      </c>
      <c r="D10" s="6">
        <f t="shared" si="0"/>
        <v>0.000939308026975165</v>
      </c>
      <c r="E10" s="117">
        <v>1749</v>
      </c>
      <c r="F10" s="6">
        <f t="shared" si="1"/>
        <v>0.0013338834617517116</v>
      </c>
      <c r="G10" s="117">
        <v>0</v>
      </c>
      <c r="H10" s="6">
        <f t="shared" si="2"/>
        <v>0</v>
      </c>
      <c r="I10" s="117">
        <v>532</v>
      </c>
      <c r="J10" s="6">
        <f t="shared" si="3"/>
        <v>0.0007960615900282812</v>
      </c>
      <c r="K10" s="40">
        <f t="shared" si="4"/>
        <v>4030</v>
      </c>
      <c r="L10" s="6">
        <f t="shared" si="5"/>
        <v>0.0009660828218248417</v>
      </c>
    </row>
    <row r="11" spans="2:12" ht="12.75">
      <c r="B11" s="115" t="s">
        <v>27</v>
      </c>
      <c r="C11" s="117">
        <v>142</v>
      </c>
      <c r="D11" s="6">
        <f t="shared" si="0"/>
        <v>7.62617151689385E-05</v>
      </c>
      <c r="E11" s="117">
        <v>142</v>
      </c>
      <c r="F11" s="6">
        <f t="shared" si="1"/>
        <v>0.00010829699918167126</v>
      </c>
      <c r="G11" s="117">
        <v>0</v>
      </c>
      <c r="H11" s="6">
        <f t="shared" si="2"/>
        <v>0</v>
      </c>
      <c r="I11" s="117">
        <v>0</v>
      </c>
      <c r="J11" s="6">
        <f t="shared" si="3"/>
        <v>0</v>
      </c>
      <c r="K11" s="40">
        <f t="shared" si="4"/>
        <v>284</v>
      </c>
      <c r="L11" s="6">
        <f t="shared" si="5"/>
        <v>6.808127081842557E-05</v>
      </c>
    </row>
    <row r="12" spans="2:12" ht="12.75">
      <c r="B12" s="115" t="s">
        <v>28</v>
      </c>
      <c r="C12" s="117">
        <v>14483</v>
      </c>
      <c r="D12" s="6">
        <f t="shared" si="0"/>
        <v>0.007778157892899551</v>
      </c>
      <c r="E12" s="117">
        <v>14483</v>
      </c>
      <c r="F12" s="6">
        <f t="shared" si="1"/>
        <v>0.011045531261606654</v>
      </c>
      <c r="G12" s="117">
        <v>0</v>
      </c>
      <c r="H12" s="6">
        <f t="shared" si="2"/>
        <v>0</v>
      </c>
      <c r="I12" s="117">
        <v>4025</v>
      </c>
      <c r="J12" s="6">
        <f t="shared" si="3"/>
        <v>0.006022834398240285</v>
      </c>
      <c r="K12" s="40">
        <f t="shared" si="4"/>
        <v>32991</v>
      </c>
      <c r="L12" s="6">
        <f t="shared" si="5"/>
        <v>0.007908694385812248</v>
      </c>
    </row>
    <row r="13" spans="2:12" ht="12.75">
      <c r="B13" s="115" t="s">
        <v>31</v>
      </c>
      <c r="C13" s="117">
        <v>0</v>
      </c>
      <c r="D13" s="6">
        <f t="shared" si="0"/>
        <v>0</v>
      </c>
      <c r="E13" s="117">
        <v>0</v>
      </c>
      <c r="F13" s="6">
        <f t="shared" si="1"/>
        <v>0</v>
      </c>
      <c r="G13" s="117">
        <v>0</v>
      </c>
      <c r="H13" s="6">
        <f t="shared" si="2"/>
        <v>0</v>
      </c>
      <c r="I13" s="117">
        <v>844</v>
      </c>
      <c r="J13" s="6">
        <f t="shared" si="3"/>
        <v>0.0012629247781651678</v>
      </c>
      <c r="K13" s="40">
        <f t="shared" si="4"/>
        <v>844</v>
      </c>
      <c r="L13" s="6">
        <f t="shared" si="5"/>
        <v>0.00020232603017870135</v>
      </c>
    </row>
    <row r="14" spans="2:12" ht="12.75">
      <c r="B14" s="115" t="s">
        <v>32</v>
      </c>
      <c r="C14" s="117">
        <v>97</v>
      </c>
      <c r="D14" s="6">
        <f t="shared" si="0"/>
        <v>5.2094270221035455E-05</v>
      </c>
      <c r="E14" s="117">
        <v>97</v>
      </c>
      <c r="F14" s="6">
        <f t="shared" si="1"/>
        <v>7.397752761001488E-05</v>
      </c>
      <c r="G14" s="117">
        <v>0</v>
      </c>
      <c r="H14" s="6">
        <f t="shared" si="2"/>
        <v>0</v>
      </c>
      <c r="I14" s="117">
        <v>0</v>
      </c>
      <c r="J14" s="6">
        <f t="shared" si="3"/>
        <v>0</v>
      </c>
      <c r="K14" s="40">
        <f t="shared" si="4"/>
        <v>194</v>
      </c>
      <c r="L14" s="6">
        <f t="shared" si="5"/>
        <v>4.650622020695268E-05</v>
      </c>
    </row>
    <row r="15" spans="2:12" ht="12.75">
      <c r="B15" s="115" t="s">
        <v>164</v>
      </c>
      <c r="C15" s="117">
        <v>8222</v>
      </c>
      <c r="D15" s="6">
        <f t="shared" si="0"/>
        <v>0.004415660719147974</v>
      </c>
      <c r="E15" s="117">
        <v>8222</v>
      </c>
      <c r="F15" s="6">
        <f t="shared" si="1"/>
        <v>0.006270548783603529</v>
      </c>
      <c r="G15" s="117">
        <v>1221</v>
      </c>
      <c r="H15" s="6">
        <f t="shared" si="2"/>
        <v>0.0037002578967625017</v>
      </c>
      <c r="I15" s="117">
        <v>475</v>
      </c>
      <c r="J15" s="6">
        <f t="shared" si="3"/>
        <v>0.0007107692768109653</v>
      </c>
      <c r="K15" s="40">
        <f t="shared" si="4"/>
        <v>18140</v>
      </c>
      <c r="L15" s="6">
        <f t="shared" si="5"/>
        <v>0.004348571312134648</v>
      </c>
    </row>
    <row r="16" spans="2:12" ht="12.75">
      <c r="B16" s="115" t="s">
        <v>33</v>
      </c>
      <c r="C16" s="117">
        <v>0</v>
      </c>
      <c r="D16" s="6">
        <f t="shared" si="0"/>
        <v>0</v>
      </c>
      <c r="E16" s="117">
        <v>0</v>
      </c>
      <c r="F16" s="6">
        <f t="shared" si="1"/>
        <v>0</v>
      </c>
      <c r="G16" s="117">
        <v>0</v>
      </c>
      <c r="H16" s="6">
        <f t="shared" si="2"/>
        <v>0</v>
      </c>
      <c r="I16" s="117">
        <v>6409</v>
      </c>
      <c r="J16" s="6">
        <f t="shared" si="3"/>
        <v>0.009590147989645213</v>
      </c>
      <c r="K16" s="40">
        <f t="shared" si="4"/>
        <v>6409</v>
      </c>
      <c r="L16" s="6">
        <f t="shared" si="5"/>
        <v>0.001536383326321442</v>
      </c>
    </row>
    <row r="17" spans="2:12" ht="12.75">
      <c r="B17" s="115" t="s">
        <v>35</v>
      </c>
      <c r="C17" s="117">
        <v>11631</v>
      </c>
      <c r="D17" s="6">
        <f t="shared" si="0"/>
        <v>0.006246478937534674</v>
      </c>
      <c r="E17" s="117">
        <v>11631</v>
      </c>
      <c r="F17" s="6">
        <f t="shared" si="1"/>
        <v>0.008870439418887455</v>
      </c>
      <c r="G17" s="117">
        <v>7427</v>
      </c>
      <c r="H17" s="6">
        <f t="shared" si="2"/>
        <v>0.022507629319619245</v>
      </c>
      <c r="I17" s="117">
        <v>0</v>
      </c>
      <c r="J17" s="6">
        <f t="shared" si="3"/>
        <v>0</v>
      </c>
      <c r="K17" s="40">
        <f t="shared" si="4"/>
        <v>30689</v>
      </c>
      <c r="L17" s="6">
        <f t="shared" si="5"/>
        <v>0.007356852535727684</v>
      </c>
    </row>
    <row r="18" spans="2:12" ht="12.75">
      <c r="B18" s="115" t="s">
        <v>38</v>
      </c>
      <c r="C18" s="117">
        <v>22845</v>
      </c>
      <c r="D18" s="6">
        <f t="shared" si="0"/>
        <v>0.012269006218552113</v>
      </c>
      <c r="E18" s="117">
        <v>22845</v>
      </c>
      <c r="F18" s="6">
        <f t="shared" si="1"/>
        <v>0.017422851734544227</v>
      </c>
      <c r="G18" s="117">
        <v>7840</v>
      </c>
      <c r="H18" s="6">
        <f t="shared" si="2"/>
        <v>0.023759231704027856</v>
      </c>
      <c r="I18" s="117">
        <v>17083</v>
      </c>
      <c r="J18" s="6">
        <f t="shared" si="3"/>
        <v>0.02556225590686678</v>
      </c>
      <c r="K18" s="40">
        <f t="shared" si="4"/>
        <v>70613</v>
      </c>
      <c r="L18" s="6">
        <f t="shared" si="5"/>
        <v>0.01692754498697706</v>
      </c>
    </row>
    <row r="19" spans="2:12" ht="12.75">
      <c r="B19" s="115" t="s">
        <v>39</v>
      </c>
      <c r="C19" s="117">
        <v>122</v>
      </c>
      <c r="D19" s="6">
        <f t="shared" si="0"/>
        <v>6.552062852542604E-05</v>
      </c>
      <c r="E19" s="117">
        <v>122</v>
      </c>
      <c r="F19" s="6">
        <f t="shared" si="1"/>
        <v>9.304390070537954E-05</v>
      </c>
      <c r="G19" s="117">
        <v>0</v>
      </c>
      <c r="H19" s="6">
        <f t="shared" si="2"/>
        <v>0</v>
      </c>
      <c r="I19" s="117">
        <v>4655</v>
      </c>
      <c r="J19" s="6">
        <f t="shared" si="3"/>
        <v>0.00696553891274746</v>
      </c>
      <c r="K19" s="40">
        <f t="shared" si="4"/>
        <v>4899</v>
      </c>
      <c r="L19" s="6">
        <f t="shared" si="5"/>
        <v>0.0011744019216178411</v>
      </c>
    </row>
    <row r="20" spans="2:12" ht="12.75">
      <c r="B20" s="115" t="s">
        <v>40</v>
      </c>
      <c r="C20" s="117">
        <v>170196</v>
      </c>
      <c r="D20" s="6">
        <f t="shared" si="0"/>
        <v>0.09140449911896237</v>
      </c>
      <c r="E20" s="117">
        <v>170196</v>
      </c>
      <c r="F20" s="6">
        <f t="shared" si="1"/>
        <v>0.12980081741354735</v>
      </c>
      <c r="G20" s="117">
        <v>46779</v>
      </c>
      <c r="H20" s="6">
        <f t="shared" si="2"/>
        <v>0.14176442600544886</v>
      </c>
      <c r="I20" s="117">
        <v>11464</v>
      </c>
      <c r="J20" s="6">
        <f t="shared" si="3"/>
        <v>0.01715422945128612</v>
      </c>
      <c r="K20" s="40">
        <f t="shared" si="4"/>
        <v>398635</v>
      </c>
      <c r="L20" s="6">
        <f t="shared" si="5"/>
        <v>0.09556189222782774</v>
      </c>
    </row>
    <row r="21" spans="2:12" ht="12.75">
      <c r="B21" s="115" t="s">
        <v>42</v>
      </c>
      <c r="C21" s="117">
        <v>0</v>
      </c>
      <c r="D21" s="6">
        <f t="shared" si="0"/>
        <v>0</v>
      </c>
      <c r="E21" s="117">
        <v>0</v>
      </c>
      <c r="F21" s="6">
        <f t="shared" si="1"/>
        <v>0</v>
      </c>
      <c r="G21" s="117">
        <v>0</v>
      </c>
      <c r="H21" s="6">
        <f t="shared" si="2"/>
        <v>0</v>
      </c>
      <c r="I21" s="117">
        <v>624</v>
      </c>
      <c r="J21" s="6">
        <f t="shared" si="3"/>
        <v>0.0009337263762737734</v>
      </c>
      <c r="K21" s="40">
        <f t="shared" si="4"/>
        <v>624</v>
      </c>
      <c r="L21" s="6">
        <f t="shared" si="5"/>
        <v>0.00014958701757287872</v>
      </c>
    </row>
    <row r="22" spans="2:12" ht="12.75">
      <c r="B22" s="115" t="s">
        <v>43</v>
      </c>
      <c r="C22" s="117">
        <v>1098</v>
      </c>
      <c r="D22" s="6">
        <f t="shared" si="0"/>
        <v>0.0005896856567288342</v>
      </c>
      <c r="E22" s="117">
        <v>1099</v>
      </c>
      <c r="F22" s="6">
        <f t="shared" si="1"/>
        <v>0.0008381577612722304</v>
      </c>
      <c r="G22" s="117">
        <v>0</v>
      </c>
      <c r="H22" s="6">
        <f t="shared" si="2"/>
        <v>0</v>
      </c>
      <c r="I22" s="117">
        <v>0</v>
      </c>
      <c r="J22" s="6">
        <f t="shared" si="3"/>
        <v>0</v>
      </c>
      <c r="K22" s="40">
        <f t="shared" si="4"/>
        <v>2197</v>
      </c>
      <c r="L22" s="6">
        <f t="shared" si="5"/>
        <v>0.0005266709577045106</v>
      </c>
    </row>
    <row r="23" spans="2:12" ht="12.75">
      <c r="B23" s="115" t="s">
        <v>44</v>
      </c>
      <c r="C23" s="117">
        <v>9302</v>
      </c>
      <c r="D23" s="6">
        <f t="shared" si="0"/>
        <v>0.004995679397897647</v>
      </c>
      <c r="E23" s="117">
        <v>9302</v>
      </c>
      <c r="F23" s="6">
        <f t="shared" si="1"/>
        <v>0.007094216101323283</v>
      </c>
      <c r="G23" s="117">
        <v>3106</v>
      </c>
      <c r="H23" s="6">
        <f t="shared" si="2"/>
        <v>0.00941277725417226</v>
      </c>
      <c r="I23" s="117">
        <v>7513</v>
      </c>
      <c r="J23" s="6">
        <f t="shared" si="3"/>
        <v>0.011242125424591121</v>
      </c>
      <c r="K23" s="40">
        <f t="shared" si="4"/>
        <v>29223</v>
      </c>
      <c r="L23" s="6">
        <f t="shared" si="5"/>
        <v>0.007005418933545248</v>
      </c>
    </row>
    <row r="24" spans="2:12" ht="12.75">
      <c r="B24" s="115" t="s">
        <v>45</v>
      </c>
      <c r="C24" s="117">
        <v>112281</v>
      </c>
      <c r="D24" s="6">
        <f t="shared" si="0"/>
        <v>0.06030099747101115</v>
      </c>
      <c r="E24" s="117">
        <v>112281</v>
      </c>
      <c r="F24" s="6">
        <f t="shared" si="1"/>
        <v>0.08563165750082558</v>
      </c>
      <c r="G24" s="117">
        <v>31812</v>
      </c>
      <c r="H24" s="6">
        <f t="shared" si="2"/>
        <v>0.09640671925619058</v>
      </c>
      <c r="I24" s="117">
        <v>8053</v>
      </c>
      <c r="J24" s="6">
        <f t="shared" si="3"/>
        <v>0.01205015786559727</v>
      </c>
      <c r="K24" s="40">
        <f t="shared" si="4"/>
        <v>264427</v>
      </c>
      <c r="L24" s="6">
        <f t="shared" si="5"/>
        <v>0.06338917675599937</v>
      </c>
    </row>
    <row r="25" spans="2:12" ht="12.75">
      <c r="B25" s="115" t="s">
        <v>46</v>
      </c>
      <c r="C25" s="117">
        <v>94257</v>
      </c>
      <c r="D25" s="6">
        <f t="shared" si="0"/>
        <v>0.050621130187877714</v>
      </c>
      <c r="E25" s="117">
        <v>94257</v>
      </c>
      <c r="F25" s="6">
        <f t="shared" si="1"/>
        <v>0.07188556515399147</v>
      </c>
      <c r="G25" s="117">
        <v>20925</v>
      </c>
      <c r="H25" s="6">
        <f t="shared" si="2"/>
        <v>0.06341351063862027</v>
      </c>
      <c r="I25" s="117">
        <v>29424</v>
      </c>
      <c r="J25" s="6">
        <f t="shared" si="3"/>
        <v>0.04402878989660178</v>
      </c>
      <c r="K25" s="40">
        <f t="shared" si="4"/>
        <v>238863</v>
      </c>
      <c r="L25" s="6">
        <f t="shared" si="5"/>
        <v>0.057260903491202775</v>
      </c>
    </row>
    <row r="26" spans="2:12" ht="12.75">
      <c r="B26" s="115" t="s">
        <v>48</v>
      </c>
      <c r="C26" s="117">
        <v>73905</v>
      </c>
      <c r="D26" s="6">
        <f t="shared" si="0"/>
        <v>0.03969100041943943</v>
      </c>
      <c r="E26" s="117">
        <v>73905</v>
      </c>
      <c r="F26" s="6">
        <f t="shared" si="1"/>
        <v>0.05636401214451701</v>
      </c>
      <c r="G26" s="117">
        <v>17954</v>
      </c>
      <c r="H26" s="6">
        <f t="shared" si="2"/>
        <v>0.05440985280792297</v>
      </c>
      <c r="I26" s="117">
        <v>64893</v>
      </c>
      <c r="J26" s="6">
        <f t="shared" si="3"/>
        <v>0.09710305406335573</v>
      </c>
      <c r="K26" s="40">
        <f t="shared" si="4"/>
        <v>230657</v>
      </c>
      <c r="L26" s="6">
        <f t="shared" si="5"/>
        <v>0.05529373832100559</v>
      </c>
    </row>
    <row r="27" spans="2:12" ht="12.75">
      <c r="B27" s="115" t="s">
        <v>51</v>
      </c>
      <c r="C27" s="117">
        <v>81723</v>
      </c>
      <c r="D27" s="6">
        <f t="shared" si="0"/>
        <v>0.04388969118838846</v>
      </c>
      <c r="E27" s="117">
        <v>81723</v>
      </c>
      <c r="F27" s="6">
        <f t="shared" si="1"/>
        <v>0.06232644833889944</v>
      </c>
      <c r="G27" s="117">
        <v>30411</v>
      </c>
      <c r="H27" s="6">
        <f t="shared" si="2"/>
        <v>0.0921609687947948</v>
      </c>
      <c r="I27" s="117">
        <v>30222</v>
      </c>
      <c r="J27" s="6">
        <f t="shared" si="3"/>
        <v>0.04522288228164419</v>
      </c>
      <c r="K27" s="40">
        <f t="shared" si="4"/>
        <v>224079</v>
      </c>
      <c r="L27" s="6">
        <f t="shared" si="5"/>
        <v>0.05371684184409149</v>
      </c>
    </row>
    <row r="28" spans="2:12" ht="12.75">
      <c r="B28" s="115" t="s">
        <v>52</v>
      </c>
      <c r="C28" s="117">
        <v>1801</v>
      </c>
      <c r="D28" s="6">
        <f t="shared" si="0"/>
        <v>0.0009672348522482974</v>
      </c>
      <c r="E28" s="117">
        <v>1801</v>
      </c>
      <c r="F28" s="6">
        <f t="shared" si="1"/>
        <v>0.00137354151779007</v>
      </c>
      <c r="G28" s="117">
        <v>0</v>
      </c>
      <c r="H28" s="6">
        <f t="shared" si="2"/>
        <v>0</v>
      </c>
      <c r="I28" s="117">
        <v>14897</v>
      </c>
      <c r="J28" s="6">
        <f t="shared" si="3"/>
        <v>0.022291220877164106</v>
      </c>
      <c r="K28" s="40">
        <f t="shared" si="4"/>
        <v>18499</v>
      </c>
      <c r="L28" s="6">
        <f t="shared" si="5"/>
        <v>0.004434631791795967</v>
      </c>
    </row>
    <row r="29" spans="2:12" ht="12.75">
      <c r="B29" s="115" t="s">
        <v>53</v>
      </c>
      <c r="C29" s="117">
        <v>12665</v>
      </c>
      <c r="D29" s="6">
        <f t="shared" si="0"/>
        <v>0.006801793117004268</v>
      </c>
      <c r="E29" s="117">
        <v>12665</v>
      </c>
      <c r="F29" s="6">
        <f t="shared" si="1"/>
        <v>0.009659024610111736</v>
      </c>
      <c r="G29" s="117">
        <v>642</v>
      </c>
      <c r="H29" s="6">
        <f t="shared" si="2"/>
        <v>0.001945590147192077</v>
      </c>
      <c r="I29" s="117">
        <v>13270</v>
      </c>
      <c r="J29" s="6">
        <f t="shared" si="3"/>
        <v>0.01985664905954002</v>
      </c>
      <c r="K29" s="40">
        <f t="shared" si="4"/>
        <v>39242</v>
      </c>
      <c r="L29" s="6">
        <f t="shared" si="5"/>
        <v>0.009407201512171325</v>
      </c>
    </row>
    <row r="30" spans="2:12" ht="12.75">
      <c r="B30" s="115" t="s">
        <v>54</v>
      </c>
      <c r="C30" s="117">
        <v>3497</v>
      </c>
      <c r="D30" s="6">
        <f t="shared" si="0"/>
        <v>0.0018780789996181543</v>
      </c>
      <c r="E30" s="117">
        <v>3497</v>
      </c>
      <c r="F30" s="6">
        <f t="shared" si="1"/>
        <v>0.002667004268579609</v>
      </c>
      <c r="G30" s="117">
        <v>1329</v>
      </c>
      <c r="H30" s="6">
        <f t="shared" si="2"/>
        <v>0.004027553435542477</v>
      </c>
      <c r="I30" s="117">
        <v>365</v>
      </c>
      <c r="J30" s="6">
        <f t="shared" si="3"/>
        <v>0.0005461700758652681</v>
      </c>
      <c r="K30" s="40">
        <f t="shared" si="4"/>
        <v>8688</v>
      </c>
      <c r="L30" s="6">
        <f t="shared" si="5"/>
        <v>0.00208271155236085</v>
      </c>
    </row>
    <row r="31" spans="2:12" ht="12.75">
      <c r="B31" s="115" t="s">
        <v>55</v>
      </c>
      <c r="C31" s="117">
        <v>5234</v>
      </c>
      <c r="D31" s="6">
        <f t="shared" si="0"/>
        <v>0.002810942374607212</v>
      </c>
      <c r="E31" s="117">
        <v>5234</v>
      </c>
      <c r="F31" s="6">
        <f t="shared" si="1"/>
        <v>0.003991735871245545</v>
      </c>
      <c r="G31" s="117">
        <v>116</v>
      </c>
      <c r="H31" s="6">
        <f t="shared" si="2"/>
        <v>0.00035153965276367747</v>
      </c>
      <c r="I31" s="117">
        <v>4130</v>
      </c>
      <c r="J31" s="6">
        <f t="shared" si="3"/>
        <v>0.006179951817324814</v>
      </c>
      <c r="K31" s="40">
        <f t="shared" si="4"/>
        <v>14714</v>
      </c>
      <c r="L31" s="6">
        <f t="shared" si="5"/>
        <v>0.003527281052191246</v>
      </c>
    </row>
    <row r="32" spans="2:12" ht="12.75">
      <c r="B32" s="115" t="s">
        <v>58</v>
      </c>
      <c r="C32" s="117">
        <v>227754</v>
      </c>
      <c r="D32" s="6">
        <f t="shared" si="0"/>
        <v>0.12231627237032688</v>
      </c>
      <c r="E32" s="117">
        <v>0</v>
      </c>
      <c r="F32" s="6">
        <f t="shared" si="1"/>
        <v>0</v>
      </c>
      <c r="G32" s="117">
        <v>0</v>
      </c>
      <c r="H32" s="6">
        <f t="shared" si="2"/>
        <v>0</v>
      </c>
      <c r="I32" s="117">
        <v>0</v>
      </c>
      <c r="J32" s="6">
        <f t="shared" si="3"/>
        <v>0</v>
      </c>
      <c r="K32" s="40">
        <f t="shared" si="4"/>
        <v>227754</v>
      </c>
      <c r="L32" s="6">
        <f t="shared" si="5"/>
        <v>0.054597823077393304</v>
      </c>
    </row>
    <row r="33" spans="2:12" ht="12.75">
      <c r="B33" s="115" t="s">
        <v>61</v>
      </c>
      <c r="C33" s="117">
        <v>293187</v>
      </c>
      <c r="D33" s="6">
        <f t="shared" si="0"/>
        <v>0.15745734848757445</v>
      </c>
      <c r="E33" s="117">
        <v>0</v>
      </c>
      <c r="F33" s="6">
        <f t="shared" si="1"/>
        <v>0</v>
      </c>
      <c r="G33" s="117">
        <v>0</v>
      </c>
      <c r="H33" s="6">
        <f t="shared" si="2"/>
        <v>0</v>
      </c>
      <c r="I33" s="117">
        <v>0</v>
      </c>
      <c r="J33" s="6">
        <f t="shared" si="3"/>
        <v>0</v>
      </c>
      <c r="K33" s="40">
        <f t="shared" si="4"/>
        <v>293187</v>
      </c>
      <c r="L33" s="6">
        <f t="shared" si="5"/>
        <v>0.07028360404028781</v>
      </c>
    </row>
    <row r="34" spans="2:12" ht="12.75">
      <c r="B34" s="115" t="s">
        <v>63</v>
      </c>
      <c r="C34" s="117">
        <v>29860</v>
      </c>
      <c r="D34" s="6">
        <f t="shared" si="0"/>
        <v>0.01603644235876411</v>
      </c>
      <c r="E34" s="117">
        <v>0</v>
      </c>
      <c r="F34" s="6">
        <f t="shared" si="1"/>
        <v>0</v>
      </c>
      <c r="G34" s="117">
        <v>1618</v>
      </c>
      <c r="H34" s="6">
        <f t="shared" si="2"/>
        <v>0.004903372053203708</v>
      </c>
      <c r="I34" s="117">
        <v>3328</v>
      </c>
      <c r="J34" s="6">
        <f t="shared" si="3"/>
        <v>0.004979874006793458</v>
      </c>
      <c r="K34" s="40">
        <f t="shared" si="4"/>
        <v>34806</v>
      </c>
      <c r="L34" s="6">
        <f t="shared" si="5"/>
        <v>0.008343791239810284</v>
      </c>
    </row>
    <row r="35" spans="2:12" ht="12.75">
      <c r="B35" s="115" t="s">
        <v>67</v>
      </c>
      <c r="C35" s="117">
        <v>125462</v>
      </c>
      <c r="D35" s="6">
        <f t="shared" si="0"/>
        <v>0.06737991062341804</v>
      </c>
      <c r="E35" s="117">
        <v>125462</v>
      </c>
      <c r="F35" s="6">
        <f t="shared" si="1"/>
        <v>0.09568421205162564</v>
      </c>
      <c r="G35" s="117">
        <v>13574</v>
      </c>
      <c r="H35" s="6">
        <f t="shared" si="2"/>
        <v>0.041136200401846186</v>
      </c>
      <c r="I35" s="117">
        <v>8487</v>
      </c>
      <c r="J35" s="6">
        <f t="shared" si="3"/>
        <v>0.012699576531146659</v>
      </c>
      <c r="K35" s="40">
        <f t="shared" si="4"/>
        <v>272985</v>
      </c>
      <c r="L35" s="6">
        <f t="shared" si="5"/>
        <v>0.06544072434636586</v>
      </c>
    </row>
    <row r="36" spans="2:12" ht="12.75">
      <c r="B36" s="115" t="s">
        <v>68</v>
      </c>
      <c r="C36" s="117">
        <v>1374</v>
      </c>
      <c r="D36" s="6">
        <f t="shared" si="0"/>
        <v>0.0007379126524093063</v>
      </c>
      <c r="E36" s="117">
        <v>1374</v>
      </c>
      <c r="F36" s="6">
        <f t="shared" si="1"/>
        <v>0.0010478878653212417</v>
      </c>
      <c r="G36" s="117">
        <v>361</v>
      </c>
      <c r="H36" s="6">
        <f t="shared" si="2"/>
        <v>0.001094015643514548</v>
      </c>
      <c r="I36" s="117">
        <v>19060</v>
      </c>
      <c r="J36" s="6">
        <f t="shared" si="3"/>
        <v>0.02852055245477263</v>
      </c>
      <c r="K36" s="40">
        <f t="shared" si="4"/>
        <v>22169</v>
      </c>
      <c r="L36" s="6">
        <f t="shared" si="5"/>
        <v>0.005314414411174917</v>
      </c>
    </row>
    <row r="37" spans="2:12" ht="12.75">
      <c r="B37" s="115" t="s">
        <v>70</v>
      </c>
      <c r="C37" s="117">
        <v>3290</v>
      </c>
      <c r="D37" s="6">
        <f t="shared" si="0"/>
        <v>0.0017669087528578004</v>
      </c>
      <c r="E37" s="117">
        <v>3290</v>
      </c>
      <c r="F37" s="6">
        <f t="shared" si="1"/>
        <v>0.002509134699349989</v>
      </c>
      <c r="G37" s="117">
        <v>148</v>
      </c>
      <c r="H37" s="6">
        <f t="shared" si="2"/>
        <v>0.00044851610869848504</v>
      </c>
      <c r="I37" s="117">
        <v>12817</v>
      </c>
      <c r="J37" s="6">
        <f t="shared" si="3"/>
        <v>0.019178799622918193</v>
      </c>
      <c r="K37" s="40">
        <f t="shared" si="4"/>
        <v>19545</v>
      </c>
      <c r="L37" s="6">
        <f t="shared" si="5"/>
        <v>0.004685381824458197</v>
      </c>
    </row>
    <row r="38" spans="2:12" ht="12.75">
      <c r="B38" s="115" t="s">
        <v>73</v>
      </c>
      <c r="C38" s="117">
        <v>0</v>
      </c>
      <c r="D38" s="6">
        <f t="shared" si="0"/>
        <v>0</v>
      </c>
      <c r="E38" s="117">
        <v>0</v>
      </c>
      <c r="F38" s="6">
        <f t="shared" si="1"/>
        <v>0</v>
      </c>
      <c r="G38" s="117">
        <v>0</v>
      </c>
      <c r="H38" s="6">
        <f t="shared" si="2"/>
        <v>0</v>
      </c>
      <c r="I38" s="117">
        <v>12838</v>
      </c>
      <c r="J38" s="6">
        <f t="shared" si="3"/>
        <v>0.0192102231067351</v>
      </c>
      <c r="K38" s="40">
        <f t="shared" si="4"/>
        <v>12838</v>
      </c>
      <c r="L38" s="6">
        <f t="shared" si="5"/>
        <v>0.0030775611083343223</v>
      </c>
    </row>
    <row r="39" spans="2:12" ht="12.75">
      <c r="B39" s="115" t="s">
        <v>75</v>
      </c>
      <c r="C39" s="117">
        <v>5414</v>
      </c>
      <c r="D39" s="6">
        <f t="shared" si="0"/>
        <v>0.002907612154398824</v>
      </c>
      <c r="E39" s="117">
        <v>5414</v>
      </c>
      <c r="F39" s="6">
        <f t="shared" si="1"/>
        <v>0.004129013757532171</v>
      </c>
      <c r="G39" s="117">
        <v>0</v>
      </c>
      <c r="H39" s="6">
        <f t="shared" si="2"/>
        <v>0</v>
      </c>
      <c r="I39" s="117">
        <v>2460</v>
      </c>
      <c r="J39" s="6">
        <f t="shared" si="3"/>
        <v>0.0036810366756946833</v>
      </c>
      <c r="K39" s="40">
        <f t="shared" si="4"/>
        <v>13288</v>
      </c>
      <c r="L39" s="6">
        <f t="shared" si="5"/>
        <v>0.003185436361391687</v>
      </c>
    </row>
    <row r="40" spans="2:12" ht="12.75">
      <c r="B40" s="115" t="s">
        <v>78</v>
      </c>
      <c r="C40" s="117">
        <v>986</v>
      </c>
      <c r="D40" s="6">
        <f t="shared" si="0"/>
        <v>0.0005295355715251645</v>
      </c>
      <c r="E40" s="117">
        <v>986</v>
      </c>
      <c r="F40" s="6">
        <f t="shared" si="1"/>
        <v>0.0007519777548811822</v>
      </c>
      <c r="G40" s="117">
        <v>0</v>
      </c>
      <c r="H40" s="6">
        <f t="shared" si="2"/>
        <v>0</v>
      </c>
      <c r="I40" s="117">
        <v>524</v>
      </c>
      <c r="J40" s="6">
        <f t="shared" si="3"/>
        <v>0.0007840907390504122</v>
      </c>
      <c r="K40" s="40">
        <f t="shared" si="4"/>
        <v>2496</v>
      </c>
      <c r="L40" s="6">
        <f t="shared" si="5"/>
        <v>0.0005983480702915149</v>
      </c>
    </row>
    <row r="41" spans="2:12" ht="12.75">
      <c r="B41" s="115" t="s">
        <v>79</v>
      </c>
      <c r="C41" s="117">
        <v>52094</v>
      </c>
      <c r="D41" s="6">
        <f t="shared" si="0"/>
        <v>0.027977308380356915</v>
      </c>
      <c r="E41" s="117">
        <v>52094</v>
      </c>
      <c r="F41" s="6">
        <f t="shared" si="1"/>
        <v>0.03972974560119706</v>
      </c>
      <c r="G41" s="117">
        <v>12998</v>
      </c>
      <c r="H41" s="6">
        <f t="shared" si="2"/>
        <v>0.03939062419501965</v>
      </c>
      <c r="I41" s="117">
        <v>34479</v>
      </c>
      <c r="J41" s="6">
        <f t="shared" si="3"/>
        <v>0.05159287135824268</v>
      </c>
      <c r="K41" s="40">
        <f t="shared" si="4"/>
        <v>151665</v>
      </c>
      <c r="L41" s="6">
        <f t="shared" si="5"/>
        <v>0.036357556122100405</v>
      </c>
    </row>
    <row r="42" spans="2:12" ht="12.75">
      <c r="B42" s="115" t="s">
        <v>81</v>
      </c>
      <c r="C42" s="117">
        <v>2942</v>
      </c>
      <c r="D42" s="6">
        <f t="shared" si="0"/>
        <v>0.0015800138452606834</v>
      </c>
      <c r="E42" s="117">
        <v>2942</v>
      </c>
      <c r="F42" s="6">
        <f t="shared" si="1"/>
        <v>0.0022437307858625133</v>
      </c>
      <c r="G42" s="117">
        <v>7</v>
      </c>
      <c r="H42" s="6">
        <f t="shared" si="2"/>
        <v>2.1213599735739157E-05</v>
      </c>
      <c r="I42" s="117">
        <v>645</v>
      </c>
      <c r="J42" s="6">
        <f t="shared" si="3"/>
        <v>0.0009651498600906792</v>
      </c>
      <c r="K42" s="40">
        <f t="shared" si="4"/>
        <v>6536</v>
      </c>
      <c r="L42" s="6">
        <f t="shared" si="5"/>
        <v>0.0015668281199620758</v>
      </c>
    </row>
    <row r="43" spans="2:12" ht="12.75">
      <c r="B43" s="115" t="s">
        <v>82</v>
      </c>
      <c r="C43" s="117">
        <v>6175</v>
      </c>
      <c r="D43" s="6">
        <f t="shared" si="0"/>
        <v>0.0033163105011844735</v>
      </c>
      <c r="E43" s="117">
        <v>6175</v>
      </c>
      <c r="F43" s="6">
        <f t="shared" si="1"/>
        <v>0.0047093941545550706</v>
      </c>
      <c r="G43" s="117">
        <v>6420</v>
      </c>
      <c r="H43" s="6">
        <f t="shared" si="2"/>
        <v>0.01945590147192077</v>
      </c>
      <c r="I43" s="117">
        <v>966</v>
      </c>
      <c r="J43" s="6">
        <f t="shared" si="3"/>
        <v>0.0014454802555776685</v>
      </c>
      <c r="K43" s="40">
        <f t="shared" si="4"/>
        <v>19736</v>
      </c>
      <c r="L43" s="6">
        <f t="shared" si="5"/>
        <v>0.004731168876311433</v>
      </c>
    </row>
    <row r="44" spans="2:12" ht="12.75">
      <c r="B44" s="115" t="s">
        <v>88</v>
      </c>
      <c r="C44" s="117">
        <v>0</v>
      </c>
      <c r="D44" s="6">
        <f t="shared" si="0"/>
        <v>0</v>
      </c>
      <c r="E44" s="117">
        <v>0</v>
      </c>
      <c r="F44" s="6">
        <f t="shared" si="1"/>
        <v>0</v>
      </c>
      <c r="G44" s="117">
        <v>0</v>
      </c>
      <c r="H44" s="6">
        <f t="shared" si="2"/>
        <v>0</v>
      </c>
      <c r="I44" s="117">
        <v>8824</v>
      </c>
      <c r="J44" s="6">
        <f t="shared" si="3"/>
        <v>0.013203848628589384</v>
      </c>
      <c r="K44" s="40">
        <f t="shared" si="4"/>
        <v>8824</v>
      </c>
      <c r="L44" s="6">
        <f t="shared" si="5"/>
        <v>0.002115313851062631</v>
      </c>
    </row>
    <row r="45" spans="2:12" ht="12.75">
      <c r="B45" s="115" t="s">
        <v>89</v>
      </c>
      <c r="C45" s="117">
        <v>29129</v>
      </c>
      <c r="D45" s="6">
        <f t="shared" si="0"/>
        <v>0.01564385564194373</v>
      </c>
      <c r="E45" s="117">
        <v>29129</v>
      </c>
      <c r="F45" s="6">
        <f t="shared" si="1"/>
        <v>0.022215375275795087</v>
      </c>
      <c r="G45" s="117">
        <v>5825</v>
      </c>
      <c r="H45" s="6">
        <f t="shared" si="2"/>
        <v>0.017652745494382942</v>
      </c>
      <c r="I45" s="117">
        <v>30697</v>
      </c>
      <c r="J45" s="6">
        <f t="shared" si="3"/>
        <v>0.04593365155845516</v>
      </c>
      <c r="K45" s="40">
        <f t="shared" si="4"/>
        <v>94780</v>
      </c>
      <c r="L45" s="6">
        <f t="shared" si="5"/>
        <v>0.022720925521726675</v>
      </c>
    </row>
    <row r="46" spans="2:12" ht="12.75">
      <c r="B46" s="115" t="s">
        <v>93</v>
      </c>
      <c r="C46" s="117">
        <v>14341</v>
      </c>
      <c r="D46" s="6">
        <f t="shared" si="0"/>
        <v>0.007701896177730612</v>
      </c>
      <c r="E46" s="117">
        <v>14341</v>
      </c>
      <c r="F46" s="6">
        <f t="shared" si="1"/>
        <v>0.010937234262424983</v>
      </c>
      <c r="G46" s="117">
        <v>234</v>
      </c>
      <c r="H46" s="6">
        <f t="shared" si="2"/>
        <v>0.0007091403340232804</v>
      </c>
      <c r="I46" s="117">
        <v>7271</v>
      </c>
      <c r="J46" s="6">
        <f t="shared" si="3"/>
        <v>0.010880007182510587</v>
      </c>
      <c r="K46" s="40">
        <f t="shared" si="4"/>
        <v>36187</v>
      </c>
      <c r="L46" s="6">
        <f t="shared" si="5"/>
        <v>0.008674848405304107</v>
      </c>
    </row>
    <row r="47" spans="2:12" ht="12.75">
      <c r="B47" s="115" t="s">
        <v>97</v>
      </c>
      <c r="C47" s="117">
        <v>4486</v>
      </c>
      <c r="D47" s="6">
        <f t="shared" si="0"/>
        <v>0.002409225734139846</v>
      </c>
      <c r="E47" s="117">
        <v>4486</v>
      </c>
      <c r="F47" s="6">
        <f t="shared" si="1"/>
        <v>0.0034212699882322345</v>
      </c>
      <c r="G47" s="117">
        <v>0</v>
      </c>
      <c r="H47" s="6">
        <f t="shared" si="2"/>
        <v>0</v>
      </c>
      <c r="I47" s="117">
        <v>318</v>
      </c>
      <c r="J47" s="6">
        <f t="shared" si="3"/>
        <v>0.00047584132637028834</v>
      </c>
      <c r="K47" s="40">
        <f t="shared" si="4"/>
        <v>9290</v>
      </c>
      <c r="L47" s="6">
        <f t="shared" si="5"/>
        <v>0.0022270246686731466</v>
      </c>
    </row>
    <row r="48" spans="2:12" ht="12.75">
      <c r="B48" s="115" t="s">
        <v>99</v>
      </c>
      <c r="C48" s="117">
        <v>138081</v>
      </c>
      <c r="D48" s="6">
        <f t="shared" si="0"/>
        <v>0.07415699924114223</v>
      </c>
      <c r="E48" s="117">
        <v>138081</v>
      </c>
      <c r="F48" s="6">
        <f t="shared" si="1"/>
        <v>0.10530815453524191</v>
      </c>
      <c r="G48" s="117">
        <v>24322</v>
      </c>
      <c r="H48" s="6">
        <f t="shared" si="2"/>
        <v>0.07370816753894968</v>
      </c>
      <c r="I48" s="117">
        <v>36714</v>
      </c>
      <c r="J48" s="6">
        <f t="shared" si="3"/>
        <v>0.0549372278501848</v>
      </c>
      <c r="K48" s="40">
        <f t="shared" si="4"/>
        <v>337198</v>
      </c>
      <c r="L48" s="6">
        <f t="shared" si="5"/>
        <v>0.08083404351208263</v>
      </c>
    </row>
    <row r="49" spans="2:12" ht="12.75">
      <c r="B49" s="115" t="s">
        <v>106</v>
      </c>
      <c r="C49" s="117">
        <v>4972</v>
      </c>
      <c r="D49" s="6">
        <f t="shared" si="0"/>
        <v>0.002670234139577199</v>
      </c>
      <c r="E49" s="117">
        <v>4972</v>
      </c>
      <c r="F49" s="6">
        <f t="shared" si="1"/>
        <v>0.0037919202812061233</v>
      </c>
      <c r="G49" s="117">
        <v>6224</v>
      </c>
      <c r="H49" s="6">
        <f t="shared" si="2"/>
        <v>0.018861920679320073</v>
      </c>
      <c r="I49" s="117">
        <v>7052</v>
      </c>
      <c r="J49" s="6">
        <f t="shared" si="3"/>
        <v>0.010552305136991427</v>
      </c>
      <c r="K49" s="40">
        <f t="shared" si="4"/>
        <v>23220</v>
      </c>
      <c r="L49" s="6">
        <f t="shared" si="5"/>
        <v>0.005566363057760006</v>
      </c>
    </row>
    <row r="50" spans="2:12" ht="12.75">
      <c r="B50" s="115" t="s">
        <v>110</v>
      </c>
      <c r="C50" s="117">
        <v>29</v>
      </c>
      <c r="D50" s="6">
        <f t="shared" si="0"/>
        <v>1.5574575633093072E-05</v>
      </c>
      <c r="E50" s="117">
        <v>29</v>
      </c>
      <c r="F50" s="6">
        <f t="shared" si="1"/>
        <v>2.2116992790623006E-05</v>
      </c>
      <c r="G50" s="117">
        <v>0</v>
      </c>
      <c r="H50" s="6">
        <f t="shared" si="2"/>
        <v>0</v>
      </c>
      <c r="I50" s="117">
        <v>11300</v>
      </c>
      <c r="J50" s="6">
        <f t="shared" si="3"/>
        <v>0.016908827006239805</v>
      </c>
      <c r="K50" s="40">
        <f t="shared" si="4"/>
        <v>11358</v>
      </c>
      <c r="L50" s="6">
        <f t="shared" si="5"/>
        <v>0.002722771387167879</v>
      </c>
    </row>
    <row r="51" spans="2:12" ht="12.75">
      <c r="B51" s="115" t="s">
        <v>112</v>
      </c>
      <c r="C51" s="117">
        <v>20</v>
      </c>
      <c r="D51" s="6">
        <f t="shared" si="0"/>
        <v>1.0741086643512465E-05</v>
      </c>
      <c r="E51" s="117">
        <v>20</v>
      </c>
      <c r="F51" s="6">
        <f t="shared" si="1"/>
        <v>1.5253098476291728E-05</v>
      </c>
      <c r="G51" s="117">
        <v>0</v>
      </c>
      <c r="H51" s="6">
        <f t="shared" si="2"/>
        <v>0</v>
      </c>
      <c r="I51" s="117">
        <v>9496</v>
      </c>
      <c r="J51" s="6">
        <f t="shared" si="3"/>
        <v>0.014209400110730372</v>
      </c>
      <c r="K51" s="40">
        <f t="shared" si="4"/>
        <v>9536</v>
      </c>
      <c r="L51" s="6">
        <f t="shared" si="5"/>
        <v>0.002285996473677839</v>
      </c>
    </row>
    <row r="52" spans="2:12" ht="12.75">
      <c r="B52" s="115" t="s">
        <v>115</v>
      </c>
      <c r="C52" s="117">
        <v>49061</v>
      </c>
      <c r="D52" s="6">
        <f t="shared" si="0"/>
        <v>0.02634842259086825</v>
      </c>
      <c r="E52" s="117">
        <v>49061</v>
      </c>
      <c r="F52" s="6">
        <f t="shared" si="1"/>
        <v>0.03741661321726742</v>
      </c>
      <c r="G52" s="117">
        <v>3553</v>
      </c>
      <c r="H52" s="6">
        <f t="shared" si="2"/>
        <v>0.010767417123011604</v>
      </c>
      <c r="I52" s="117">
        <v>11553</v>
      </c>
      <c r="J52" s="6">
        <f t="shared" si="3"/>
        <v>0.01728740516841491</v>
      </c>
      <c r="K52" s="40">
        <f t="shared" si="4"/>
        <v>113228</v>
      </c>
      <c r="L52" s="6">
        <f t="shared" si="5"/>
        <v>0.027143331451509475</v>
      </c>
    </row>
    <row r="53" spans="2:12" ht="12.75">
      <c r="B53" s="115" t="s">
        <v>120</v>
      </c>
      <c r="C53" s="117">
        <v>0</v>
      </c>
      <c r="D53" s="6">
        <f t="shared" si="0"/>
        <v>0</v>
      </c>
      <c r="E53" s="117">
        <v>0</v>
      </c>
      <c r="F53" s="6">
        <f t="shared" si="1"/>
        <v>0</v>
      </c>
      <c r="G53" s="117">
        <v>0</v>
      </c>
      <c r="H53" s="6">
        <f t="shared" si="2"/>
        <v>0</v>
      </c>
      <c r="I53" s="117">
        <v>998</v>
      </c>
      <c r="J53" s="6">
        <f t="shared" si="3"/>
        <v>0.001493363659489144</v>
      </c>
      <c r="K53" s="40">
        <f t="shared" si="4"/>
        <v>998</v>
      </c>
      <c r="L53" s="6">
        <f t="shared" si="5"/>
        <v>0.0002392433390027772</v>
      </c>
    </row>
    <row r="54" spans="2:12" ht="12.75">
      <c r="B54" s="115" t="s">
        <v>121</v>
      </c>
      <c r="C54" s="117">
        <v>728</v>
      </c>
      <c r="D54" s="6">
        <f t="shared" si="0"/>
        <v>0.0003909755538238537</v>
      </c>
      <c r="E54" s="117">
        <v>728</v>
      </c>
      <c r="F54" s="6">
        <f t="shared" si="1"/>
        <v>0.0005552127845370189</v>
      </c>
      <c r="G54" s="117">
        <v>0</v>
      </c>
      <c r="H54" s="6">
        <f t="shared" si="2"/>
        <v>0</v>
      </c>
      <c r="I54" s="117">
        <v>1205</v>
      </c>
      <c r="J54" s="6">
        <f t="shared" si="3"/>
        <v>0.0018031094285415016</v>
      </c>
      <c r="K54" s="40">
        <f t="shared" si="4"/>
        <v>2661</v>
      </c>
      <c r="L54" s="6">
        <f t="shared" si="5"/>
        <v>0.0006379023297458818</v>
      </c>
    </row>
    <row r="55" spans="2:12" ht="12.75">
      <c r="B55" s="115" t="s">
        <v>122</v>
      </c>
      <c r="C55" s="117">
        <v>12594</v>
      </c>
      <c r="D55" s="6">
        <f t="shared" si="0"/>
        <v>0.006763662259419798</v>
      </c>
      <c r="E55" s="117">
        <v>12594</v>
      </c>
      <c r="F55" s="6">
        <f t="shared" si="1"/>
        <v>0.009604876110520901</v>
      </c>
      <c r="G55" s="117">
        <v>916</v>
      </c>
      <c r="H55" s="6">
        <f t="shared" si="2"/>
        <v>0.0027759510511338667</v>
      </c>
      <c r="I55" s="117">
        <v>4907</v>
      </c>
      <c r="J55" s="6">
        <f t="shared" si="3"/>
        <v>0.00734262071855033</v>
      </c>
      <c r="K55" s="40">
        <f t="shared" si="4"/>
        <v>31011</v>
      </c>
      <c r="L55" s="6">
        <f t="shared" si="5"/>
        <v>0.007434043272359843</v>
      </c>
    </row>
    <row r="56" spans="2:12" ht="12.75">
      <c r="B56" s="115" t="s">
        <v>123</v>
      </c>
      <c r="C56" s="117">
        <v>275</v>
      </c>
      <c r="D56" s="6">
        <f t="shared" si="0"/>
        <v>0.00014768994134829638</v>
      </c>
      <c r="E56" s="117">
        <v>275</v>
      </c>
      <c r="F56" s="6">
        <f t="shared" si="1"/>
        <v>0.00020973010404901125</v>
      </c>
      <c r="G56" s="117">
        <v>0</v>
      </c>
      <c r="H56" s="6">
        <f t="shared" si="2"/>
        <v>0</v>
      </c>
      <c r="I56" s="117">
        <v>0</v>
      </c>
      <c r="J56" s="6">
        <f t="shared" si="3"/>
        <v>0</v>
      </c>
      <c r="K56" s="40">
        <f t="shared" si="4"/>
        <v>550</v>
      </c>
      <c r="L56" s="6">
        <f t="shared" si="5"/>
        <v>0.00013184753151455656</v>
      </c>
    </row>
    <row r="57" spans="2:12" ht="12.75">
      <c r="B57" s="115" t="s">
        <v>127</v>
      </c>
      <c r="C57" s="117">
        <v>28</v>
      </c>
      <c r="D57" s="6">
        <f t="shared" si="0"/>
        <v>1.503752130091745E-05</v>
      </c>
      <c r="E57" s="117">
        <v>28</v>
      </c>
      <c r="F57" s="6">
        <f t="shared" si="1"/>
        <v>2.135433786680842E-05</v>
      </c>
      <c r="G57" s="117">
        <v>0</v>
      </c>
      <c r="H57" s="6">
        <f t="shared" si="2"/>
        <v>0</v>
      </c>
      <c r="I57" s="117">
        <v>9172</v>
      </c>
      <c r="J57" s="6">
        <f t="shared" si="3"/>
        <v>0.013724580646126682</v>
      </c>
      <c r="K57" s="40">
        <f t="shared" si="4"/>
        <v>9228</v>
      </c>
      <c r="L57" s="6">
        <f t="shared" si="5"/>
        <v>0.002212161856029687</v>
      </c>
    </row>
    <row r="58" spans="2:12" ht="12.75">
      <c r="B58" s="115" t="s">
        <v>128</v>
      </c>
      <c r="C58" s="117">
        <v>0</v>
      </c>
      <c r="D58" s="6">
        <f t="shared" si="0"/>
        <v>0</v>
      </c>
      <c r="E58" s="117">
        <v>0</v>
      </c>
      <c r="F58" s="6">
        <f t="shared" si="1"/>
        <v>0</v>
      </c>
      <c r="G58" s="117">
        <v>0</v>
      </c>
      <c r="H58" s="6">
        <f t="shared" si="2"/>
        <v>0</v>
      </c>
      <c r="I58" s="117">
        <v>6852</v>
      </c>
      <c r="J58" s="6">
        <f t="shared" si="3"/>
        <v>0.010253033862544704</v>
      </c>
      <c r="K58" s="40">
        <f t="shared" si="4"/>
        <v>6852</v>
      </c>
      <c r="L58" s="6">
        <f t="shared" si="5"/>
        <v>0.001642580519886803</v>
      </c>
    </row>
    <row r="59" spans="2:12" ht="12.75">
      <c r="B59" s="115" t="s">
        <v>130</v>
      </c>
      <c r="C59" s="117">
        <v>0</v>
      </c>
      <c r="D59" s="6">
        <f t="shared" si="0"/>
        <v>0</v>
      </c>
      <c r="E59" s="117">
        <v>0</v>
      </c>
      <c r="F59" s="6">
        <f t="shared" si="1"/>
        <v>0</v>
      </c>
      <c r="G59" s="117">
        <v>0</v>
      </c>
      <c r="H59" s="6">
        <f t="shared" si="2"/>
        <v>0</v>
      </c>
      <c r="I59" s="117">
        <v>6033</v>
      </c>
      <c r="J59" s="6">
        <f t="shared" si="3"/>
        <v>0.009027517993685376</v>
      </c>
      <c r="K59" s="40">
        <f t="shared" si="4"/>
        <v>6033</v>
      </c>
      <c r="L59" s="6">
        <f t="shared" si="5"/>
        <v>0.0014462475593223995</v>
      </c>
    </row>
    <row r="60" spans="2:12" ht="12.75">
      <c r="B60" s="115" t="s">
        <v>131</v>
      </c>
      <c r="C60" s="117">
        <v>16</v>
      </c>
      <c r="D60" s="6">
        <f t="shared" si="0"/>
        <v>8.592869314809972E-06</v>
      </c>
      <c r="E60" s="117">
        <v>16</v>
      </c>
      <c r="F60" s="6">
        <f t="shared" si="1"/>
        <v>1.2202478781033382E-05</v>
      </c>
      <c r="G60" s="117">
        <v>0</v>
      </c>
      <c r="H60" s="6">
        <f t="shared" si="2"/>
        <v>0</v>
      </c>
      <c r="I60" s="117">
        <v>3568</v>
      </c>
      <c r="J60" s="6">
        <f t="shared" si="3"/>
        <v>0.005338999536129525</v>
      </c>
      <c r="K60" s="40">
        <f t="shared" si="4"/>
        <v>3600</v>
      </c>
      <c r="L60" s="6">
        <f t="shared" si="5"/>
        <v>0.0008630020244589157</v>
      </c>
    </row>
    <row r="61" spans="2:12" ht="12.75">
      <c r="B61" s="115" t="s">
        <v>132</v>
      </c>
      <c r="C61" s="117">
        <v>2935</v>
      </c>
      <c r="D61" s="6">
        <f t="shared" si="0"/>
        <v>0.001576254464935454</v>
      </c>
      <c r="E61" s="117">
        <v>2935</v>
      </c>
      <c r="F61" s="6">
        <f t="shared" si="1"/>
        <v>0.002238392201395811</v>
      </c>
      <c r="G61" s="117">
        <v>0</v>
      </c>
      <c r="H61" s="6">
        <f t="shared" si="2"/>
        <v>0</v>
      </c>
      <c r="I61" s="117">
        <v>37634</v>
      </c>
      <c r="J61" s="6">
        <f t="shared" si="3"/>
        <v>0.056313875712639724</v>
      </c>
      <c r="K61" s="40">
        <f t="shared" si="4"/>
        <v>43504</v>
      </c>
      <c r="L61" s="6">
        <f t="shared" si="5"/>
        <v>0.010428900020016852</v>
      </c>
    </row>
    <row r="62" spans="2:12" ht="12.75">
      <c r="B62" s="115" t="s">
        <v>134</v>
      </c>
      <c r="C62" s="117">
        <v>0</v>
      </c>
      <c r="D62" s="6">
        <f t="shared" si="0"/>
        <v>0</v>
      </c>
      <c r="E62" s="117">
        <v>0</v>
      </c>
      <c r="F62" s="6">
        <f t="shared" si="1"/>
        <v>0</v>
      </c>
      <c r="G62" s="117">
        <v>0</v>
      </c>
      <c r="H62" s="6">
        <f t="shared" si="2"/>
        <v>0</v>
      </c>
      <c r="I62" s="117">
        <v>1255</v>
      </c>
      <c r="J62" s="6">
        <f t="shared" si="3"/>
        <v>0.001877927247153182</v>
      </c>
      <c r="K62" s="40">
        <f t="shared" si="4"/>
        <v>1255</v>
      </c>
      <c r="L62" s="6">
        <f t="shared" si="5"/>
        <v>0.0003008520946377609</v>
      </c>
    </row>
    <row r="63" spans="2:12" ht="12.75">
      <c r="B63" s="115" t="s">
        <v>135</v>
      </c>
      <c r="C63" s="117">
        <v>88487</v>
      </c>
      <c r="D63" s="6">
        <f t="shared" si="0"/>
        <v>0.04752232669122437</v>
      </c>
      <c r="E63" s="117">
        <v>88487</v>
      </c>
      <c r="F63" s="6">
        <f t="shared" si="1"/>
        <v>0.0674850462435813</v>
      </c>
      <c r="G63" s="117">
        <v>36987</v>
      </c>
      <c r="H63" s="6">
        <f t="shared" si="2"/>
        <v>0.11208963048939774</v>
      </c>
      <c r="I63" s="117">
        <v>1014</v>
      </c>
      <c r="J63" s="6">
        <f t="shared" si="3"/>
        <v>0.0015173053614448817</v>
      </c>
      <c r="K63" s="40">
        <f t="shared" si="4"/>
        <v>214975</v>
      </c>
      <c r="L63" s="6">
        <f t="shared" si="5"/>
        <v>0.051534405613348724</v>
      </c>
    </row>
    <row r="64" spans="2:12" ht="12.75">
      <c r="B64" s="115" t="s">
        <v>136</v>
      </c>
      <c r="C64" s="117">
        <v>0</v>
      </c>
      <c r="D64" s="6">
        <f t="shared" si="0"/>
        <v>0</v>
      </c>
      <c r="E64" s="117">
        <v>0</v>
      </c>
      <c r="F64" s="6">
        <f t="shared" si="1"/>
        <v>0</v>
      </c>
      <c r="G64" s="117">
        <v>0</v>
      </c>
      <c r="H64" s="6">
        <f t="shared" si="2"/>
        <v>0</v>
      </c>
      <c r="I64" s="117">
        <v>26011</v>
      </c>
      <c r="J64" s="6">
        <f t="shared" si="3"/>
        <v>0.038921725598168457</v>
      </c>
      <c r="K64" s="40">
        <f t="shared" si="4"/>
        <v>26011</v>
      </c>
      <c r="L64" s="6">
        <f t="shared" si="5"/>
        <v>0.006235429349500238</v>
      </c>
    </row>
    <row r="65" spans="2:12" ht="12.75">
      <c r="B65" s="115" t="s">
        <v>137</v>
      </c>
      <c r="C65" s="117">
        <v>58918</v>
      </c>
      <c r="D65" s="6">
        <f t="shared" si="0"/>
        <v>0.031642167143123366</v>
      </c>
      <c r="E65" s="117">
        <v>58918</v>
      </c>
      <c r="F65" s="6">
        <f t="shared" si="1"/>
        <v>0.0449341028013078</v>
      </c>
      <c r="G65" s="117">
        <v>26586</v>
      </c>
      <c r="H65" s="6">
        <f t="shared" si="2"/>
        <v>0.08056925179633732</v>
      </c>
      <c r="I65" s="117">
        <v>33230</v>
      </c>
      <c r="J65" s="6">
        <f t="shared" si="3"/>
        <v>0.0497239222493229</v>
      </c>
      <c r="K65" s="40">
        <f t="shared" si="4"/>
        <v>177652</v>
      </c>
      <c r="L65" s="6">
        <f t="shared" si="5"/>
        <v>0.04258723212477091</v>
      </c>
    </row>
    <row r="66" spans="2:12" ht="12.75">
      <c r="B66" s="115" t="s">
        <v>139</v>
      </c>
      <c r="C66" s="117">
        <v>3212</v>
      </c>
      <c r="D66" s="6">
        <f t="shared" si="0"/>
        <v>0.0017250185149481018</v>
      </c>
      <c r="E66" s="117">
        <v>3212</v>
      </c>
      <c r="F66" s="6">
        <f t="shared" si="1"/>
        <v>0.0024496476152924516</v>
      </c>
      <c r="G66" s="117">
        <v>410</v>
      </c>
      <c r="H66" s="6">
        <f t="shared" si="2"/>
        <v>0.0012425108416647221</v>
      </c>
      <c r="I66" s="117">
        <v>22913</v>
      </c>
      <c r="J66" s="6">
        <f t="shared" si="3"/>
        <v>0.03428601355698873</v>
      </c>
      <c r="K66" s="40">
        <f t="shared" si="4"/>
        <v>29747</v>
      </c>
      <c r="L66" s="6">
        <f t="shared" si="5"/>
        <v>0.007131033672660935</v>
      </c>
    </row>
    <row r="67" spans="2:12" ht="12.75">
      <c r="B67" s="115" t="s">
        <v>140</v>
      </c>
      <c r="C67" s="117">
        <v>6940</v>
      </c>
      <c r="D67" s="6">
        <f t="shared" si="0"/>
        <v>0.003727157065298825</v>
      </c>
      <c r="E67" s="117">
        <v>6940</v>
      </c>
      <c r="F67" s="6">
        <f t="shared" si="1"/>
        <v>0.005292825171273229</v>
      </c>
      <c r="G67" s="117">
        <v>0</v>
      </c>
      <c r="H67" s="6">
        <f t="shared" si="2"/>
        <v>0</v>
      </c>
      <c r="I67" s="117">
        <v>13477</v>
      </c>
      <c r="J67" s="6">
        <f t="shared" si="3"/>
        <v>0.020166394828592376</v>
      </c>
      <c r="K67" s="40">
        <f t="shared" si="4"/>
        <v>27357</v>
      </c>
      <c r="L67" s="6">
        <f t="shared" si="5"/>
        <v>0.006558096217534044</v>
      </c>
    </row>
    <row r="68" spans="2:12" ht="12.75">
      <c r="B68" s="115" t="s">
        <v>141</v>
      </c>
      <c r="C68" s="117">
        <v>0</v>
      </c>
      <c r="D68" s="6">
        <f>+C68/$C$76</f>
        <v>0</v>
      </c>
      <c r="E68" s="117">
        <v>0</v>
      </c>
      <c r="F68" s="6">
        <f>+E68/$E$76</f>
        <v>0</v>
      </c>
      <c r="G68" s="117">
        <v>0</v>
      </c>
      <c r="H68" s="6">
        <f>+G68/$G$76</f>
        <v>0</v>
      </c>
      <c r="I68" s="117">
        <v>288</v>
      </c>
      <c r="J68" s="6">
        <f>+I68/$I$76</f>
        <v>0.00043095063520328</v>
      </c>
      <c r="K68" s="40">
        <f>+C68+E68+G68+I68</f>
        <v>288</v>
      </c>
      <c r="L68" s="6">
        <f>+K68/$K$76</f>
        <v>6.904016195671326E-05</v>
      </c>
    </row>
    <row r="69" spans="2:12" ht="12.75">
      <c r="B69" s="115" t="s">
        <v>143</v>
      </c>
      <c r="C69" s="117">
        <v>0</v>
      </c>
      <c r="D69" s="6">
        <f>+C69/$C$76</f>
        <v>0</v>
      </c>
      <c r="E69" s="117">
        <v>0</v>
      </c>
      <c r="F69" s="6">
        <f>+E69/$E$76</f>
        <v>0</v>
      </c>
      <c r="G69" s="117">
        <v>0</v>
      </c>
      <c r="H69" s="6">
        <f>+G69/$G$76</f>
        <v>0</v>
      </c>
      <c r="I69" s="117">
        <v>13441</v>
      </c>
      <c r="J69" s="6">
        <f>+I69/$I$76</f>
        <v>0.020112525999191968</v>
      </c>
      <c r="K69" s="40">
        <f>+C69+E69+G69+I69</f>
        <v>13441</v>
      </c>
      <c r="L69" s="6">
        <f>+K69/$K$76</f>
        <v>0.0032221139474311908</v>
      </c>
    </row>
    <row r="70" spans="2:12" ht="12.75">
      <c r="B70" s="115" t="s">
        <v>146</v>
      </c>
      <c r="C70" s="117">
        <v>0</v>
      </c>
      <c r="D70" s="6">
        <f>+C70/$C$76</f>
        <v>0</v>
      </c>
      <c r="E70" s="117">
        <v>0</v>
      </c>
      <c r="F70" s="6">
        <f>+E70/$E$76</f>
        <v>0</v>
      </c>
      <c r="G70" s="117">
        <v>0</v>
      </c>
      <c r="H70" s="6">
        <f>+G70/$G$76</f>
        <v>0</v>
      </c>
      <c r="I70" s="117">
        <v>695</v>
      </c>
      <c r="J70" s="6">
        <f>+I70/$I$76</f>
        <v>0.0010399676787023597</v>
      </c>
      <c r="K70" s="40">
        <f>+C70+E70+G70+I70</f>
        <v>695</v>
      </c>
      <c r="L70" s="6">
        <f>+K70/$K$76</f>
        <v>0.00016660733527748512</v>
      </c>
    </row>
    <row r="71" spans="2:12" ht="12.75">
      <c r="B71" s="115" t="s">
        <v>147</v>
      </c>
      <c r="C71" s="117">
        <v>0</v>
      </c>
      <c r="D71" s="6">
        <f>+C71/$C$76</f>
        <v>0</v>
      </c>
      <c r="E71" s="117">
        <v>0</v>
      </c>
      <c r="F71" s="6">
        <f>+E71/$E$76</f>
        <v>0</v>
      </c>
      <c r="G71" s="117">
        <v>0</v>
      </c>
      <c r="H71" s="6">
        <f>+G71/$G$76</f>
        <v>0</v>
      </c>
      <c r="I71" s="117">
        <v>762</v>
      </c>
      <c r="J71" s="6">
        <f>+I71/$I$76</f>
        <v>0.0011402235556420117</v>
      </c>
      <c r="K71" s="40">
        <f>+C71+E71+G71+I71</f>
        <v>762</v>
      </c>
      <c r="L71" s="6">
        <f>+K71/$K$76</f>
        <v>0.00018266876184380382</v>
      </c>
    </row>
    <row r="72" spans="2:12" ht="12.75">
      <c r="B72" s="115" t="s">
        <v>148</v>
      </c>
      <c r="C72" s="117">
        <v>0</v>
      </c>
      <c r="D72" s="6">
        <f>+C72/$C$76</f>
        <v>0</v>
      </c>
      <c r="E72" s="117">
        <v>0</v>
      </c>
      <c r="F72" s="6">
        <f>+E72/$E$76</f>
        <v>0</v>
      </c>
      <c r="G72" s="117">
        <v>0</v>
      </c>
      <c r="H72" s="6">
        <f>+G72/$G$76</f>
        <v>0</v>
      </c>
      <c r="I72" s="117">
        <v>2572</v>
      </c>
      <c r="J72" s="6">
        <f>+I72/$I$76</f>
        <v>0.003848628589384848</v>
      </c>
      <c r="K72" s="40">
        <f>+C72+E72+G72+I72</f>
        <v>2572</v>
      </c>
      <c r="L72" s="6">
        <f>+K72/$K$76</f>
        <v>0.0006165670019189809</v>
      </c>
    </row>
    <row r="73" spans="2:12" ht="12.75">
      <c r="B73" s="80"/>
      <c r="C73" s="81"/>
      <c r="D73" s="6"/>
      <c r="E73" s="81"/>
      <c r="F73" s="6"/>
      <c r="G73" s="81"/>
      <c r="H73" s="6"/>
      <c r="I73" s="81"/>
      <c r="J73" s="6"/>
      <c r="K73" s="40"/>
      <c r="L73" s="6"/>
    </row>
    <row r="74" spans="2:12" ht="12.75">
      <c r="B74" s="80"/>
      <c r="C74" s="81"/>
      <c r="D74" s="6"/>
      <c r="E74" s="81"/>
      <c r="F74" s="6"/>
      <c r="G74" s="81"/>
      <c r="H74" s="6"/>
      <c r="I74" s="81"/>
      <c r="J74" s="6"/>
      <c r="K74" s="40"/>
      <c r="L74" s="6"/>
    </row>
    <row r="75" spans="2:12" ht="12.75">
      <c r="B75" s="2"/>
      <c r="C75" s="3"/>
      <c r="D75" s="6"/>
      <c r="E75" s="3"/>
      <c r="F75" s="6"/>
      <c r="G75" s="3"/>
      <c r="H75" s="6"/>
      <c r="I75" s="3"/>
      <c r="J75" s="6"/>
      <c r="K75" s="3"/>
      <c r="L75" s="6"/>
    </row>
    <row r="76" spans="3:13" ht="12.75">
      <c r="C76" s="4">
        <f aca="true" t="shared" si="6" ref="C76:L76">SUM(C3:C75)</f>
        <v>1862009</v>
      </c>
      <c r="D76" s="7">
        <f t="shared" si="6"/>
        <v>1.0000000000000002</v>
      </c>
      <c r="E76" s="4">
        <f t="shared" si="6"/>
        <v>1311209</v>
      </c>
      <c r="F76" s="7">
        <f t="shared" si="6"/>
        <v>1</v>
      </c>
      <c r="G76" s="4">
        <f t="shared" si="6"/>
        <v>329977</v>
      </c>
      <c r="H76" s="7">
        <f t="shared" si="6"/>
        <v>0.9999999999999999</v>
      </c>
      <c r="I76" s="4">
        <f>SUM(I3:I75)</f>
        <v>668290</v>
      </c>
      <c r="J76" s="7">
        <f t="shared" si="6"/>
        <v>1</v>
      </c>
      <c r="K76" s="4">
        <f t="shared" si="6"/>
        <v>4171485</v>
      </c>
      <c r="L76" s="7">
        <f t="shared" si="6"/>
        <v>1.0000000000000002</v>
      </c>
      <c r="M76" s="4">
        <f>+I76+G76+E76+C76</f>
        <v>4171485</v>
      </c>
    </row>
    <row r="77" spans="3:11" ht="12.75">
      <c r="C77" s="4"/>
      <c r="G77" s="4"/>
      <c r="I77" s="4"/>
      <c r="K77" s="4">
        <f>+K76-K78</f>
        <v>3.4500000001862645</v>
      </c>
    </row>
    <row r="78" spans="3:11" ht="12.75">
      <c r="C78" s="9">
        <v>1862009.36</v>
      </c>
      <c r="E78" s="4">
        <v>1311208.76</v>
      </c>
      <c r="G78" s="9">
        <v>329973.15</v>
      </c>
      <c r="I78" s="9">
        <v>668290.28</v>
      </c>
      <c r="K78" s="4">
        <f>SUM(C78:I78)</f>
        <v>4171481.55</v>
      </c>
    </row>
    <row r="80" spans="3:11" ht="12.75">
      <c r="C80" s="4">
        <f>+C76-C78</f>
        <v>-0.3600000001024455</v>
      </c>
      <c r="E80" s="4">
        <f>+E76-E78</f>
        <v>0.23999999999068677</v>
      </c>
      <c r="G80" s="4">
        <f>+G76-G78</f>
        <v>3.849999999976717</v>
      </c>
      <c r="I80" s="4">
        <f>+I76-I78</f>
        <v>-0.2800000000279397</v>
      </c>
      <c r="K80" s="4">
        <f>+K76-K78</f>
        <v>3.4500000001862645</v>
      </c>
    </row>
    <row r="83" ht="12.75">
      <c r="K83" s="4">
        <f>+K78</f>
        <v>4171481.55</v>
      </c>
    </row>
    <row r="84" ht="12.75">
      <c r="K84" s="4">
        <v>0</v>
      </c>
    </row>
    <row r="85" ht="12.75">
      <c r="K85" s="4">
        <f>+K83-K84</f>
        <v>4171481.55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N85"/>
  <sheetViews>
    <sheetView workbookViewId="0" topLeftCell="A1">
      <selection activeCell="G49" sqref="G49"/>
    </sheetView>
  </sheetViews>
  <sheetFormatPr defaultColWidth="9.140625" defaultRowHeight="12.75"/>
  <cols>
    <col min="3" max="3" width="15.00390625" style="4" customWidth="1"/>
    <col min="4" max="4" width="16.421875" style="0" customWidth="1"/>
    <col min="5" max="5" width="13.140625" style="4" customWidth="1"/>
    <col min="7" max="7" width="19.57421875" style="4" customWidth="1"/>
    <col min="9" max="9" width="13.57421875" style="0" customWidth="1"/>
    <col min="11" max="11" width="16.421875" style="0" customWidth="1"/>
    <col min="13" max="13" width="11.28125" style="0" customWidth="1"/>
  </cols>
  <sheetData>
    <row r="1" spans="4:6" ht="12.75">
      <c r="D1" s="5">
        <v>34455</v>
      </c>
      <c r="F1" t="s">
        <v>157</v>
      </c>
    </row>
    <row r="2" spans="2:12" ht="12.75">
      <c r="B2" s="118" t="s">
        <v>150</v>
      </c>
      <c r="C2" s="120" t="s">
        <v>151</v>
      </c>
      <c r="D2" s="1" t="s">
        <v>159</v>
      </c>
      <c r="E2" s="120" t="s">
        <v>152</v>
      </c>
      <c r="F2" s="1" t="s">
        <v>159</v>
      </c>
      <c r="G2" s="120" t="s">
        <v>153</v>
      </c>
      <c r="H2" s="1" t="s">
        <v>159</v>
      </c>
      <c r="I2" s="120" t="s">
        <v>154</v>
      </c>
      <c r="J2" s="1" t="s">
        <v>159</v>
      </c>
      <c r="K2" s="41" t="s">
        <v>155</v>
      </c>
      <c r="L2" s="1" t="s">
        <v>156</v>
      </c>
    </row>
    <row r="3" spans="2:14" ht="12.75">
      <c r="B3" s="119" t="s">
        <v>2</v>
      </c>
      <c r="C3" s="121">
        <v>5324</v>
      </c>
      <c r="D3" s="6">
        <f>+C3/$C$76</f>
        <v>0.004183265367057178</v>
      </c>
      <c r="E3" s="121">
        <v>5324</v>
      </c>
      <c r="F3" s="6">
        <f>+E3/$E$76</f>
        <v>0.005748516442225466</v>
      </c>
      <c r="G3" s="121">
        <v>307</v>
      </c>
      <c r="H3" s="6">
        <f>+G3/$G$76</f>
        <v>0.0011383566875674393</v>
      </c>
      <c r="I3" s="121">
        <v>5254</v>
      </c>
      <c r="J3" s="6">
        <f>+I3/$I$76</f>
        <v>0.010607583998578656</v>
      </c>
      <c r="K3" s="42">
        <f>+C3+E3+G3+I3</f>
        <v>16209</v>
      </c>
      <c r="L3" s="6">
        <f>+K3/$K$76</f>
        <v>0.005468927926149735</v>
      </c>
      <c r="N3" s="4"/>
    </row>
    <row r="4" spans="2:14" ht="12.75">
      <c r="B4" s="119" t="s">
        <v>6</v>
      </c>
      <c r="C4" s="121">
        <v>6929</v>
      </c>
      <c r="D4" s="6">
        <f aca="true" t="shared" si="0" ref="D4:D67">+C4/$C$76</f>
        <v>0.005444373728087751</v>
      </c>
      <c r="E4" s="121">
        <v>6929</v>
      </c>
      <c r="F4" s="6">
        <f aca="true" t="shared" si="1" ref="F4:F67">+E4/$E$76</f>
        <v>0.007481493318591333</v>
      </c>
      <c r="G4" s="121">
        <v>896</v>
      </c>
      <c r="H4" s="6">
        <f aca="true" t="shared" si="2" ref="H4:H67">+G4/$G$76</f>
        <v>0.003322370006711484</v>
      </c>
      <c r="I4" s="121">
        <v>12690</v>
      </c>
      <c r="J4" s="6">
        <f aca="true" t="shared" si="3" ref="J4:J67">+I4/$I$76</f>
        <v>0.025620525493331395</v>
      </c>
      <c r="K4" s="42">
        <f aca="true" t="shared" si="4" ref="K4:K67">+C4+E4+G4+I4</f>
        <v>27444</v>
      </c>
      <c r="L4" s="6">
        <f aca="true" t="shared" si="5" ref="L4:L67">+K4/$K$76</f>
        <v>0.009259624776682912</v>
      </c>
      <c r="N4" s="4"/>
    </row>
    <row r="5" spans="2:14" ht="12.75">
      <c r="B5" s="119" t="s">
        <v>7</v>
      </c>
      <c r="C5" s="121">
        <v>506</v>
      </c>
      <c r="D5" s="6">
        <f t="shared" si="0"/>
        <v>0.0003975830720756822</v>
      </c>
      <c r="E5" s="121">
        <v>506</v>
      </c>
      <c r="F5" s="6">
        <f t="shared" si="1"/>
        <v>0.0005463466040131641</v>
      </c>
      <c r="G5" s="121">
        <v>0</v>
      </c>
      <c r="H5" s="6">
        <f t="shared" si="2"/>
        <v>0</v>
      </c>
      <c r="I5" s="121">
        <v>579</v>
      </c>
      <c r="J5" s="6">
        <f t="shared" si="3"/>
        <v>0.001168974331019612</v>
      </c>
      <c r="K5" s="42">
        <f t="shared" si="4"/>
        <v>1591</v>
      </c>
      <c r="L5" s="6">
        <f t="shared" si="5"/>
        <v>0.0005368045117221438</v>
      </c>
      <c r="N5" s="4"/>
    </row>
    <row r="6" spans="2:14" ht="12.75">
      <c r="B6" s="119" t="s">
        <v>8</v>
      </c>
      <c r="C6" s="121">
        <v>19929</v>
      </c>
      <c r="D6" s="6">
        <f t="shared" si="0"/>
        <v>0.015658958583787096</v>
      </c>
      <c r="E6" s="121">
        <v>19929</v>
      </c>
      <c r="F6" s="6">
        <f t="shared" si="1"/>
        <v>0.02151806614896907</v>
      </c>
      <c r="G6" s="121">
        <v>13860</v>
      </c>
      <c r="H6" s="6">
        <f t="shared" si="2"/>
        <v>0.05139291104131827</v>
      </c>
      <c r="I6" s="121">
        <v>9115</v>
      </c>
      <c r="J6" s="6">
        <f t="shared" si="3"/>
        <v>0.018402765159315656</v>
      </c>
      <c r="K6" s="42">
        <f t="shared" si="4"/>
        <v>62833</v>
      </c>
      <c r="L6" s="6">
        <f t="shared" si="5"/>
        <v>0.021199898104988974</v>
      </c>
      <c r="N6" s="4"/>
    </row>
    <row r="7" spans="2:14" ht="12.75">
      <c r="B7" s="119" t="s">
        <v>12</v>
      </c>
      <c r="C7" s="121">
        <v>0</v>
      </c>
      <c r="D7" s="6">
        <f t="shared" si="0"/>
        <v>0</v>
      </c>
      <c r="E7" s="121">
        <v>0</v>
      </c>
      <c r="F7" s="6">
        <f t="shared" si="1"/>
        <v>0</v>
      </c>
      <c r="G7" s="121">
        <v>0</v>
      </c>
      <c r="H7" s="6">
        <f t="shared" si="2"/>
        <v>0</v>
      </c>
      <c r="I7" s="121">
        <v>1868</v>
      </c>
      <c r="J7" s="6">
        <f t="shared" si="3"/>
        <v>0.003771405959144448</v>
      </c>
      <c r="K7" s="42">
        <f t="shared" si="4"/>
        <v>1868</v>
      </c>
      <c r="L7" s="6">
        <f t="shared" si="5"/>
        <v>0.0006302645052777905</v>
      </c>
      <c r="N7" s="4"/>
    </row>
    <row r="8" spans="2:14" ht="12.75">
      <c r="B8" s="119" t="s">
        <v>15</v>
      </c>
      <c r="C8" s="121">
        <v>21370</v>
      </c>
      <c r="D8" s="6">
        <f t="shared" si="0"/>
        <v>0.01679120602817654</v>
      </c>
      <c r="E8" s="121">
        <v>21370</v>
      </c>
      <c r="F8" s="6">
        <f t="shared" si="1"/>
        <v>0.02307396626039786</v>
      </c>
      <c r="G8" s="121">
        <v>2703</v>
      </c>
      <c r="H8" s="6">
        <f t="shared" si="2"/>
        <v>0.010022730053728952</v>
      </c>
      <c r="I8" s="121">
        <v>7474</v>
      </c>
      <c r="J8" s="6">
        <f t="shared" si="3"/>
        <v>0.015089661744456962</v>
      </c>
      <c r="K8" s="42">
        <f t="shared" si="4"/>
        <v>52917</v>
      </c>
      <c r="L8" s="6">
        <f t="shared" si="5"/>
        <v>0.01785423277611608</v>
      </c>
      <c r="N8" s="4"/>
    </row>
    <row r="9" spans="2:14" ht="12.75">
      <c r="B9" s="119" t="s">
        <v>17</v>
      </c>
      <c r="C9" s="121">
        <v>9726</v>
      </c>
      <c r="D9" s="6">
        <f t="shared" si="0"/>
        <v>0.007642080946656295</v>
      </c>
      <c r="E9" s="121">
        <v>9726</v>
      </c>
      <c r="F9" s="6">
        <f t="shared" si="1"/>
        <v>0.01050151594986568</v>
      </c>
      <c r="G9" s="121">
        <v>1108</v>
      </c>
      <c r="H9" s="6">
        <f t="shared" si="2"/>
        <v>0.004108466481513755</v>
      </c>
      <c r="I9" s="121">
        <v>1795</v>
      </c>
      <c r="J9" s="6">
        <f t="shared" si="3"/>
        <v>0.003624022321554756</v>
      </c>
      <c r="K9" s="42">
        <f t="shared" si="4"/>
        <v>22355</v>
      </c>
      <c r="L9" s="6">
        <f t="shared" si="5"/>
        <v>0.007542592620709317</v>
      </c>
      <c r="N9" s="4"/>
    </row>
    <row r="10" spans="2:14" ht="12.75">
      <c r="B10" s="119" t="s">
        <v>24</v>
      </c>
      <c r="C10" s="121">
        <v>1285</v>
      </c>
      <c r="D10" s="6">
        <f t="shared" si="0"/>
        <v>0.0010096724261210506</v>
      </c>
      <c r="E10" s="121">
        <v>1285</v>
      </c>
      <c r="F10" s="6">
        <f t="shared" si="1"/>
        <v>0.0013874612374642607</v>
      </c>
      <c r="G10" s="121">
        <v>0</v>
      </c>
      <c r="H10" s="6">
        <f t="shared" si="2"/>
        <v>0</v>
      </c>
      <c r="I10" s="121">
        <v>1424</v>
      </c>
      <c r="J10" s="6">
        <f t="shared" si="3"/>
        <v>0.002874990409968787</v>
      </c>
      <c r="K10" s="42">
        <f t="shared" si="4"/>
        <v>3994</v>
      </c>
      <c r="L10" s="6">
        <f t="shared" si="5"/>
        <v>0.0013475783908348474</v>
      </c>
      <c r="N10" s="4"/>
    </row>
    <row r="11" spans="2:14" ht="12.75">
      <c r="B11" s="119" t="s">
        <v>27</v>
      </c>
      <c r="C11" s="121">
        <v>135</v>
      </c>
      <c r="D11" s="6">
        <f t="shared" si="0"/>
        <v>0.00010607453503995474</v>
      </c>
      <c r="E11" s="121">
        <v>135</v>
      </c>
      <c r="F11" s="6">
        <f t="shared" si="1"/>
        <v>0.00014576441016161493</v>
      </c>
      <c r="G11" s="121">
        <v>0</v>
      </c>
      <c r="H11" s="6">
        <f t="shared" si="2"/>
        <v>0</v>
      </c>
      <c r="I11" s="121">
        <v>0</v>
      </c>
      <c r="J11" s="6">
        <f t="shared" si="3"/>
        <v>0</v>
      </c>
      <c r="K11" s="42">
        <f t="shared" si="4"/>
        <v>270</v>
      </c>
      <c r="L11" s="6">
        <f t="shared" si="5"/>
        <v>9.109818866434873E-05</v>
      </c>
      <c r="N11" s="4"/>
    </row>
    <row r="12" spans="2:14" ht="12.75">
      <c r="B12" s="119" t="s">
        <v>28</v>
      </c>
      <c r="C12" s="121">
        <v>9191</v>
      </c>
      <c r="D12" s="6">
        <f t="shared" si="0"/>
        <v>0.007221711492979437</v>
      </c>
      <c r="E12" s="121">
        <v>9191</v>
      </c>
      <c r="F12" s="6">
        <f t="shared" si="1"/>
        <v>0.009923856991077059</v>
      </c>
      <c r="G12" s="121">
        <v>0</v>
      </c>
      <c r="H12" s="6">
        <f t="shared" si="2"/>
        <v>0</v>
      </c>
      <c r="I12" s="121">
        <v>2610</v>
      </c>
      <c r="J12" s="6">
        <f t="shared" si="3"/>
        <v>0.005269469782316386</v>
      </c>
      <c r="K12" s="42">
        <f t="shared" si="4"/>
        <v>20992</v>
      </c>
      <c r="L12" s="6">
        <f t="shared" si="5"/>
        <v>0.007082715468303735</v>
      </c>
      <c r="N12" s="4"/>
    </row>
    <row r="13" spans="2:14" ht="12.75">
      <c r="B13" s="119" t="s">
        <v>31</v>
      </c>
      <c r="C13" s="121">
        <v>0</v>
      </c>
      <c r="D13" s="6">
        <f t="shared" si="0"/>
        <v>0</v>
      </c>
      <c r="E13" s="121">
        <v>0</v>
      </c>
      <c r="F13" s="6">
        <f t="shared" si="1"/>
        <v>0</v>
      </c>
      <c r="G13" s="121">
        <v>0</v>
      </c>
      <c r="H13" s="6">
        <f t="shared" si="2"/>
        <v>0</v>
      </c>
      <c r="I13" s="121">
        <v>459</v>
      </c>
      <c r="J13" s="6">
        <f t="shared" si="3"/>
        <v>0.0009266998582694334</v>
      </c>
      <c r="K13" s="42">
        <f t="shared" si="4"/>
        <v>459</v>
      </c>
      <c r="L13" s="6">
        <f t="shared" si="5"/>
        <v>0.00015486692072939282</v>
      </c>
      <c r="N13" s="4"/>
    </row>
    <row r="14" spans="2:14" ht="12.75">
      <c r="B14" s="119" t="s">
        <v>32</v>
      </c>
      <c r="C14" s="121">
        <v>169</v>
      </c>
      <c r="D14" s="6">
        <f t="shared" si="0"/>
        <v>0.0001327896031240915</v>
      </c>
      <c r="E14" s="121">
        <v>169</v>
      </c>
      <c r="F14" s="6">
        <f t="shared" si="1"/>
        <v>0.00018247544679491056</v>
      </c>
      <c r="G14" s="121">
        <v>0</v>
      </c>
      <c r="H14" s="6">
        <f t="shared" si="2"/>
        <v>0</v>
      </c>
      <c r="I14" s="121">
        <v>0</v>
      </c>
      <c r="J14" s="6">
        <f t="shared" si="3"/>
        <v>0</v>
      </c>
      <c r="K14" s="42">
        <f t="shared" si="4"/>
        <v>338</v>
      </c>
      <c r="L14" s="6">
        <f t="shared" si="5"/>
        <v>0.00011404143617981433</v>
      </c>
      <c r="N14" s="4"/>
    </row>
    <row r="15" spans="2:14" ht="12.75">
      <c r="B15" s="119" t="s">
        <v>164</v>
      </c>
      <c r="C15" s="121">
        <v>58</v>
      </c>
      <c r="D15" s="6">
        <f t="shared" si="0"/>
        <v>4.5572763202350923E-05</v>
      </c>
      <c r="E15" s="121">
        <v>58</v>
      </c>
      <c r="F15" s="6">
        <f t="shared" si="1"/>
        <v>6.262470955091604E-05</v>
      </c>
      <c r="G15" s="121">
        <v>0</v>
      </c>
      <c r="H15" s="6">
        <f t="shared" si="2"/>
        <v>0</v>
      </c>
      <c r="I15" s="121">
        <v>174</v>
      </c>
      <c r="J15" s="6">
        <f t="shared" si="3"/>
        <v>0.0003512979854877591</v>
      </c>
      <c r="K15" s="42">
        <f t="shared" si="4"/>
        <v>290</v>
      </c>
      <c r="L15" s="6">
        <f t="shared" si="5"/>
        <v>9.784620263948566E-05</v>
      </c>
      <c r="N15" s="4"/>
    </row>
    <row r="16" spans="2:14" ht="12.75">
      <c r="B16" s="119" t="s">
        <v>33</v>
      </c>
      <c r="C16" s="121">
        <v>0</v>
      </c>
      <c r="D16" s="6">
        <f t="shared" si="0"/>
        <v>0</v>
      </c>
      <c r="E16" s="121">
        <v>0</v>
      </c>
      <c r="F16" s="6">
        <f t="shared" si="1"/>
        <v>0</v>
      </c>
      <c r="G16" s="121">
        <v>0</v>
      </c>
      <c r="H16" s="6">
        <f t="shared" si="2"/>
        <v>0</v>
      </c>
      <c r="I16" s="121">
        <v>18203</v>
      </c>
      <c r="J16" s="6">
        <f t="shared" si="3"/>
        <v>0.03675101856226252</v>
      </c>
      <c r="K16" s="42">
        <f t="shared" si="4"/>
        <v>18203</v>
      </c>
      <c r="L16" s="6">
        <f t="shared" si="5"/>
        <v>0.006141704919470888</v>
      </c>
      <c r="N16" s="4"/>
    </row>
    <row r="17" spans="2:14" ht="12.75">
      <c r="B17" s="119" t="s">
        <v>35</v>
      </c>
      <c r="C17" s="121">
        <v>10533</v>
      </c>
      <c r="D17" s="6">
        <f t="shared" si="0"/>
        <v>0.008276170945006246</v>
      </c>
      <c r="E17" s="121">
        <v>10533</v>
      </c>
      <c r="F17" s="6">
        <f t="shared" si="1"/>
        <v>0.011372863201720668</v>
      </c>
      <c r="G17" s="121">
        <v>7088</v>
      </c>
      <c r="H17" s="6">
        <f t="shared" si="2"/>
        <v>0.026282319874521204</v>
      </c>
      <c r="I17" s="121">
        <v>0</v>
      </c>
      <c r="J17" s="6">
        <f t="shared" si="3"/>
        <v>0</v>
      </c>
      <c r="K17" s="42">
        <f t="shared" si="4"/>
        <v>28154</v>
      </c>
      <c r="L17" s="6">
        <f t="shared" si="5"/>
        <v>0.009499179272800274</v>
      </c>
      <c r="N17" s="4"/>
    </row>
    <row r="18" spans="2:14" ht="12.75">
      <c r="B18" s="119" t="s">
        <v>38</v>
      </c>
      <c r="C18" s="121">
        <v>19413</v>
      </c>
      <c r="D18" s="6">
        <f t="shared" si="0"/>
        <v>0.015253518138745491</v>
      </c>
      <c r="E18" s="121">
        <v>19413</v>
      </c>
      <c r="F18" s="6">
        <f t="shared" si="1"/>
        <v>0.020960922181240228</v>
      </c>
      <c r="G18" s="121">
        <v>7082</v>
      </c>
      <c r="H18" s="6">
        <f t="shared" si="2"/>
        <v>0.026260071861083405</v>
      </c>
      <c r="I18" s="121">
        <v>16142</v>
      </c>
      <c r="J18" s="6">
        <f t="shared" si="3"/>
        <v>0.032589954492778204</v>
      </c>
      <c r="K18" s="42">
        <f t="shared" si="4"/>
        <v>62050</v>
      </c>
      <c r="L18" s="6">
        <f t="shared" si="5"/>
        <v>0.020935713357862363</v>
      </c>
      <c r="N18" s="4"/>
    </row>
    <row r="19" spans="2:14" ht="12.75">
      <c r="B19" s="119" t="s">
        <v>39</v>
      </c>
      <c r="C19" s="121">
        <v>0</v>
      </c>
      <c r="D19" s="6">
        <f t="shared" si="0"/>
        <v>0</v>
      </c>
      <c r="E19" s="121">
        <v>0</v>
      </c>
      <c r="F19" s="6">
        <f t="shared" si="1"/>
        <v>0</v>
      </c>
      <c r="G19" s="121">
        <v>0</v>
      </c>
      <c r="H19" s="6">
        <f t="shared" si="2"/>
        <v>0</v>
      </c>
      <c r="I19" s="121">
        <v>3347</v>
      </c>
      <c r="J19" s="6">
        <f t="shared" si="3"/>
        <v>0.006757438835790401</v>
      </c>
      <c r="K19" s="42">
        <f t="shared" si="4"/>
        <v>3347</v>
      </c>
      <c r="L19" s="6">
        <f t="shared" si="5"/>
        <v>0.0011292801387391674</v>
      </c>
      <c r="N19" s="4"/>
    </row>
    <row r="20" spans="2:14" ht="12.75">
      <c r="B20" s="119" t="s">
        <v>40</v>
      </c>
      <c r="C20" s="121">
        <v>123395</v>
      </c>
      <c r="D20" s="6">
        <f t="shared" si="0"/>
        <v>0.09695605371300159</v>
      </c>
      <c r="E20" s="121">
        <v>123395</v>
      </c>
      <c r="F20" s="6">
        <f t="shared" si="1"/>
        <v>0.1332340695695739</v>
      </c>
      <c r="G20" s="121">
        <v>27223</v>
      </c>
      <c r="H20" s="6">
        <f t="shared" si="2"/>
        <v>0.10094294496953876</v>
      </c>
      <c r="I20" s="121">
        <v>6417</v>
      </c>
      <c r="J20" s="6">
        <f t="shared" si="3"/>
        <v>0.012955627430315805</v>
      </c>
      <c r="K20" s="42">
        <f t="shared" si="4"/>
        <v>280430</v>
      </c>
      <c r="L20" s="6">
        <f t="shared" si="5"/>
        <v>0.09461727795238264</v>
      </c>
      <c r="N20" s="4"/>
    </row>
    <row r="21" spans="2:14" ht="12.75">
      <c r="B21" s="119" t="s">
        <v>42</v>
      </c>
      <c r="C21" s="121">
        <v>0</v>
      </c>
      <c r="D21" s="6">
        <f t="shared" si="0"/>
        <v>0</v>
      </c>
      <c r="E21" s="121">
        <v>0</v>
      </c>
      <c r="F21" s="6">
        <f t="shared" si="1"/>
        <v>0</v>
      </c>
      <c r="G21" s="121">
        <v>0</v>
      </c>
      <c r="H21" s="6">
        <f t="shared" si="2"/>
        <v>0</v>
      </c>
      <c r="I21" s="121">
        <v>627</v>
      </c>
      <c r="J21" s="6">
        <f t="shared" si="3"/>
        <v>0.0012658841201196836</v>
      </c>
      <c r="K21" s="42">
        <f t="shared" si="4"/>
        <v>627</v>
      </c>
      <c r="L21" s="6">
        <f t="shared" si="5"/>
        <v>0.00021155023812054316</v>
      </c>
      <c r="N21" s="4"/>
    </row>
    <row r="22" spans="2:14" ht="12.75">
      <c r="B22" s="119" t="s">
        <v>43</v>
      </c>
      <c r="C22" s="121">
        <v>1161</v>
      </c>
      <c r="D22" s="6">
        <f t="shared" si="0"/>
        <v>0.0009122410013436108</v>
      </c>
      <c r="E22" s="121">
        <v>1161</v>
      </c>
      <c r="F22" s="6">
        <f t="shared" si="1"/>
        <v>0.0012535739273898884</v>
      </c>
      <c r="G22" s="121">
        <v>0</v>
      </c>
      <c r="H22" s="6">
        <f t="shared" si="2"/>
        <v>0</v>
      </c>
      <c r="I22" s="121">
        <v>0</v>
      </c>
      <c r="J22" s="6">
        <f t="shared" si="3"/>
        <v>0</v>
      </c>
      <c r="K22" s="42">
        <f t="shared" si="4"/>
        <v>2322</v>
      </c>
      <c r="L22" s="6">
        <f t="shared" si="5"/>
        <v>0.000783444422513399</v>
      </c>
      <c r="N22" s="4"/>
    </row>
    <row r="23" spans="2:14" ht="12.75">
      <c r="B23" s="119" t="s">
        <v>44</v>
      </c>
      <c r="C23" s="121">
        <v>1421</v>
      </c>
      <c r="D23" s="6">
        <f t="shared" si="0"/>
        <v>0.0011165326984575977</v>
      </c>
      <c r="E23" s="121">
        <v>1421</v>
      </c>
      <c r="F23" s="6">
        <f t="shared" si="1"/>
        <v>0.0015343053839974431</v>
      </c>
      <c r="G23" s="121">
        <v>324</v>
      </c>
      <c r="H23" s="6">
        <f t="shared" si="2"/>
        <v>0.0012013927256412063</v>
      </c>
      <c r="I23" s="121">
        <v>5679</v>
      </c>
      <c r="J23" s="6">
        <f t="shared" si="3"/>
        <v>0.011465639422902206</v>
      </c>
      <c r="K23" s="42">
        <f t="shared" si="4"/>
        <v>8845</v>
      </c>
      <c r="L23" s="6">
        <f t="shared" si="5"/>
        <v>0.002984309180504313</v>
      </c>
      <c r="N23" s="4"/>
    </row>
    <row r="24" spans="2:14" ht="12.75">
      <c r="B24" s="119" t="s">
        <v>45</v>
      </c>
      <c r="C24" s="121">
        <v>104266</v>
      </c>
      <c r="D24" s="6">
        <f t="shared" si="0"/>
        <v>0.0819256849664883</v>
      </c>
      <c r="E24" s="121">
        <v>104266</v>
      </c>
      <c r="F24" s="6">
        <f t="shared" si="1"/>
        <v>0.11257979251785884</v>
      </c>
      <c r="G24" s="121">
        <v>31505</v>
      </c>
      <c r="H24" s="6">
        <f t="shared" si="2"/>
        <v>0.11682061055964878</v>
      </c>
      <c r="I24" s="121">
        <v>5009</v>
      </c>
      <c r="J24" s="6">
        <f t="shared" si="3"/>
        <v>0.010112940283380376</v>
      </c>
      <c r="K24" s="42">
        <f t="shared" si="4"/>
        <v>245046</v>
      </c>
      <c r="L24" s="6">
        <f t="shared" si="5"/>
        <v>0.08267869162757036</v>
      </c>
      <c r="N24" s="4"/>
    </row>
    <row r="25" spans="2:14" ht="12.75">
      <c r="B25" s="119" t="s">
        <v>46</v>
      </c>
      <c r="C25" s="121">
        <v>65637</v>
      </c>
      <c r="D25" s="6">
        <f t="shared" si="0"/>
        <v>0.051573438936426</v>
      </c>
      <c r="E25" s="121">
        <v>65637</v>
      </c>
      <c r="F25" s="6">
        <f t="shared" si="1"/>
        <v>0.07087065622057719</v>
      </c>
      <c r="G25" s="121">
        <v>15557</v>
      </c>
      <c r="H25" s="6">
        <f t="shared" si="2"/>
        <v>0.05768539084197607</v>
      </c>
      <c r="I25" s="121">
        <v>26585</v>
      </c>
      <c r="J25" s="6">
        <f t="shared" si="3"/>
        <v>0.0536738904838625</v>
      </c>
      <c r="K25" s="42">
        <f t="shared" si="4"/>
        <v>173416</v>
      </c>
      <c r="L25" s="6">
        <f t="shared" si="5"/>
        <v>0.058510679575617404</v>
      </c>
      <c r="N25" s="4"/>
    </row>
    <row r="26" spans="2:14" ht="12.75">
      <c r="B26" s="119" t="s">
        <v>48</v>
      </c>
      <c r="C26" s="121">
        <v>21337</v>
      </c>
      <c r="D26" s="6">
        <f t="shared" si="0"/>
        <v>0.016765276697388996</v>
      </c>
      <c r="E26" s="121">
        <v>21337</v>
      </c>
      <c r="F26" s="6">
        <f t="shared" si="1"/>
        <v>0.023038334960136134</v>
      </c>
      <c r="G26" s="121">
        <v>6323</v>
      </c>
      <c r="H26" s="6">
        <f t="shared" si="2"/>
        <v>0.02344569816120169</v>
      </c>
      <c r="I26" s="121">
        <v>48675</v>
      </c>
      <c r="J26" s="6">
        <f t="shared" si="3"/>
        <v>0.09827258300929123</v>
      </c>
      <c r="K26" s="42">
        <f t="shared" si="4"/>
        <v>97672</v>
      </c>
      <c r="L26" s="6">
        <f t="shared" si="5"/>
        <v>0.03295460104897877</v>
      </c>
      <c r="N26" s="4"/>
    </row>
    <row r="27" spans="2:14" ht="12.75">
      <c r="B27" s="119" t="s">
        <v>51</v>
      </c>
      <c r="C27" s="121">
        <v>104038</v>
      </c>
      <c r="D27" s="6">
        <f t="shared" si="0"/>
        <v>0.08174653686286527</v>
      </c>
      <c r="E27" s="121">
        <v>104038</v>
      </c>
      <c r="F27" s="6">
        <f t="shared" si="1"/>
        <v>0.11233361262514145</v>
      </c>
      <c r="G27" s="121">
        <v>39358</v>
      </c>
      <c r="H27" s="6">
        <f t="shared" si="2"/>
        <v>0.1459395521474895</v>
      </c>
      <c r="I27" s="121">
        <v>32820</v>
      </c>
      <c r="J27" s="6">
        <f t="shared" si="3"/>
        <v>0.06626206829717386</v>
      </c>
      <c r="K27" s="42">
        <f t="shared" si="4"/>
        <v>280254</v>
      </c>
      <c r="L27" s="6">
        <f t="shared" si="5"/>
        <v>0.09455789542940143</v>
      </c>
      <c r="N27" s="4"/>
    </row>
    <row r="28" spans="2:14" ht="12.75">
      <c r="B28" s="119" t="s">
        <v>52</v>
      </c>
      <c r="C28" s="121">
        <v>1572</v>
      </c>
      <c r="D28" s="6">
        <f t="shared" si="0"/>
        <v>0.0012351790302430284</v>
      </c>
      <c r="E28" s="121">
        <v>1572</v>
      </c>
      <c r="F28" s="6">
        <f t="shared" si="1"/>
        <v>0.0016973455761041384</v>
      </c>
      <c r="G28" s="121">
        <v>0</v>
      </c>
      <c r="H28" s="6">
        <f t="shared" si="2"/>
        <v>0</v>
      </c>
      <c r="I28" s="121">
        <v>14082</v>
      </c>
      <c r="J28" s="6">
        <f t="shared" si="3"/>
        <v>0.028430909377233467</v>
      </c>
      <c r="K28" s="42">
        <f t="shared" si="4"/>
        <v>17226</v>
      </c>
      <c r="L28" s="6">
        <f t="shared" si="5"/>
        <v>0.0058120644367854486</v>
      </c>
      <c r="N28" s="4"/>
    </row>
    <row r="29" spans="2:14" ht="12.75">
      <c r="B29" s="119" t="s">
        <v>53</v>
      </c>
      <c r="C29" s="121">
        <v>14363</v>
      </c>
      <c r="D29" s="6">
        <f t="shared" si="0"/>
        <v>0.011285544790954592</v>
      </c>
      <c r="E29" s="121">
        <v>14363</v>
      </c>
      <c r="F29" s="6">
        <f t="shared" si="1"/>
        <v>0.015508253504824262</v>
      </c>
      <c r="G29" s="121">
        <v>1169</v>
      </c>
      <c r="H29" s="6">
        <f t="shared" si="2"/>
        <v>0.004334654618131389</v>
      </c>
      <c r="I29" s="121">
        <v>10409</v>
      </c>
      <c r="J29" s="6">
        <f t="shared" si="3"/>
        <v>0.021015291557138417</v>
      </c>
      <c r="K29" s="42">
        <f t="shared" si="4"/>
        <v>40304</v>
      </c>
      <c r="L29" s="6">
        <f t="shared" si="5"/>
        <v>0.013598597762695966</v>
      </c>
      <c r="N29" s="4"/>
    </row>
    <row r="30" spans="2:14" ht="12.75">
      <c r="B30" s="119" t="s">
        <v>54</v>
      </c>
      <c r="C30" s="121">
        <v>2684</v>
      </c>
      <c r="D30" s="6">
        <f t="shared" si="0"/>
        <v>0.002108918904053619</v>
      </c>
      <c r="E30" s="121">
        <v>2684</v>
      </c>
      <c r="F30" s="6">
        <f t="shared" si="1"/>
        <v>0.0028980124212872184</v>
      </c>
      <c r="G30" s="121">
        <v>455</v>
      </c>
      <c r="H30" s="6">
        <f t="shared" si="2"/>
        <v>0.0016871410190331755</v>
      </c>
      <c r="I30" s="121">
        <v>350</v>
      </c>
      <c r="J30" s="6">
        <f t="shared" si="3"/>
        <v>0.0007066338788546878</v>
      </c>
      <c r="K30" s="42">
        <f t="shared" si="4"/>
        <v>6173</v>
      </c>
      <c r="L30" s="6">
        <f t="shared" si="5"/>
        <v>0.0020827745134260173</v>
      </c>
      <c r="N30" s="4"/>
    </row>
    <row r="31" spans="2:14" ht="12.75">
      <c r="B31" s="119" t="s">
        <v>55</v>
      </c>
      <c r="C31" s="121">
        <v>5416</v>
      </c>
      <c r="D31" s="6">
        <f t="shared" si="0"/>
        <v>0.004255553198343666</v>
      </c>
      <c r="E31" s="121">
        <v>5416</v>
      </c>
      <c r="F31" s="6">
        <f t="shared" si="1"/>
        <v>0.005847852188409678</v>
      </c>
      <c r="G31" s="121">
        <v>112</v>
      </c>
      <c r="H31" s="6">
        <f t="shared" si="2"/>
        <v>0.0004152962508389355</v>
      </c>
      <c r="I31" s="121">
        <v>3053</v>
      </c>
      <c r="J31" s="6">
        <f t="shared" si="3"/>
        <v>0.006163866377552463</v>
      </c>
      <c r="K31" s="42">
        <f t="shared" si="4"/>
        <v>13997</v>
      </c>
      <c r="L31" s="6">
        <f t="shared" si="5"/>
        <v>0.00472259758049959</v>
      </c>
      <c r="N31" s="4"/>
    </row>
    <row r="32" spans="2:14" ht="12.75">
      <c r="B32" s="119" t="s">
        <v>58</v>
      </c>
      <c r="C32" s="121">
        <v>108615</v>
      </c>
      <c r="D32" s="6">
        <f t="shared" si="0"/>
        <v>0.08534285646936803</v>
      </c>
      <c r="E32" s="121">
        <v>0</v>
      </c>
      <c r="F32" s="6">
        <f t="shared" si="1"/>
        <v>0</v>
      </c>
      <c r="G32" s="121">
        <v>0</v>
      </c>
      <c r="H32" s="6">
        <f t="shared" si="2"/>
        <v>0</v>
      </c>
      <c r="I32" s="121">
        <v>0</v>
      </c>
      <c r="J32" s="6">
        <f t="shared" si="3"/>
        <v>0</v>
      </c>
      <c r="K32" s="42">
        <f t="shared" si="4"/>
        <v>108615</v>
      </c>
      <c r="L32" s="6">
        <f t="shared" si="5"/>
        <v>0.03664677689547495</v>
      </c>
      <c r="N32" s="4"/>
    </row>
    <row r="33" spans="2:14" ht="12.75">
      <c r="B33" s="119" t="s">
        <v>61</v>
      </c>
      <c r="C33" s="121">
        <v>219272</v>
      </c>
      <c r="D33" s="6">
        <f t="shared" si="0"/>
        <v>0.17229018849837746</v>
      </c>
      <c r="E33" s="121">
        <v>0</v>
      </c>
      <c r="F33" s="6">
        <f t="shared" si="1"/>
        <v>0</v>
      </c>
      <c r="G33" s="121">
        <v>0</v>
      </c>
      <c r="H33" s="6">
        <f t="shared" si="2"/>
        <v>0</v>
      </c>
      <c r="I33" s="121">
        <v>0</v>
      </c>
      <c r="J33" s="6">
        <f t="shared" si="3"/>
        <v>0</v>
      </c>
      <c r="K33" s="42">
        <f t="shared" si="4"/>
        <v>219272</v>
      </c>
      <c r="L33" s="6">
        <f t="shared" si="5"/>
        <v>0.07398252601781138</v>
      </c>
      <c r="N33" s="4"/>
    </row>
    <row r="34" spans="2:14" ht="12.75">
      <c r="B34" s="119" t="s">
        <v>63</v>
      </c>
      <c r="C34" s="121">
        <v>18651</v>
      </c>
      <c r="D34" s="6">
        <f t="shared" si="0"/>
        <v>0.014654786318742192</v>
      </c>
      <c r="E34" s="121">
        <v>0</v>
      </c>
      <c r="F34" s="6">
        <f t="shared" si="1"/>
        <v>0</v>
      </c>
      <c r="G34" s="121">
        <v>1654</v>
      </c>
      <c r="H34" s="6">
        <f t="shared" si="2"/>
        <v>0.006133035704353565</v>
      </c>
      <c r="I34" s="121">
        <v>3135</v>
      </c>
      <c r="J34" s="6">
        <f t="shared" si="3"/>
        <v>0.006329420600598418</v>
      </c>
      <c r="K34" s="42">
        <f t="shared" si="4"/>
        <v>23440</v>
      </c>
      <c r="L34" s="6">
        <f t="shared" si="5"/>
        <v>0.007908672378860497</v>
      </c>
      <c r="N34" s="4"/>
    </row>
    <row r="35" spans="2:14" ht="12.75">
      <c r="B35" s="119" t="s">
        <v>67</v>
      </c>
      <c r="C35" s="121">
        <v>57356</v>
      </c>
      <c r="D35" s="6">
        <f t="shared" si="0"/>
        <v>0.04506674838334551</v>
      </c>
      <c r="E35" s="121">
        <v>57356</v>
      </c>
      <c r="F35" s="6">
        <f t="shared" si="1"/>
        <v>0.06192935932762657</v>
      </c>
      <c r="G35" s="121">
        <v>10050</v>
      </c>
      <c r="H35" s="6">
        <f t="shared" si="2"/>
        <v>0.037265422508315195</v>
      </c>
      <c r="I35" s="121">
        <v>1972</v>
      </c>
      <c r="J35" s="6">
        <f t="shared" si="3"/>
        <v>0.00398137716886127</v>
      </c>
      <c r="K35" s="42">
        <f t="shared" si="4"/>
        <v>126734</v>
      </c>
      <c r="L35" s="6">
        <f t="shared" si="5"/>
        <v>0.042760140156250265</v>
      </c>
      <c r="N35" s="4"/>
    </row>
    <row r="36" spans="2:14" ht="12.75">
      <c r="B36" s="119" t="s">
        <v>68</v>
      </c>
      <c r="C36" s="121">
        <v>505</v>
      </c>
      <c r="D36" s="6">
        <f t="shared" si="0"/>
        <v>0.00039679733477909</v>
      </c>
      <c r="E36" s="121">
        <v>505</v>
      </c>
      <c r="F36" s="6">
        <f t="shared" si="1"/>
        <v>0.0005452668676415967</v>
      </c>
      <c r="G36" s="121">
        <v>364</v>
      </c>
      <c r="H36" s="6">
        <f t="shared" si="2"/>
        <v>0.0013497128152265404</v>
      </c>
      <c r="I36" s="121">
        <v>15907</v>
      </c>
      <c r="J36" s="6">
        <f t="shared" si="3"/>
        <v>0.03211550031697577</v>
      </c>
      <c r="K36" s="42">
        <f t="shared" si="4"/>
        <v>17281</v>
      </c>
      <c r="L36" s="6">
        <f t="shared" si="5"/>
        <v>0.005830621475217075</v>
      </c>
      <c r="N36" s="4"/>
    </row>
    <row r="37" spans="2:14" ht="12.75">
      <c r="B37" s="119" t="s">
        <v>70</v>
      </c>
      <c r="C37" s="121">
        <v>3743</v>
      </c>
      <c r="D37" s="6">
        <f t="shared" si="0"/>
        <v>0.0029410147011448193</v>
      </c>
      <c r="E37" s="121">
        <v>3743</v>
      </c>
      <c r="F37" s="6">
        <f t="shared" si="1"/>
        <v>0.00404145323877722</v>
      </c>
      <c r="G37" s="121">
        <v>275</v>
      </c>
      <c r="H37" s="6">
        <f t="shared" si="2"/>
        <v>0.001019700615899172</v>
      </c>
      <c r="I37" s="121">
        <v>8213</v>
      </c>
      <c r="J37" s="6">
        <f t="shared" si="3"/>
        <v>0.016581668705810147</v>
      </c>
      <c r="K37" s="42">
        <f t="shared" si="4"/>
        <v>15974</v>
      </c>
      <c r="L37" s="6">
        <f t="shared" si="5"/>
        <v>0.005389638761941876</v>
      </c>
      <c r="N37" s="4"/>
    </row>
    <row r="38" spans="2:14" ht="12.75">
      <c r="B38" s="119" t="s">
        <v>73</v>
      </c>
      <c r="C38" s="121">
        <v>0</v>
      </c>
      <c r="D38" s="6">
        <f t="shared" si="0"/>
        <v>0</v>
      </c>
      <c r="E38" s="121">
        <v>0</v>
      </c>
      <c r="F38" s="6">
        <f t="shared" si="1"/>
        <v>0</v>
      </c>
      <c r="G38" s="121">
        <v>0</v>
      </c>
      <c r="H38" s="6">
        <f t="shared" si="2"/>
        <v>0</v>
      </c>
      <c r="I38" s="121">
        <v>11817</v>
      </c>
      <c r="J38" s="6">
        <f t="shared" si="3"/>
        <v>0.023857978704073846</v>
      </c>
      <c r="K38" s="42">
        <f t="shared" si="4"/>
        <v>11817</v>
      </c>
      <c r="L38" s="6">
        <f t="shared" si="5"/>
        <v>0.003987064057209663</v>
      </c>
      <c r="N38" s="4"/>
    </row>
    <row r="39" spans="2:14" ht="12.75">
      <c r="B39" s="119" t="s">
        <v>75</v>
      </c>
      <c r="C39" s="121">
        <v>3607</v>
      </c>
      <c r="D39" s="6">
        <f t="shared" si="0"/>
        <v>0.002834154428808272</v>
      </c>
      <c r="E39" s="121">
        <v>3607</v>
      </c>
      <c r="F39" s="6">
        <f t="shared" si="1"/>
        <v>0.0038946090922440378</v>
      </c>
      <c r="G39" s="121">
        <v>0</v>
      </c>
      <c r="H39" s="6">
        <f t="shared" si="2"/>
        <v>0</v>
      </c>
      <c r="I39" s="121">
        <v>3539</v>
      </c>
      <c r="J39" s="6">
        <f t="shared" si="3"/>
        <v>0.007145077992190686</v>
      </c>
      <c r="K39" s="42">
        <f t="shared" si="4"/>
        <v>10753</v>
      </c>
      <c r="L39" s="6">
        <f t="shared" si="5"/>
        <v>0.0036280697137323773</v>
      </c>
      <c r="N39" s="4"/>
    </row>
    <row r="40" spans="2:14" ht="12.75">
      <c r="B40" s="119" t="s">
        <v>78</v>
      </c>
      <c r="C40" s="121">
        <v>1362</v>
      </c>
      <c r="D40" s="6">
        <f t="shared" si="0"/>
        <v>0.0010701741979586546</v>
      </c>
      <c r="E40" s="121">
        <v>1362</v>
      </c>
      <c r="F40" s="6">
        <f t="shared" si="1"/>
        <v>0.0014706009380749596</v>
      </c>
      <c r="G40" s="121">
        <v>0</v>
      </c>
      <c r="H40" s="6">
        <f t="shared" si="2"/>
        <v>0</v>
      </c>
      <c r="I40" s="121">
        <v>511</v>
      </c>
      <c r="J40" s="6">
        <f t="shared" si="3"/>
        <v>0.0010316854631278443</v>
      </c>
      <c r="K40" s="42">
        <f t="shared" si="4"/>
        <v>3235</v>
      </c>
      <c r="L40" s="6">
        <f t="shared" si="5"/>
        <v>0.0010914912604784006</v>
      </c>
      <c r="N40" s="4"/>
    </row>
    <row r="41" spans="2:14" ht="12.75">
      <c r="B41" s="119" t="s">
        <v>79</v>
      </c>
      <c r="C41" s="121">
        <v>36528</v>
      </c>
      <c r="D41" s="6">
        <f t="shared" si="0"/>
        <v>0.028701411969921976</v>
      </c>
      <c r="E41" s="121">
        <v>36528</v>
      </c>
      <c r="F41" s="6">
        <f t="shared" si="1"/>
        <v>0.0394406101806183</v>
      </c>
      <c r="G41" s="121">
        <v>14715</v>
      </c>
      <c r="H41" s="6">
        <f t="shared" si="2"/>
        <v>0.05456325295620479</v>
      </c>
      <c r="I41" s="121">
        <v>16562</v>
      </c>
      <c r="J41" s="6">
        <f t="shared" si="3"/>
        <v>0.033437915147403824</v>
      </c>
      <c r="K41" s="42">
        <f t="shared" si="4"/>
        <v>104333</v>
      </c>
      <c r="L41" s="6">
        <f t="shared" si="5"/>
        <v>0.035202027103398134</v>
      </c>
      <c r="N41" s="4"/>
    </row>
    <row r="42" spans="2:14" ht="12.75">
      <c r="B42" s="119" t="s">
        <v>81</v>
      </c>
      <c r="C42" s="121">
        <v>2155</v>
      </c>
      <c r="D42" s="6">
        <f t="shared" si="0"/>
        <v>0.0016932638741563146</v>
      </c>
      <c r="E42" s="121">
        <v>2155</v>
      </c>
      <c r="F42" s="6">
        <f t="shared" si="1"/>
        <v>0.0023268318807280015</v>
      </c>
      <c r="G42" s="121">
        <v>7</v>
      </c>
      <c r="H42" s="6">
        <f t="shared" si="2"/>
        <v>2.595601567743347E-05</v>
      </c>
      <c r="I42" s="121">
        <v>652</v>
      </c>
      <c r="J42" s="6">
        <f t="shared" si="3"/>
        <v>0.001316357968609304</v>
      </c>
      <c r="K42" s="42">
        <f t="shared" si="4"/>
        <v>4969</v>
      </c>
      <c r="L42" s="6">
        <f t="shared" si="5"/>
        <v>0.0016765440721227733</v>
      </c>
      <c r="N42" s="4"/>
    </row>
    <row r="43" spans="2:14" ht="12.75">
      <c r="B43" s="119" t="s">
        <v>82</v>
      </c>
      <c r="C43" s="121">
        <v>1753</v>
      </c>
      <c r="D43" s="6">
        <f t="shared" si="0"/>
        <v>0.001377397480926227</v>
      </c>
      <c r="E43" s="121">
        <v>1753</v>
      </c>
      <c r="F43" s="6">
        <f t="shared" si="1"/>
        <v>0.0018927778593578592</v>
      </c>
      <c r="G43" s="121">
        <v>6916</v>
      </c>
      <c r="H43" s="6">
        <f t="shared" si="2"/>
        <v>0.025644543489304266</v>
      </c>
      <c r="I43" s="121">
        <v>1054</v>
      </c>
      <c r="J43" s="6">
        <f t="shared" si="3"/>
        <v>0.0021279774523224027</v>
      </c>
      <c r="K43" s="42">
        <f t="shared" si="4"/>
        <v>11476</v>
      </c>
      <c r="L43" s="6">
        <f t="shared" si="5"/>
        <v>0.0038720104189335774</v>
      </c>
      <c r="N43" s="4"/>
    </row>
    <row r="44" spans="2:14" ht="12.75">
      <c r="B44" s="119" t="s">
        <v>88</v>
      </c>
      <c r="C44" s="121">
        <v>0</v>
      </c>
      <c r="D44" s="6">
        <f t="shared" si="0"/>
        <v>0</v>
      </c>
      <c r="E44" s="121">
        <v>0</v>
      </c>
      <c r="F44" s="6">
        <f t="shared" si="1"/>
        <v>0</v>
      </c>
      <c r="G44" s="121">
        <v>0</v>
      </c>
      <c r="H44" s="6">
        <f t="shared" si="2"/>
        <v>0</v>
      </c>
      <c r="I44" s="121">
        <v>7935</v>
      </c>
      <c r="J44" s="6">
        <f t="shared" si="3"/>
        <v>0.016020399510605566</v>
      </c>
      <c r="K44" s="42">
        <f t="shared" si="4"/>
        <v>7935</v>
      </c>
      <c r="L44" s="6">
        <f t="shared" si="5"/>
        <v>0.0026772745446355817</v>
      </c>
      <c r="N44" s="4"/>
    </row>
    <row r="45" spans="2:14" ht="12.75">
      <c r="B45" s="119" t="s">
        <v>89</v>
      </c>
      <c r="C45" s="121">
        <v>25386</v>
      </c>
      <c r="D45" s="6">
        <f t="shared" si="0"/>
        <v>0.019946727011291045</v>
      </c>
      <c r="E45" s="121">
        <v>25386</v>
      </c>
      <c r="F45" s="6">
        <f t="shared" si="1"/>
        <v>0.027410187528613014</v>
      </c>
      <c r="G45" s="121">
        <v>5396</v>
      </c>
      <c r="H45" s="6">
        <f t="shared" si="2"/>
        <v>0.02000838008506157</v>
      </c>
      <c r="I45" s="121">
        <v>18212</v>
      </c>
      <c r="J45" s="6">
        <f t="shared" si="3"/>
        <v>0.03676918914771878</v>
      </c>
      <c r="K45" s="42">
        <f t="shared" si="4"/>
        <v>74380</v>
      </c>
      <c r="L45" s="6">
        <f t="shared" si="5"/>
        <v>0.02509586397353429</v>
      </c>
      <c r="N45" s="4"/>
    </row>
    <row r="46" spans="2:14" ht="12.75">
      <c r="B46" s="119" t="s">
        <v>93</v>
      </c>
      <c r="C46" s="121">
        <v>9850</v>
      </c>
      <c r="D46" s="6">
        <f t="shared" si="0"/>
        <v>0.007739512371433735</v>
      </c>
      <c r="E46" s="121">
        <v>9850</v>
      </c>
      <c r="F46" s="6">
        <f t="shared" si="1"/>
        <v>0.010635403259940054</v>
      </c>
      <c r="G46" s="121">
        <v>153</v>
      </c>
      <c r="H46" s="6">
        <f t="shared" si="2"/>
        <v>0.000567324342663903</v>
      </c>
      <c r="I46" s="121">
        <v>6341</v>
      </c>
      <c r="J46" s="6">
        <f t="shared" si="3"/>
        <v>0.012802186930907358</v>
      </c>
      <c r="K46" s="42">
        <f t="shared" si="4"/>
        <v>26194</v>
      </c>
      <c r="L46" s="6">
        <f t="shared" si="5"/>
        <v>0.008837873903236853</v>
      </c>
      <c r="N46" s="4"/>
    </row>
    <row r="47" spans="2:14" ht="12.75">
      <c r="B47" s="119" t="s">
        <v>97</v>
      </c>
      <c r="C47" s="121">
        <v>3325</v>
      </c>
      <c r="D47" s="6">
        <f t="shared" si="0"/>
        <v>0.0026125765111692555</v>
      </c>
      <c r="E47" s="121">
        <v>3325</v>
      </c>
      <c r="F47" s="6">
        <f t="shared" si="1"/>
        <v>0.003590123435461998</v>
      </c>
      <c r="G47" s="121">
        <v>0</v>
      </c>
      <c r="H47" s="6">
        <f t="shared" si="2"/>
        <v>0</v>
      </c>
      <c r="I47" s="121">
        <v>259</v>
      </c>
      <c r="J47" s="6">
        <f t="shared" si="3"/>
        <v>0.000522909070352469</v>
      </c>
      <c r="K47" s="42">
        <f t="shared" si="4"/>
        <v>6909</v>
      </c>
      <c r="L47" s="6">
        <f t="shared" si="5"/>
        <v>0.0023311014277110566</v>
      </c>
      <c r="N47" s="4"/>
    </row>
    <row r="48" spans="2:14" ht="12.75">
      <c r="B48" s="119" t="s">
        <v>99</v>
      </c>
      <c r="C48" s="121">
        <v>75316</v>
      </c>
      <c r="D48" s="6">
        <f t="shared" si="0"/>
        <v>0.05917859023014246</v>
      </c>
      <c r="E48" s="121">
        <v>75316</v>
      </c>
      <c r="F48" s="6">
        <f t="shared" si="1"/>
        <v>0.0813214245609792</v>
      </c>
      <c r="G48" s="121">
        <v>18574</v>
      </c>
      <c r="H48" s="6">
        <f t="shared" si="2"/>
        <v>0.0688724335989499</v>
      </c>
      <c r="I48" s="121">
        <v>32692</v>
      </c>
      <c r="J48" s="6">
        <f t="shared" si="3"/>
        <v>0.06600364219290701</v>
      </c>
      <c r="K48" s="42">
        <f t="shared" si="4"/>
        <v>201898</v>
      </c>
      <c r="L48" s="6">
        <f t="shared" si="5"/>
        <v>0.06812052627760992</v>
      </c>
      <c r="N48" s="4"/>
    </row>
    <row r="49" spans="2:14" ht="12.75">
      <c r="B49" s="119" t="s">
        <v>106</v>
      </c>
      <c r="C49" s="121">
        <v>1368</v>
      </c>
      <c r="D49" s="6">
        <f t="shared" si="0"/>
        <v>0.001074888621738208</v>
      </c>
      <c r="E49" s="121">
        <v>1368</v>
      </c>
      <c r="F49" s="6">
        <f t="shared" si="1"/>
        <v>0.0014770793563043648</v>
      </c>
      <c r="G49" s="121">
        <v>0</v>
      </c>
      <c r="H49" s="6">
        <f t="shared" si="2"/>
        <v>0</v>
      </c>
      <c r="I49" s="121">
        <v>6166</v>
      </c>
      <c r="J49" s="6">
        <f t="shared" si="3"/>
        <v>0.012448869991480014</v>
      </c>
      <c r="K49" s="42">
        <f t="shared" si="4"/>
        <v>8902</v>
      </c>
      <c r="L49" s="6">
        <f t="shared" si="5"/>
        <v>0.003003541020333453</v>
      </c>
      <c r="N49" s="4"/>
    </row>
    <row r="50" spans="2:14" ht="12.75">
      <c r="B50" s="119" t="s">
        <v>110</v>
      </c>
      <c r="C50" s="121">
        <v>0</v>
      </c>
      <c r="D50" s="6">
        <f t="shared" si="0"/>
        <v>0</v>
      </c>
      <c r="E50" s="121">
        <v>0</v>
      </c>
      <c r="F50" s="6">
        <f t="shared" si="1"/>
        <v>0</v>
      </c>
      <c r="G50" s="121">
        <v>0</v>
      </c>
      <c r="H50" s="6">
        <f t="shared" si="2"/>
        <v>0</v>
      </c>
      <c r="I50" s="121">
        <v>7408</v>
      </c>
      <c r="J50" s="6">
        <f t="shared" si="3"/>
        <v>0.014956410784444363</v>
      </c>
      <c r="K50" s="42">
        <f t="shared" si="4"/>
        <v>7408</v>
      </c>
      <c r="L50" s="6">
        <f t="shared" si="5"/>
        <v>0.0024994643763907236</v>
      </c>
      <c r="N50" s="4"/>
    </row>
    <row r="51" spans="2:14" ht="12.75">
      <c r="B51" s="119" t="s">
        <v>112</v>
      </c>
      <c r="C51" s="121">
        <v>0</v>
      </c>
      <c r="D51" s="6">
        <f t="shared" si="0"/>
        <v>0</v>
      </c>
      <c r="E51" s="121">
        <v>0</v>
      </c>
      <c r="F51" s="6">
        <f t="shared" si="1"/>
        <v>0</v>
      </c>
      <c r="G51" s="121">
        <v>0</v>
      </c>
      <c r="H51" s="6">
        <f t="shared" si="2"/>
        <v>0</v>
      </c>
      <c r="I51" s="121">
        <v>8786</v>
      </c>
      <c r="J51" s="6">
        <f t="shared" si="3"/>
        <v>0.01773852931319225</v>
      </c>
      <c r="K51" s="42">
        <f t="shared" si="4"/>
        <v>8786</v>
      </c>
      <c r="L51" s="6">
        <f t="shared" si="5"/>
        <v>0.0029644025392776586</v>
      </c>
      <c r="N51" s="4"/>
    </row>
    <row r="52" spans="2:14" ht="12.75">
      <c r="B52" s="119" t="s">
        <v>115</v>
      </c>
      <c r="C52" s="121">
        <v>44519</v>
      </c>
      <c r="D52" s="6">
        <f t="shared" si="0"/>
        <v>0.034980238706990706</v>
      </c>
      <c r="E52" s="121">
        <v>44519</v>
      </c>
      <c r="F52" s="6">
        <f t="shared" si="1"/>
        <v>0.04806878352581434</v>
      </c>
      <c r="G52" s="121">
        <v>6622</v>
      </c>
      <c r="H52" s="6">
        <f t="shared" si="2"/>
        <v>0.024554390830852063</v>
      </c>
      <c r="I52" s="121">
        <v>9597</v>
      </c>
      <c r="J52" s="6">
        <f t="shared" si="3"/>
        <v>0.019375900958195538</v>
      </c>
      <c r="K52" s="42">
        <f t="shared" si="4"/>
        <v>105257</v>
      </c>
      <c r="L52" s="6">
        <f t="shared" si="5"/>
        <v>0.035513785349049455</v>
      </c>
      <c r="N52" s="4"/>
    </row>
    <row r="53" spans="2:14" ht="12.75">
      <c r="B53" s="119" t="s">
        <v>121</v>
      </c>
      <c r="C53" s="121">
        <v>677</v>
      </c>
      <c r="D53" s="6">
        <f t="shared" si="0"/>
        <v>0.0005319441497929582</v>
      </c>
      <c r="E53" s="121">
        <v>677</v>
      </c>
      <c r="F53" s="6">
        <f t="shared" si="1"/>
        <v>0.0007309815235512098</v>
      </c>
      <c r="G53" s="121">
        <v>0</v>
      </c>
      <c r="H53" s="6">
        <f t="shared" si="2"/>
        <v>0</v>
      </c>
      <c r="I53" s="121">
        <v>1184</v>
      </c>
      <c r="J53" s="6">
        <f t="shared" si="3"/>
        <v>0.0023904414644684295</v>
      </c>
      <c r="K53" s="42">
        <f t="shared" si="4"/>
        <v>2538</v>
      </c>
      <c r="L53" s="6">
        <f t="shared" si="5"/>
        <v>0.0008563229734448781</v>
      </c>
      <c r="N53" s="4"/>
    </row>
    <row r="54" spans="2:14" ht="12.75">
      <c r="B54" s="119" t="s">
        <v>122</v>
      </c>
      <c r="C54" s="121">
        <v>3960</v>
      </c>
      <c r="D54" s="6">
        <f t="shared" si="0"/>
        <v>0.003111519694505339</v>
      </c>
      <c r="E54" s="121">
        <v>3960</v>
      </c>
      <c r="F54" s="6">
        <f t="shared" si="1"/>
        <v>0.004275756031407372</v>
      </c>
      <c r="G54" s="121">
        <v>419</v>
      </c>
      <c r="H54" s="6">
        <f t="shared" si="2"/>
        <v>0.0015536529384063747</v>
      </c>
      <c r="I54" s="121">
        <v>3242</v>
      </c>
      <c r="J54" s="6">
        <f t="shared" si="3"/>
        <v>0.006545448672133994</v>
      </c>
      <c r="K54" s="42">
        <f t="shared" si="4"/>
        <v>11581</v>
      </c>
      <c r="L54" s="6">
        <f t="shared" si="5"/>
        <v>0.003907437492303046</v>
      </c>
      <c r="N54" s="4"/>
    </row>
    <row r="55" spans="2:14" ht="12.75">
      <c r="B55" s="119" t="s">
        <v>123</v>
      </c>
      <c r="C55" s="121">
        <v>240</v>
      </c>
      <c r="D55" s="6">
        <f t="shared" si="0"/>
        <v>0.00018857695118214176</v>
      </c>
      <c r="E55" s="121">
        <v>240</v>
      </c>
      <c r="F55" s="6">
        <f t="shared" si="1"/>
        <v>0.0002591367291762043</v>
      </c>
      <c r="G55" s="121">
        <v>0</v>
      </c>
      <c r="H55" s="6">
        <f t="shared" si="2"/>
        <v>0</v>
      </c>
      <c r="I55" s="121">
        <v>0</v>
      </c>
      <c r="J55" s="6">
        <f t="shared" si="3"/>
        <v>0</v>
      </c>
      <c r="K55" s="42">
        <f t="shared" si="4"/>
        <v>480</v>
      </c>
      <c r="L55" s="6">
        <f t="shared" si="5"/>
        <v>0.00016195233540328662</v>
      </c>
      <c r="N55" s="4"/>
    </row>
    <row r="56" spans="2:14" ht="12.75">
      <c r="B56" s="119" t="s">
        <v>127</v>
      </c>
      <c r="C56" s="121">
        <v>28</v>
      </c>
      <c r="D56" s="6">
        <f t="shared" si="0"/>
        <v>2.2000644304583206E-05</v>
      </c>
      <c r="E56" s="121">
        <v>28</v>
      </c>
      <c r="F56" s="6">
        <f t="shared" si="1"/>
        <v>3.0232618403890505E-05</v>
      </c>
      <c r="G56" s="121">
        <v>0</v>
      </c>
      <c r="H56" s="6">
        <f t="shared" si="2"/>
        <v>0</v>
      </c>
      <c r="I56" s="121">
        <v>8136</v>
      </c>
      <c r="J56" s="6">
        <f t="shared" si="3"/>
        <v>0.016426209252462114</v>
      </c>
      <c r="K56" s="42">
        <f t="shared" si="4"/>
        <v>8192</v>
      </c>
      <c r="L56" s="6">
        <f t="shared" si="5"/>
        <v>0.0027639865242160915</v>
      </c>
      <c r="N56" s="4"/>
    </row>
    <row r="57" spans="2:14" ht="12.75">
      <c r="B57" s="119" t="s">
        <v>128</v>
      </c>
      <c r="C57" s="121">
        <v>0</v>
      </c>
      <c r="D57" s="6">
        <f t="shared" si="0"/>
        <v>0</v>
      </c>
      <c r="E57" s="121">
        <v>0</v>
      </c>
      <c r="F57" s="6">
        <f t="shared" si="1"/>
        <v>0</v>
      </c>
      <c r="G57" s="121">
        <v>0</v>
      </c>
      <c r="H57" s="6">
        <f t="shared" si="2"/>
        <v>0</v>
      </c>
      <c r="I57" s="121">
        <v>5983</v>
      </c>
      <c r="J57" s="6">
        <f t="shared" si="3"/>
        <v>0.012079401420535991</v>
      </c>
      <c r="K57" s="42">
        <f t="shared" si="4"/>
        <v>5983</v>
      </c>
      <c r="L57" s="6">
        <f t="shared" si="5"/>
        <v>0.0020186683806622165</v>
      </c>
      <c r="N57" s="4"/>
    </row>
    <row r="58" spans="2:14" ht="12.75">
      <c r="B58" s="119" t="s">
        <v>130</v>
      </c>
      <c r="C58" s="121">
        <v>0</v>
      </c>
      <c r="D58" s="6">
        <f t="shared" si="0"/>
        <v>0</v>
      </c>
      <c r="E58" s="121">
        <v>0</v>
      </c>
      <c r="F58" s="6">
        <f t="shared" si="1"/>
        <v>0</v>
      </c>
      <c r="G58" s="121">
        <v>0</v>
      </c>
      <c r="H58" s="6">
        <f t="shared" si="2"/>
        <v>0</v>
      </c>
      <c r="I58" s="121">
        <v>5340</v>
      </c>
      <c r="J58" s="6">
        <f t="shared" si="3"/>
        <v>0.010781214037382952</v>
      </c>
      <c r="K58" s="42">
        <f t="shared" si="4"/>
        <v>5340</v>
      </c>
      <c r="L58" s="6">
        <f t="shared" si="5"/>
        <v>0.0018017197313615636</v>
      </c>
      <c r="N58" s="4"/>
    </row>
    <row r="59" spans="2:14" ht="12.75">
      <c r="B59" s="119" t="s">
        <v>131</v>
      </c>
      <c r="C59" s="121">
        <v>0</v>
      </c>
      <c r="D59" s="6">
        <f t="shared" si="0"/>
        <v>0</v>
      </c>
      <c r="E59" s="121">
        <v>0</v>
      </c>
      <c r="F59" s="6">
        <f t="shared" si="1"/>
        <v>0</v>
      </c>
      <c r="G59" s="121">
        <v>0</v>
      </c>
      <c r="H59" s="6">
        <f t="shared" si="2"/>
        <v>0</v>
      </c>
      <c r="I59" s="121">
        <v>3570</v>
      </c>
      <c r="J59" s="6">
        <f t="shared" si="3"/>
        <v>0.007207665564317816</v>
      </c>
      <c r="K59" s="42">
        <f t="shared" si="4"/>
        <v>3570</v>
      </c>
      <c r="L59" s="6">
        <f t="shared" si="5"/>
        <v>0.0012045204945619443</v>
      </c>
      <c r="N59" s="4"/>
    </row>
    <row r="60" spans="2:14" ht="12.75">
      <c r="B60" s="119" t="s">
        <v>132</v>
      </c>
      <c r="C60" s="121">
        <v>2132</v>
      </c>
      <c r="D60" s="6">
        <f t="shared" si="0"/>
        <v>0.0016751919163346927</v>
      </c>
      <c r="E60" s="121">
        <v>2132</v>
      </c>
      <c r="F60" s="6">
        <f t="shared" si="1"/>
        <v>0.0023019979441819484</v>
      </c>
      <c r="G60" s="121">
        <v>0</v>
      </c>
      <c r="H60" s="6">
        <f t="shared" si="2"/>
        <v>0</v>
      </c>
      <c r="I60" s="121">
        <v>20974</v>
      </c>
      <c r="J60" s="6">
        <f t="shared" si="3"/>
        <v>0.042345539928852066</v>
      </c>
      <c r="K60" s="42">
        <f t="shared" si="4"/>
        <v>25238</v>
      </c>
      <c r="L60" s="6">
        <f t="shared" si="5"/>
        <v>0.008515318835225308</v>
      </c>
      <c r="N60" s="4"/>
    </row>
    <row r="61" spans="2:14" ht="12.75">
      <c r="B61" s="119" t="s">
        <v>135</v>
      </c>
      <c r="C61" s="121">
        <v>53220</v>
      </c>
      <c r="D61" s="6">
        <f t="shared" si="0"/>
        <v>0.04181693892463994</v>
      </c>
      <c r="E61" s="121">
        <v>53220</v>
      </c>
      <c r="F61" s="6">
        <f t="shared" si="1"/>
        <v>0.05746356969482331</v>
      </c>
      <c r="G61" s="121">
        <v>20558</v>
      </c>
      <c r="H61" s="6">
        <f t="shared" si="2"/>
        <v>0.07622911004238246</v>
      </c>
      <c r="I61" s="121">
        <v>850</v>
      </c>
      <c r="J61" s="6">
        <f t="shared" si="3"/>
        <v>0.001716110848647099</v>
      </c>
      <c r="K61" s="42">
        <f t="shared" si="4"/>
        <v>127848</v>
      </c>
      <c r="L61" s="6">
        <f t="shared" si="5"/>
        <v>0.043136004534665394</v>
      </c>
      <c r="N61" s="4"/>
    </row>
    <row r="62" spans="2:14" ht="12.75">
      <c r="B62" s="119" t="s">
        <v>136</v>
      </c>
      <c r="C62" s="121">
        <v>0</v>
      </c>
      <c r="D62" s="6">
        <f t="shared" si="0"/>
        <v>0</v>
      </c>
      <c r="E62" s="121">
        <v>0</v>
      </c>
      <c r="F62" s="6">
        <f t="shared" si="1"/>
        <v>0</v>
      </c>
      <c r="G62" s="121">
        <v>0</v>
      </c>
      <c r="H62" s="6">
        <f t="shared" si="2"/>
        <v>0</v>
      </c>
      <c r="I62" s="121">
        <v>1505</v>
      </c>
      <c r="J62" s="6">
        <f t="shared" si="3"/>
        <v>0.0030385256790751575</v>
      </c>
      <c r="K62" s="42">
        <f t="shared" si="4"/>
        <v>1505</v>
      </c>
      <c r="L62" s="6">
        <f t="shared" si="5"/>
        <v>0.0005077880516290549</v>
      </c>
      <c r="N62" s="4"/>
    </row>
    <row r="63" spans="2:14" ht="12.75">
      <c r="B63" s="119" t="s">
        <v>137</v>
      </c>
      <c r="C63" s="121">
        <v>47846</v>
      </c>
      <c r="D63" s="6">
        <f t="shared" si="0"/>
        <v>0.03759438669275315</v>
      </c>
      <c r="E63" s="121">
        <v>47846</v>
      </c>
      <c r="F63" s="6">
        <f t="shared" si="1"/>
        <v>0.05166106643401947</v>
      </c>
      <c r="G63" s="121">
        <v>28314</v>
      </c>
      <c r="H63" s="6">
        <f t="shared" si="2"/>
        <v>0.10498837541297874</v>
      </c>
      <c r="I63" s="121">
        <v>22932</v>
      </c>
      <c r="J63" s="6">
        <f t="shared" si="3"/>
        <v>0.04629865174255914</v>
      </c>
      <c r="K63" s="42">
        <f t="shared" si="4"/>
        <v>146938</v>
      </c>
      <c r="L63" s="6">
        <f t="shared" si="5"/>
        <v>0.049576983873933604</v>
      </c>
      <c r="N63" s="4"/>
    </row>
    <row r="64" spans="2:14" ht="12.75">
      <c r="B64" s="119" t="s">
        <v>139</v>
      </c>
      <c r="C64" s="121">
        <v>1418</v>
      </c>
      <c r="D64" s="6">
        <f t="shared" si="0"/>
        <v>0.001114175486567821</v>
      </c>
      <c r="E64" s="121">
        <v>1418</v>
      </c>
      <c r="F64" s="6">
        <f t="shared" si="1"/>
        <v>0.0015310661748827406</v>
      </c>
      <c r="G64" s="121">
        <v>600</v>
      </c>
      <c r="H64" s="6">
        <f t="shared" si="2"/>
        <v>0.0022248013437800116</v>
      </c>
      <c r="I64" s="121">
        <v>6754</v>
      </c>
      <c r="J64" s="6">
        <f t="shared" si="3"/>
        <v>0.01363601490795589</v>
      </c>
      <c r="K64" s="42">
        <f t="shared" si="4"/>
        <v>10190</v>
      </c>
      <c r="L64" s="6">
        <f t="shared" si="5"/>
        <v>0.0034381131203322724</v>
      </c>
      <c r="N64" s="4"/>
    </row>
    <row r="65" spans="2:14" ht="12.75">
      <c r="B65" s="119" t="s">
        <v>140</v>
      </c>
      <c r="C65" s="121">
        <v>0</v>
      </c>
      <c r="D65" s="6">
        <f t="shared" si="0"/>
        <v>0</v>
      </c>
      <c r="E65" s="121">
        <v>0</v>
      </c>
      <c r="F65" s="6">
        <f t="shared" si="1"/>
        <v>0</v>
      </c>
      <c r="G65" s="121">
        <v>0</v>
      </c>
      <c r="H65" s="6">
        <f t="shared" si="2"/>
        <v>0</v>
      </c>
      <c r="I65" s="121">
        <v>8916</v>
      </c>
      <c r="J65" s="6">
        <f t="shared" si="3"/>
        <v>0.018000993325338277</v>
      </c>
      <c r="K65" s="42">
        <f t="shared" si="4"/>
        <v>8916</v>
      </c>
      <c r="L65" s="6">
        <f t="shared" si="5"/>
        <v>0.003008264630116049</v>
      </c>
      <c r="N65" s="4"/>
    </row>
    <row r="66" spans="2:14" ht="12.75">
      <c r="B66" s="119" t="s">
        <v>141</v>
      </c>
      <c r="C66" s="121">
        <v>0</v>
      </c>
      <c r="D66" s="6">
        <f t="shared" si="0"/>
        <v>0</v>
      </c>
      <c r="E66" s="121">
        <v>0</v>
      </c>
      <c r="F66" s="6">
        <f t="shared" si="1"/>
        <v>0</v>
      </c>
      <c r="G66" s="121">
        <v>0</v>
      </c>
      <c r="H66" s="6">
        <f t="shared" si="2"/>
        <v>0</v>
      </c>
      <c r="I66" s="121">
        <v>619</v>
      </c>
      <c r="J66" s="6">
        <f t="shared" si="3"/>
        <v>0.001249732488603005</v>
      </c>
      <c r="K66" s="42">
        <f t="shared" si="4"/>
        <v>619</v>
      </c>
      <c r="L66" s="6">
        <f t="shared" si="5"/>
        <v>0.00020885103253048836</v>
      </c>
      <c r="N66" s="4"/>
    </row>
    <row r="67" spans="2:14" ht="12.75">
      <c r="B67" s="119" t="s">
        <v>143</v>
      </c>
      <c r="C67" s="121">
        <v>0</v>
      </c>
      <c r="D67" s="6">
        <f t="shared" si="0"/>
        <v>0</v>
      </c>
      <c r="E67" s="121">
        <v>0</v>
      </c>
      <c r="F67" s="6">
        <f t="shared" si="1"/>
        <v>0</v>
      </c>
      <c r="G67" s="121">
        <v>0</v>
      </c>
      <c r="H67" s="6">
        <f t="shared" si="2"/>
        <v>0</v>
      </c>
      <c r="I67" s="121">
        <v>7786</v>
      </c>
      <c r="J67" s="6">
        <f t="shared" si="3"/>
        <v>0.015719575373607426</v>
      </c>
      <c r="K67" s="42">
        <f t="shared" si="4"/>
        <v>7786</v>
      </c>
      <c r="L67" s="6">
        <f t="shared" si="5"/>
        <v>0.0026270018405208117</v>
      </c>
      <c r="N67" s="4"/>
    </row>
    <row r="68" spans="2:14" ht="12.75">
      <c r="B68" s="119" t="s">
        <v>146</v>
      </c>
      <c r="C68" s="121">
        <v>0</v>
      </c>
      <c r="D68" s="6">
        <f>+C68/$C$76</f>
        <v>0</v>
      </c>
      <c r="E68" s="121">
        <v>0</v>
      </c>
      <c r="F68" s="6">
        <f>+E68/$E$76</f>
        <v>0</v>
      </c>
      <c r="G68" s="121">
        <v>0</v>
      </c>
      <c r="H68" s="6">
        <f>+G68/$G$76</f>
        <v>0</v>
      </c>
      <c r="I68" s="121">
        <v>35</v>
      </c>
      <c r="J68" s="6">
        <f>+I68/$I$76</f>
        <v>7.066338788546878E-05</v>
      </c>
      <c r="K68" s="42">
        <f>+C68+E68+G68+I68</f>
        <v>35</v>
      </c>
      <c r="L68" s="6">
        <f>+K68/$K$76</f>
        <v>1.1809024456489649E-05</v>
      </c>
      <c r="N68" s="4"/>
    </row>
    <row r="69" spans="2:14" ht="12.75">
      <c r="B69" s="119" t="s">
        <v>147</v>
      </c>
      <c r="C69" s="121">
        <v>0</v>
      </c>
      <c r="D69" s="6">
        <f>+C69/$C$76</f>
        <v>0</v>
      </c>
      <c r="E69" s="121">
        <v>0</v>
      </c>
      <c r="F69" s="6">
        <f>+E69/$E$76</f>
        <v>0</v>
      </c>
      <c r="G69" s="121">
        <v>0</v>
      </c>
      <c r="H69" s="6">
        <f>+G69/$G$76</f>
        <v>0</v>
      </c>
      <c r="I69" s="121">
        <v>797</v>
      </c>
      <c r="J69" s="6">
        <f>+I69/$I$76</f>
        <v>0.0016091062898491034</v>
      </c>
      <c r="K69" s="42">
        <f>+C69+E69+G69+I69</f>
        <v>797</v>
      </c>
      <c r="L69" s="6">
        <f>+K69/$K$76</f>
        <v>0.00026890835690920715</v>
      </c>
      <c r="N69" s="4"/>
    </row>
    <row r="70" spans="2:14" ht="12.75">
      <c r="B70" s="119" t="s">
        <v>148</v>
      </c>
      <c r="C70" s="121">
        <v>0</v>
      </c>
      <c r="D70" s="6">
        <f>+C70/$C$76</f>
        <v>0</v>
      </c>
      <c r="E70" s="121">
        <v>0</v>
      </c>
      <c r="F70" s="6">
        <f>+E70/$E$76</f>
        <v>0</v>
      </c>
      <c r="G70" s="121">
        <v>0</v>
      </c>
      <c r="H70" s="6">
        <f>+G70/$G$76</f>
        <v>0</v>
      </c>
      <c r="I70" s="121">
        <v>1085</v>
      </c>
      <c r="J70" s="6">
        <f>+I70/$I$76</f>
        <v>0.002190565024449532</v>
      </c>
      <c r="K70" s="42">
        <f>+C70+E70+G70+I70</f>
        <v>1085</v>
      </c>
      <c r="L70" s="6">
        <f>+K70/$K$76</f>
        <v>0.00036607975815117916</v>
      </c>
      <c r="N70" s="4"/>
    </row>
    <row r="71" spans="2:14" ht="12.75">
      <c r="B71" s="82"/>
      <c r="C71" s="83"/>
      <c r="D71" s="6"/>
      <c r="E71" s="83"/>
      <c r="F71" s="6"/>
      <c r="G71" s="83"/>
      <c r="H71" s="6"/>
      <c r="I71" s="83"/>
      <c r="J71" s="6"/>
      <c r="K71" s="42"/>
      <c r="L71" s="6"/>
      <c r="N71" s="4"/>
    </row>
    <row r="72" spans="2:14" ht="12.75">
      <c r="B72" s="82"/>
      <c r="C72" s="83"/>
      <c r="D72" s="6"/>
      <c r="E72" s="83"/>
      <c r="F72" s="6"/>
      <c r="G72" s="83"/>
      <c r="H72" s="6"/>
      <c r="I72" s="83"/>
      <c r="J72" s="6"/>
      <c r="K72" s="42"/>
      <c r="L72" s="6"/>
      <c r="N72" s="4"/>
    </row>
    <row r="73" spans="2:14" ht="12.75">
      <c r="B73" s="82"/>
      <c r="C73" s="83"/>
      <c r="D73" s="6"/>
      <c r="E73" s="83"/>
      <c r="F73" s="6"/>
      <c r="G73" s="83"/>
      <c r="H73" s="6"/>
      <c r="I73" s="83"/>
      <c r="J73" s="6"/>
      <c r="K73" s="42"/>
      <c r="L73" s="6"/>
      <c r="N73" s="4"/>
    </row>
    <row r="74" spans="2:14" ht="12.75">
      <c r="B74" s="54"/>
      <c r="C74" s="55"/>
      <c r="D74" s="6"/>
      <c r="E74" s="55"/>
      <c r="F74" s="6"/>
      <c r="G74" s="55"/>
      <c r="H74" s="6"/>
      <c r="I74" s="55"/>
      <c r="J74" s="6"/>
      <c r="K74" s="42"/>
      <c r="L74" s="6"/>
      <c r="N74" s="4"/>
    </row>
    <row r="75" spans="2:12" ht="12.75">
      <c r="B75" s="2"/>
      <c r="C75" s="3"/>
      <c r="D75" s="6"/>
      <c r="E75" s="3"/>
      <c r="F75" s="6"/>
      <c r="G75" s="3"/>
      <c r="H75" s="6"/>
      <c r="I75" s="3"/>
      <c r="J75" s="6"/>
      <c r="K75" s="3"/>
      <c r="L75" s="6"/>
    </row>
    <row r="76" spans="3:13" ht="12.75">
      <c r="C76" s="4">
        <f>SUM(C3:C75)</f>
        <v>1272690</v>
      </c>
      <c r="D76" s="7">
        <f aca="true" t="shared" si="6" ref="D76:L76">SUM(D3:D75)</f>
        <v>1.0000000000000002</v>
      </c>
      <c r="E76" s="4">
        <f t="shared" si="6"/>
        <v>926152</v>
      </c>
      <c r="F76" s="7">
        <f t="shared" si="6"/>
        <v>0.9999999999999999</v>
      </c>
      <c r="G76" s="4">
        <f t="shared" si="6"/>
        <v>269687</v>
      </c>
      <c r="H76" s="7">
        <f t="shared" si="6"/>
        <v>1</v>
      </c>
      <c r="I76" s="4">
        <f t="shared" si="6"/>
        <v>495306</v>
      </c>
      <c r="J76" s="7">
        <f t="shared" si="6"/>
        <v>0.9999999999999998</v>
      </c>
      <c r="K76" s="4">
        <f>SUM(K3:K75)</f>
        <v>2963835</v>
      </c>
      <c r="L76" s="7">
        <f t="shared" si="6"/>
        <v>1.0000000000000002</v>
      </c>
      <c r="M76" s="4">
        <f>+I76+G76+E76+C76</f>
        <v>2963835</v>
      </c>
    </row>
    <row r="77" spans="9:11" ht="12.75">
      <c r="I77" s="4"/>
      <c r="K77" s="4">
        <f>+K76-K78</f>
        <v>-2.330000000074506</v>
      </c>
    </row>
    <row r="78" spans="3:11" ht="12.75">
      <c r="C78" s="9">
        <v>1272690.04</v>
      </c>
      <c r="E78" s="4">
        <v>926151.81</v>
      </c>
      <c r="G78" s="9">
        <v>269689.69</v>
      </c>
      <c r="I78" s="9">
        <v>495305.79</v>
      </c>
      <c r="K78" s="4">
        <f>SUM(C78:I78)</f>
        <v>2963837.33</v>
      </c>
    </row>
    <row r="80" spans="3:11" ht="12.75">
      <c r="C80" s="4">
        <f>+C76-C78</f>
        <v>-0.0400000000372529</v>
      </c>
      <c r="E80" s="4">
        <f>+E76-E78</f>
        <v>0.18999999994412065</v>
      </c>
      <c r="G80" s="4">
        <f>+G76-G78</f>
        <v>-2.6900000000023283</v>
      </c>
      <c r="I80" s="4">
        <f>+I76-I78</f>
        <v>0.21000000002095476</v>
      </c>
      <c r="K80" s="4">
        <f>+K76-K78</f>
        <v>-2.330000000074506</v>
      </c>
    </row>
    <row r="83" ht="12.75">
      <c r="K83" s="4">
        <f>+K78</f>
        <v>2963837.33</v>
      </c>
    </row>
    <row r="84" ht="12.75">
      <c r="K84" s="4"/>
    </row>
    <row r="85" ht="12.75">
      <c r="K85" s="4">
        <f>+K83-K84</f>
        <v>2963837.33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AEAGLE</cp:lastModifiedBy>
  <cp:lastPrinted>2012-07-02T16:45:53Z</cp:lastPrinted>
  <dcterms:created xsi:type="dcterms:W3CDTF">1996-10-14T23:33:28Z</dcterms:created>
  <dcterms:modified xsi:type="dcterms:W3CDTF">2012-07-03T21:27:37Z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