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6675" tabRatio="780" firstSheet="8" activeTab="13"/>
  </bookViews>
  <sheets>
    <sheet name="ZipListing" sheetId="1" r:id="rId1"/>
    <sheet name="Oct1998" sheetId="2" r:id="rId2"/>
    <sheet name="Nov1998" sheetId="3" r:id="rId3"/>
    <sheet name="Dec1998" sheetId="4" r:id="rId4"/>
    <sheet name="Jan1999" sheetId="5" r:id="rId5"/>
    <sheet name="Feb1999" sheetId="6" r:id="rId6"/>
    <sheet name="Mar1999" sheetId="7" r:id="rId7"/>
    <sheet name="Apr1999" sheetId="8" r:id="rId8"/>
    <sheet name="May1999" sheetId="9" r:id="rId9"/>
    <sheet name="June1999" sheetId="10" r:id="rId10"/>
    <sheet name="July1999" sheetId="11" r:id="rId11"/>
    <sheet name="Aug1999" sheetId="12" r:id="rId12"/>
    <sheet name="Sept1999" sheetId="13" r:id="rId13"/>
    <sheet name="FY19981999" sheetId="14" r:id="rId14"/>
  </sheets>
  <definedNames/>
  <calcPr fullCalcOnLoad="1"/>
</workbook>
</file>

<file path=xl/sharedStrings.xml><?xml version="1.0" encoding="utf-8"?>
<sst xmlns="http://schemas.openxmlformats.org/spreadsheetml/2006/main" count="1941" uniqueCount="164">
  <si>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</si>
  <si>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</si>
  <si>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</si>
  <si>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</si>
  <si>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</si>
  <si>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</si>
  <si>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</si>
  <si>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</si>
  <si>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</si>
  <si>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</si>
  <si>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</si>
  <si>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</si>
  <si>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</si>
  <si>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</si>
  <si>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</si>
  <si>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</si>
  <si>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</si>
  <si>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</si>
  <si>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</si>
  <si>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</si>
  <si>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</si>
  <si>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</si>
  <si>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</si>
  <si>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</si>
  <si>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</si>
  <si>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</si>
  <si>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</si>
  <si>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</si>
  <si>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</si>
  <si>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</si>
  <si>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</si>
  <si>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</si>
  <si>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</si>
  <si>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</si>
  <si>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</si>
  <si>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</si>
  <si>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</si>
  <si>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</si>
  <si>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</si>
  <si>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</si>
  <si>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</si>
  <si>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</si>
  <si>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</si>
  <si>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</si>
  <si>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</si>
  <si>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</si>
  <si>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</si>
  <si>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</si>
  <si>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</si>
  <si>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</si>
  <si>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</si>
  <si>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</si>
  <si>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</si>
  <si>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</si>
  <si>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</si>
  <si>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</si>
  <si>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</si>
  <si>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</si>
  <si>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</si>
  <si>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</si>
  <si>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</si>
  <si>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</si>
  <si>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</si>
  <si>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</si>
  <si>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</si>
  <si>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</si>
  <si>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</si>
  <si>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</si>
  <si>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</si>
  <si>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</si>
  <si>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</si>
  <si>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</si>
  <si>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</si>
  <si>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</si>
  <si>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</si>
  <si>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</si>
  <si>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</si>
  <si>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</si>
  <si>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</si>
  <si>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</si>
  <si>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</si>
  <si>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</si>
  <si>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</si>
  <si>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</si>
  <si>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</si>
  <si>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</si>
  <si>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</si>
  <si>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</si>
  <si>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</si>
  <si>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</si>
  <si>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</si>
  <si>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</si>
  <si>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</si>
  <si>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</si>
  <si>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</si>
  <si>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</si>
  <si>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</si>
  <si>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</si>
  <si>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</si>
  <si>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</si>
  <si>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</si>
  <si>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</si>
  <si>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</si>
  <si>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</si>
  <si>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</si>
  <si>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</si>
  <si>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</si>
  <si>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</si>
  <si>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</si>
  <si>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</si>
  <si>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</si>
  <si>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</si>
  <si>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</si>
  <si>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</si>
  <si>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</si>
  <si>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</si>
  <si>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</si>
  <si>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</si>
  <si>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</si>
  <si>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</si>
  <si>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</si>
  <si>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</si>
  <si>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</si>
  <si>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</si>
  <si>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</si>
  <si>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</si>
  <si>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</si>
  <si>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</si>
  <si>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</si>
  <si>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</si>
  <si>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</si>
  <si>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</si>
  <si>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</si>
  <si>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</si>
  <si>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</si>
  <si>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</si>
  <si>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</si>
  <si>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</si>
  <si>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</si>
  <si>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</si>
  <si>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</si>
  <si>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</si>
  <si>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</si>
  <si>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</si>
  <si>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</si>
  <si>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</si>
  <si>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</si>
  <si>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</si>
  <si>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</si>
  <si>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</si>
  <si>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</si>
  <si>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</si>
  <si>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</si>
  <si>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</si>
  <si>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</si>
  <si>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</si>
  <si>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</si>
  <si>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</si>
  <si>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</si>
  <si>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</si>
  <si>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</si>
  <si>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</si>
  <si>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</si>
  <si>
    <t>Total_Tax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</si>
</sst>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57" applyFont="1" applyFill="1" applyBorder="1" applyAlignment="1">
      <alignment horizontal="left" wrapText="1"/>
      <protection/>
    </xf>
    <xf numFmtId="164" fontId="1" fillId="0" borderId="2" xfId="57" applyNumberFormat="1" applyFont="1" applyFill="1" applyBorder="1" applyAlignment="1">
      <alignment horizontal="right" wrapText="1"/>
      <protection/>
    </xf>
    <xf numFmtId="0" fontId="1" fillId="0" borderId="2" xfId="54" applyFont="1" applyFill="1" applyBorder="1" applyAlignment="1">
      <alignment horizontal="left" wrapText="1"/>
      <protection/>
    </xf>
    <xf numFmtId="164" fontId="1" fillId="0" borderId="2" xfId="54" applyNumberFormat="1" applyFont="1" applyFill="1" applyBorder="1" applyAlignment="1">
      <alignment horizontal="right" wrapText="1"/>
      <protection/>
    </xf>
    <xf numFmtId="0" fontId="1" fillId="0" borderId="2" xfId="29" applyFont="1" applyFill="1" applyBorder="1" applyAlignment="1">
      <alignment horizontal="left" wrapText="1"/>
      <protection/>
    </xf>
    <xf numFmtId="164" fontId="1" fillId="0" borderId="2" xfId="29" applyNumberFormat="1" applyFont="1" applyFill="1" applyBorder="1" applyAlignment="1">
      <alignment horizontal="right" wrapText="1"/>
      <protection/>
    </xf>
    <xf numFmtId="0" fontId="1" fillId="0" borderId="2" xfId="42" applyFont="1" applyFill="1" applyBorder="1" applyAlignment="1">
      <alignment horizontal="left" wrapText="1"/>
      <protection/>
    </xf>
    <xf numFmtId="164" fontId="1" fillId="0" borderId="2" xfId="42" applyNumberFormat="1" applyFont="1" applyFill="1" applyBorder="1" applyAlignment="1">
      <alignment horizontal="right" wrapText="1"/>
      <protection/>
    </xf>
    <xf numFmtId="0" fontId="1" fillId="0" borderId="2" xfId="33" applyFont="1" applyFill="1" applyBorder="1" applyAlignment="1">
      <alignment horizontal="left" wrapText="1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left" wrapText="1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0" fontId="1" fillId="0" borderId="2" xfId="37" applyFont="1" applyFill="1" applyBorder="1" applyAlignment="1">
      <alignment horizontal="left" wrapText="1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0" fontId="1" fillId="0" borderId="2" xfId="36" applyFont="1" applyFill="1" applyBorder="1" applyAlignment="1">
      <alignment horizontal="left" wrapText="1"/>
      <protection/>
    </xf>
    <xf numFmtId="0" fontId="1" fillId="0" borderId="2" xfId="41" applyFont="1" applyFill="1" applyBorder="1" applyAlignment="1">
      <alignment horizontal="left" wrapText="1"/>
      <protection/>
    </xf>
    <xf numFmtId="164" fontId="1" fillId="0" borderId="2" xfId="41" applyNumberFormat="1" applyFont="1" applyFill="1" applyBorder="1" applyAlignment="1">
      <alignment horizontal="right" wrapText="1"/>
      <protection/>
    </xf>
    <xf numFmtId="0" fontId="1" fillId="0" borderId="2" xfId="32" applyFont="1" applyFill="1" applyBorder="1" applyAlignment="1">
      <alignment horizontal="left" wrapText="1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0" borderId="2" xfId="47" applyFont="1" applyFill="1" applyBorder="1" applyAlignment="1">
      <alignment horizontal="left" wrapText="1"/>
      <protection/>
    </xf>
    <xf numFmtId="164" fontId="1" fillId="0" borderId="2" xfId="47" applyNumberFormat="1" applyFont="1" applyFill="1" applyBorder="1" applyAlignment="1">
      <alignment horizontal="right" wrapText="1"/>
      <protection/>
    </xf>
    <xf numFmtId="0" fontId="1" fillId="0" borderId="2" xfId="61" applyFont="1" applyFill="1" applyBorder="1" applyAlignment="1">
      <alignment horizontal="left" wrapText="1"/>
      <protection/>
    </xf>
    <xf numFmtId="164" fontId="1" fillId="0" borderId="2" xfId="61" applyNumberFormat="1" applyFont="1" applyFill="1" applyBorder="1" applyAlignment="1">
      <alignment horizontal="right" wrapText="1"/>
      <protection/>
    </xf>
    <xf numFmtId="164" fontId="1" fillId="0" borderId="2" xfId="36" applyNumberFormat="1" applyFont="1" applyFill="1" applyBorder="1" applyAlignment="1">
      <alignment horizontal="right" wrapText="1"/>
      <protection/>
    </xf>
    <xf numFmtId="0" fontId="1" fillId="0" borderId="2" xfId="26" applyFont="1" applyFill="1" applyBorder="1" applyAlignment="1">
      <alignment horizontal="left" wrapText="1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0" fontId="1" fillId="0" borderId="2" xfId="60" applyFont="1" applyFill="1" applyBorder="1" applyAlignment="1">
      <alignment horizontal="left" wrapText="1"/>
      <protection/>
    </xf>
    <xf numFmtId="164" fontId="1" fillId="0" borderId="2" xfId="60" applyNumberFormat="1" applyFont="1" applyFill="1" applyBorder="1" applyAlignment="1">
      <alignment horizontal="right" wrapText="1"/>
      <protection/>
    </xf>
    <xf numFmtId="0" fontId="1" fillId="0" borderId="2" xfId="37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164" fontId="1" fillId="2" borderId="1" xfId="56" applyNumberFormat="1" applyFont="1" applyFill="1" applyBorder="1" applyAlignment="1">
      <alignment horizontal="center"/>
      <protection/>
    </xf>
    <xf numFmtId="164" fontId="1" fillId="0" borderId="2" xfId="56" applyNumberFormat="1" applyFont="1" applyFill="1" applyBorder="1" applyAlignment="1">
      <alignment horizontal="right" wrapText="1"/>
      <protection/>
    </xf>
    <xf numFmtId="164" fontId="1" fillId="2" borderId="1" xfId="53" applyNumberFormat="1" applyFont="1" applyFill="1" applyBorder="1" applyAlignment="1">
      <alignment horizontal="center"/>
      <protection/>
    </xf>
    <xf numFmtId="164" fontId="1" fillId="2" borderId="1" xfId="28" applyNumberFormat="1" applyFont="1" applyFill="1" applyBorder="1" applyAlignment="1">
      <alignment horizontal="center"/>
      <protection/>
    </xf>
    <xf numFmtId="164" fontId="1" fillId="2" borderId="1" xfId="40" applyNumberFormat="1" applyFont="1" applyFill="1" applyBorder="1" applyAlignment="1">
      <alignment horizontal="center"/>
      <protection/>
    </xf>
    <xf numFmtId="164" fontId="1" fillId="0" borderId="2" xfId="40" applyNumberFormat="1" applyFont="1" applyFill="1" applyBorder="1" applyAlignment="1">
      <alignment horizontal="right" wrapText="1"/>
      <protection/>
    </xf>
    <xf numFmtId="164" fontId="1" fillId="2" borderId="1" xfId="31" applyNumberFormat="1" applyFont="1" applyFill="1" applyBorder="1" applyAlignment="1">
      <alignment horizontal="center"/>
      <protection/>
    </xf>
    <xf numFmtId="164" fontId="1" fillId="0" borderId="2" xfId="31" applyNumberFormat="1" applyFont="1" applyFill="1" applyBorder="1" applyAlignment="1">
      <alignment horizontal="right" wrapText="1"/>
      <protection/>
    </xf>
    <xf numFmtId="164" fontId="1" fillId="2" borderId="1" xfId="49" applyNumberFormat="1" applyFont="1" applyFill="1" applyBorder="1" applyAlignment="1">
      <alignment horizontal="center"/>
      <protection/>
    </xf>
    <xf numFmtId="164" fontId="1" fillId="2" borderId="1" xfId="22" applyNumberFormat="1" applyFont="1" applyFill="1" applyBorder="1" applyAlignment="1">
      <alignment horizontal="center"/>
      <protection/>
    </xf>
    <xf numFmtId="164" fontId="1" fillId="0" borderId="2" xfId="22" applyNumberFormat="1" applyFont="1" applyFill="1" applyBorder="1" applyAlignment="1">
      <alignment horizontal="right" wrapText="1"/>
      <protection/>
    </xf>
    <xf numFmtId="164" fontId="1" fillId="2" borderId="1" xfId="51" applyNumberFormat="1" applyFont="1" applyFill="1" applyBorder="1" applyAlignment="1">
      <alignment horizontal="center"/>
      <protection/>
    </xf>
    <xf numFmtId="164" fontId="1" fillId="0" borderId="2" xfId="51" applyNumberFormat="1" applyFont="1" applyFill="1" applyBorder="1" applyAlignment="1">
      <alignment horizontal="right" wrapText="1"/>
      <protection/>
    </xf>
    <xf numFmtId="164" fontId="1" fillId="2" borderId="1" xfId="46" applyNumberFormat="1" applyFont="1" applyFill="1" applyBorder="1" applyAlignment="1">
      <alignment horizontal="center"/>
      <protection/>
    </xf>
    <xf numFmtId="164" fontId="1" fillId="0" borderId="2" xfId="46" applyNumberFormat="1" applyFont="1" applyFill="1" applyBorder="1" applyAlignment="1">
      <alignment horizontal="right" wrapText="1"/>
      <protection/>
    </xf>
    <xf numFmtId="164" fontId="1" fillId="2" borderId="1" xfId="44" applyNumberFormat="1" applyFont="1" applyFill="1" applyBorder="1" applyAlignment="1">
      <alignment horizontal="center"/>
      <protection/>
    </xf>
    <xf numFmtId="164" fontId="1" fillId="0" borderId="2" xfId="44" applyNumberFormat="1" applyFont="1" applyFill="1" applyBorder="1" applyAlignment="1">
      <alignment horizontal="right" wrapText="1"/>
      <protection/>
    </xf>
    <xf numFmtId="164" fontId="1" fillId="2" borderId="1" xfId="25" applyNumberFormat="1" applyFont="1" applyFill="1" applyBorder="1" applyAlignment="1">
      <alignment horizontal="center"/>
      <protection/>
    </xf>
    <xf numFmtId="164" fontId="1" fillId="0" borderId="2" xfId="25" applyNumberFormat="1" applyFont="1" applyFill="1" applyBorder="1" applyAlignment="1">
      <alignment horizontal="right" wrapText="1"/>
      <protection/>
    </xf>
    <xf numFmtId="164" fontId="1" fillId="2" borderId="1" xfId="59" applyNumberFormat="1" applyFont="1" applyFill="1" applyBorder="1" applyAlignment="1">
      <alignment horizontal="center"/>
      <protection/>
    </xf>
    <xf numFmtId="164" fontId="1" fillId="0" borderId="2" xfId="59" applyNumberFormat="1" applyFont="1" applyFill="1" applyBorder="1" applyAlignment="1">
      <alignment horizontal="right" wrapText="1"/>
      <protection/>
    </xf>
    <xf numFmtId="164" fontId="1" fillId="2" borderId="1" xfId="35" applyNumberFormat="1" applyFont="1" applyFill="1" applyBorder="1" applyAlignment="1">
      <alignment horizontal="center"/>
      <protection/>
    </xf>
    <xf numFmtId="164" fontId="1" fillId="0" borderId="2" xfId="35" applyNumberFormat="1" applyFont="1" applyFill="1" applyBorder="1" applyAlignment="1">
      <alignment horizontal="right" wrapText="1"/>
      <protection/>
    </xf>
    <xf numFmtId="0" fontId="1" fillId="0" borderId="2" xfId="39" applyFont="1" applyFill="1" applyBorder="1" applyAlignment="1">
      <alignment horizontal="left" wrapText="1"/>
      <protection/>
    </xf>
    <xf numFmtId="164" fontId="1" fillId="0" borderId="2" xfId="39" applyNumberFormat="1" applyFont="1" applyFill="1" applyBorder="1" applyAlignment="1">
      <alignment horizontal="right" wrapText="1"/>
      <protection/>
    </xf>
    <xf numFmtId="0" fontId="1" fillId="2" borderId="1" xfId="55" applyFont="1" applyFill="1" applyBorder="1" applyAlignment="1">
      <alignment horizontal="center"/>
      <protection/>
    </xf>
    <xf numFmtId="0" fontId="1" fillId="0" borderId="2" xfId="55" applyFont="1" applyFill="1" applyBorder="1" applyAlignment="1">
      <alignment horizontal="left" wrapText="1"/>
      <protection/>
    </xf>
    <xf numFmtId="164" fontId="1" fillId="2" borderId="1" xfId="55" applyNumberFormat="1" applyFont="1" applyFill="1" applyBorder="1" applyAlignment="1">
      <alignment horizontal="center"/>
      <protection/>
    </xf>
    <xf numFmtId="164" fontId="1" fillId="0" borderId="2" xfId="55" applyNumberFormat="1" applyFont="1" applyFill="1" applyBorder="1" applyAlignment="1">
      <alignment horizontal="right" wrapText="1"/>
      <protection/>
    </xf>
    <xf numFmtId="0" fontId="1" fillId="2" borderId="1" xfId="52" applyFont="1" applyFill="1" applyBorder="1" applyAlignment="1">
      <alignment horizontal="center"/>
      <protection/>
    </xf>
    <xf numFmtId="0" fontId="1" fillId="0" borderId="2" xfId="52" applyFont="1" applyFill="1" applyBorder="1" applyAlignment="1">
      <alignment horizontal="left" wrapText="1"/>
      <protection/>
    </xf>
    <xf numFmtId="164" fontId="1" fillId="2" borderId="1" xfId="52" applyNumberFormat="1" applyFont="1" applyFill="1" applyBorder="1" applyAlignment="1">
      <alignment horizontal="center"/>
      <protection/>
    </xf>
    <xf numFmtId="164" fontId="1" fillId="0" borderId="2" xfId="52" applyNumberFormat="1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horizontal="left" wrapText="1"/>
      <protection/>
    </xf>
    <xf numFmtId="164" fontId="1" fillId="2" borderId="1" xfId="27" applyNumberFormat="1" applyFont="1" applyFill="1" applyBorder="1" applyAlignment="1">
      <alignment horizontal="center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0" fontId="1" fillId="2" borderId="1" xfId="38" applyFont="1" applyFill="1" applyBorder="1" applyAlignment="1">
      <alignment horizontal="center"/>
      <protection/>
    </xf>
    <xf numFmtId="0" fontId="1" fillId="0" borderId="2" xfId="38" applyFont="1" applyFill="1" applyBorder="1" applyAlignment="1">
      <alignment horizontal="left" wrapText="1"/>
      <protection/>
    </xf>
    <xf numFmtId="164" fontId="1" fillId="2" borderId="1" xfId="38" applyNumberFormat="1" applyFont="1" applyFill="1" applyBorder="1" applyAlignment="1">
      <alignment horizontal="center"/>
      <protection/>
    </xf>
    <xf numFmtId="164" fontId="1" fillId="0" borderId="2" xfId="38" applyNumberFormat="1" applyFont="1" applyFill="1" applyBorder="1" applyAlignment="1">
      <alignment horizontal="right" wrapText="1"/>
      <protection/>
    </xf>
    <xf numFmtId="0" fontId="1" fillId="2" borderId="1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horizontal="left" wrapText="1"/>
      <protection/>
    </xf>
    <xf numFmtId="164" fontId="1" fillId="2" borderId="1" xfId="30" applyNumberFormat="1" applyFont="1" applyFill="1" applyBorder="1" applyAlignment="1">
      <alignment horizontal="center"/>
      <protection/>
    </xf>
    <xf numFmtId="164" fontId="1" fillId="0" borderId="2" xfId="30" applyNumberFormat="1" applyFont="1" applyFill="1" applyBorder="1" applyAlignment="1">
      <alignment horizontal="right" wrapText="1"/>
      <protection/>
    </xf>
    <xf numFmtId="0" fontId="1" fillId="2" borderId="1" xfId="48" applyFont="1" applyFill="1" applyBorder="1" applyAlignment="1">
      <alignment horizontal="center"/>
      <protection/>
    </xf>
    <xf numFmtId="0" fontId="1" fillId="0" borderId="2" xfId="48" applyFont="1" applyFill="1" applyBorder="1" applyAlignment="1">
      <alignment horizontal="left" wrapText="1"/>
      <protection/>
    </xf>
    <xf numFmtId="164" fontId="1" fillId="2" borderId="1" xfId="48" applyNumberFormat="1" applyFont="1" applyFill="1" applyBorder="1" applyAlignment="1">
      <alignment horizontal="center"/>
      <protection/>
    </xf>
    <xf numFmtId="164" fontId="1" fillId="0" borderId="2" xfId="48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2" borderId="1" xfId="21" applyNumberFormat="1" applyFont="1" applyFill="1" applyBorder="1" applyAlignment="1">
      <alignment horizontal="center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0" fontId="1" fillId="2" borderId="1" xfId="50" applyFont="1" applyFill="1" applyBorder="1" applyAlignment="1">
      <alignment horizontal="center"/>
      <protection/>
    </xf>
    <xf numFmtId="0" fontId="1" fillId="0" borderId="2" xfId="50" applyFont="1" applyFill="1" applyBorder="1" applyAlignment="1">
      <alignment horizontal="left" wrapText="1"/>
      <protection/>
    </xf>
    <xf numFmtId="164" fontId="1" fillId="2" borderId="1" xfId="50" applyNumberFormat="1" applyFont="1" applyFill="1" applyBorder="1" applyAlignment="1">
      <alignment horizontal="center"/>
      <protection/>
    </xf>
    <xf numFmtId="164" fontId="1" fillId="0" borderId="2" xfId="50" applyNumberFormat="1" applyFont="1" applyFill="1" applyBorder="1" applyAlignment="1">
      <alignment horizontal="right" wrapText="1"/>
      <protection/>
    </xf>
    <xf numFmtId="0" fontId="1" fillId="2" borderId="1" xfId="45" applyFont="1" applyFill="1" applyBorder="1" applyAlignment="1">
      <alignment horizontal="center"/>
      <protection/>
    </xf>
    <xf numFmtId="0" fontId="1" fillId="0" borderId="2" xfId="45" applyFont="1" applyFill="1" applyBorder="1" applyAlignment="1">
      <alignment horizontal="left" wrapText="1"/>
      <protection/>
    </xf>
    <xf numFmtId="164" fontId="1" fillId="2" borderId="1" xfId="45" applyNumberFormat="1" applyFont="1" applyFill="1" applyBorder="1" applyAlignment="1">
      <alignment horizontal="center"/>
      <protection/>
    </xf>
    <xf numFmtId="164" fontId="1" fillId="0" borderId="2" xfId="45" applyNumberFormat="1" applyFont="1" applyFill="1" applyBorder="1" applyAlignment="1">
      <alignment horizontal="right" wrapText="1"/>
      <protection/>
    </xf>
    <xf numFmtId="0" fontId="1" fillId="2" borderId="1" xfId="43" applyFont="1" applyFill="1" applyBorder="1" applyAlignment="1">
      <alignment horizontal="center"/>
      <protection/>
    </xf>
    <xf numFmtId="0" fontId="1" fillId="0" borderId="2" xfId="43" applyFont="1" applyFill="1" applyBorder="1" applyAlignment="1">
      <alignment horizontal="left" wrapText="1"/>
      <protection/>
    </xf>
    <xf numFmtId="164" fontId="1" fillId="2" borderId="1" xfId="43" applyNumberFormat="1" applyFont="1" applyFill="1" applyBorder="1" applyAlignment="1">
      <alignment horizontal="center"/>
      <protection/>
    </xf>
    <xf numFmtId="164" fontId="1" fillId="0" borderId="2" xfId="43" applyNumberFormat="1" applyFont="1" applyFill="1" applyBorder="1" applyAlignment="1">
      <alignment horizontal="right" wrapText="1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2" borderId="1" xfId="24" applyNumberFormat="1" applyFont="1" applyFill="1" applyBorder="1" applyAlignment="1">
      <alignment horizontal="center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2" borderId="1" xfId="58" applyFont="1" applyFill="1" applyBorder="1" applyAlignment="1">
      <alignment horizontal="center"/>
      <protection/>
    </xf>
    <xf numFmtId="0" fontId="1" fillId="0" borderId="2" xfId="58" applyFont="1" applyFill="1" applyBorder="1" applyAlignment="1">
      <alignment horizontal="left" wrapText="1"/>
      <protection/>
    </xf>
    <xf numFmtId="164" fontId="1" fillId="2" borderId="1" xfId="58" applyNumberFormat="1" applyFont="1" applyFill="1" applyBorder="1" applyAlignment="1">
      <alignment horizontal="center"/>
      <protection/>
    </xf>
    <xf numFmtId="164" fontId="1" fillId="0" borderId="2" xfId="58" applyNumberFormat="1" applyFont="1" applyFill="1" applyBorder="1" applyAlignment="1">
      <alignment horizontal="right" wrapText="1"/>
      <protection/>
    </xf>
    <xf numFmtId="0" fontId="1" fillId="2" borderId="1" xfId="34" applyFont="1" applyFill="1" applyBorder="1" applyAlignment="1">
      <alignment horizontal="center"/>
      <protection/>
    </xf>
    <xf numFmtId="0" fontId="1" fillId="0" borderId="2" xfId="34" applyFont="1" applyFill="1" applyBorder="1" applyAlignment="1">
      <alignment horizontal="left" wrapText="1"/>
      <protection/>
    </xf>
    <xf numFmtId="164" fontId="1" fillId="2" borderId="1" xfId="34" applyNumberFormat="1" applyFont="1" applyFill="1" applyBorder="1" applyAlignment="1">
      <alignment horizontal="center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164" fontId="1" fillId="0" borderId="2" xfId="37" applyNumberFormat="1" applyFont="1" applyFill="1" applyBorder="1" applyAlignment="1">
      <alignment horizontal="left"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1999" xfId="21"/>
    <cellStyle name="Normal_Apr2001" xfId="22"/>
    <cellStyle name="Normal_Apr2004" xfId="23"/>
    <cellStyle name="Normal_Aug1999" xfId="24"/>
    <cellStyle name="Normal_Aug2001" xfId="25"/>
    <cellStyle name="Normal_Aug2002" xfId="26"/>
    <cellStyle name="Normal_Dec1998" xfId="27"/>
    <cellStyle name="Normal_Dec2000" xfId="28"/>
    <cellStyle name="Normal_Dec2003" xfId="29"/>
    <cellStyle name="Normal_Feb1999" xfId="30"/>
    <cellStyle name="Normal_Feb2001" xfId="31"/>
    <cellStyle name="Normal_Feb2003" xfId="32"/>
    <cellStyle name="Normal_Feb2004" xfId="33"/>
    <cellStyle name="Normal_FY19981999" xfId="34"/>
    <cellStyle name="Normal_FY20002001" xfId="35"/>
    <cellStyle name="Normal_FY20022003" xfId="36"/>
    <cellStyle name="Normal_FY20032004" xfId="37"/>
    <cellStyle name="Normal_Jan1999" xfId="38"/>
    <cellStyle name="Normal_Jan2000" xfId="39"/>
    <cellStyle name="Normal_Jan2001" xfId="40"/>
    <cellStyle name="Normal_Jan2003" xfId="41"/>
    <cellStyle name="Normal_Jan2004" xfId="42"/>
    <cellStyle name="Normal_July1999" xfId="43"/>
    <cellStyle name="Normal_July2001" xfId="44"/>
    <cellStyle name="Normal_June1999" xfId="45"/>
    <cellStyle name="Normal_June2001" xfId="46"/>
    <cellStyle name="Normal_June2003" xfId="47"/>
    <cellStyle name="Normal_Mar1999" xfId="48"/>
    <cellStyle name="Normal_Mar2001" xfId="49"/>
    <cellStyle name="Normal_May1999" xfId="50"/>
    <cellStyle name="Normal_May2001" xfId="51"/>
    <cellStyle name="Normal_Nov1998" xfId="52"/>
    <cellStyle name="Normal_Nov2000" xfId="53"/>
    <cellStyle name="Normal_Nov2003" xfId="54"/>
    <cellStyle name="Normal_Oct1998" xfId="55"/>
    <cellStyle name="Normal_Oct2000" xfId="56"/>
    <cellStyle name="Normal_Oct2003" xfId="57"/>
    <cellStyle name="Normal_Sept1999" xfId="58"/>
    <cellStyle name="Normal_Sept2001" xfId="59"/>
    <cellStyle name="Normal_Sept2002" xfId="60"/>
    <cellStyle name="Normal_Sept2003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'FY19981999'!$X$2:$X$14</c:f>
              <c:strCache/>
            </c:strRef>
          </c:cat>
          <c:val>
            <c:numRef>
              <c:f>'FY19981999'!$Y$2:$Y$14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'FY19981999'!$AI$2:$AI$12</c:f>
              <c:strCache/>
            </c:strRef>
          </c:cat>
          <c:val>
            <c:numRef>
              <c:f>'FY19981999'!$AJ$2:$AJ$12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4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'FY19981999'!$BI$2:$BI$22</c:f>
              <c:strCache/>
            </c:strRef>
          </c:cat>
          <c:val>
            <c:numRef>
              <c:f>'FY19981999'!$BK$2:$BK$22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123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'FY19981999'!$BW$2:$BW$19</c:f>
              <c:strCache/>
            </c:strRef>
          </c:cat>
          <c:val>
            <c:numRef>
              <c:f>'FY19981999'!$BX$2:$BX$19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'FY19981999'!$AW$2:$AW$12</c:f>
              <c:strCache/>
            </c:strRef>
          </c:cat>
          <c:val>
            <c:numRef>
              <c:f>'FY19981999'!$AX$2:$AX$12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'FY19981999'!$AY$2:$AY$12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39227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78405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3" name="Chart 6"/>
        <xdr:cNvGraphicFramePr/>
      </xdr:nvGraphicFramePr>
      <xdr:xfrm>
        <a:off x="43481625" y="4019550"/>
        <a:ext cx="61817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4" name="Chart 7"/>
        <xdr:cNvGraphicFramePr/>
      </xdr:nvGraphicFramePr>
      <xdr:xfrm>
        <a:off x="52835175" y="3124200"/>
        <a:ext cx="589597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238125</xdr:colOff>
      <xdr:row>17</xdr:row>
      <xdr:rowOff>142875</xdr:rowOff>
    </xdr:from>
    <xdr:to>
      <xdr:col>54</xdr:col>
      <xdr:colOff>9525</xdr:colOff>
      <xdr:row>41</xdr:row>
      <xdr:rowOff>85725</xdr:rowOff>
    </xdr:to>
    <xdr:graphicFrame>
      <xdr:nvGraphicFramePr>
        <xdr:cNvPr id="5" name="Chart 8"/>
        <xdr:cNvGraphicFramePr/>
      </xdr:nvGraphicFramePr>
      <xdr:xfrm>
        <a:off x="33985200" y="291465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K84" sqref="K84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18.42187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36312</v>
      </c>
      <c r="F1" t="s">
        <v>157</v>
      </c>
    </row>
    <row r="2" spans="2:12" ht="12.75">
      <c r="B2" s="101" t="s">
        <v>150</v>
      </c>
      <c r="C2" s="103" t="s">
        <v>151</v>
      </c>
      <c r="D2" s="1" t="s">
        <v>159</v>
      </c>
      <c r="E2" s="103" t="s">
        <v>152</v>
      </c>
      <c r="F2" s="1" t="s">
        <v>159</v>
      </c>
      <c r="G2" s="103" t="s">
        <v>153</v>
      </c>
      <c r="H2" s="1" t="s">
        <v>159</v>
      </c>
      <c r="I2" s="103" t="s">
        <v>154</v>
      </c>
      <c r="J2" s="1" t="s">
        <v>159</v>
      </c>
      <c r="K2" s="57" t="s">
        <v>163</v>
      </c>
      <c r="L2" s="1" t="s">
        <v>156</v>
      </c>
    </row>
    <row r="3" spans="2:12" ht="12.75">
      <c r="B3" s="102" t="s">
        <v>2</v>
      </c>
      <c r="C3" s="104">
        <v>13648</v>
      </c>
      <c r="D3" s="6">
        <f>+C3/$C$76</f>
        <v>0.005736367510841852</v>
      </c>
      <c r="E3" s="104">
        <v>13648</v>
      </c>
      <c r="F3" s="6">
        <f>+E3/$E$76</f>
        <v>0.009844129802872166</v>
      </c>
      <c r="G3" s="104">
        <v>261</v>
      </c>
      <c r="H3" s="6">
        <f>+G3/$G$76</f>
        <v>0.0007001429793900441</v>
      </c>
      <c r="I3" s="104">
        <v>1105</v>
      </c>
      <c r="J3" s="6">
        <f>+I3/$I$76</f>
        <v>0.0015301233514824887</v>
      </c>
      <c r="K3" s="58">
        <f>+C3+E3+G3+I3</f>
        <v>28662</v>
      </c>
      <c r="L3" s="6">
        <f>+K3/$K$76</f>
        <v>0.0058968501784053325</v>
      </c>
    </row>
    <row r="4" spans="2:12" ht="12.75">
      <c r="B4" s="102" t="s">
        <v>6</v>
      </c>
      <c r="C4" s="104">
        <v>5503</v>
      </c>
      <c r="D4" s="6">
        <f aca="true" t="shared" si="0" ref="D4:D67">+C4/$C$76</f>
        <v>0.002312956507339003</v>
      </c>
      <c r="E4" s="104">
        <v>5503</v>
      </c>
      <c r="F4" s="6">
        <f aca="true" t="shared" si="1" ref="F4:F67">+E4/$E$76</f>
        <v>0.003969244307239561</v>
      </c>
      <c r="G4" s="104">
        <v>853</v>
      </c>
      <c r="H4" s="6">
        <f aca="true" t="shared" si="2" ref="H4:H67">+G4/$G$76</f>
        <v>0.0022882067487345116</v>
      </c>
      <c r="I4" s="104">
        <v>10715</v>
      </c>
      <c r="J4" s="6">
        <f aca="true" t="shared" si="3" ref="J4:J67">+I4/$I$76</f>
        <v>0.014837349964827934</v>
      </c>
      <c r="K4" s="58">
        <f aca="true" t="shared" si="4" ref="K4:K67">+C4+E4+G4+I4</f>
        <v>22574</v>
      </c>
      <c r="L4" s="6">
        <f aca="true" t="shared" si="5" ref="L4:L67">+K4/$K$76</f>
        <v>0.004644319863489009</v>
      </c>
    </row>
    <row r="5" spans="2:12" ht="12.75">
      <c r="B5" s="102" t="s">
        <v>7</v>
      </c>
      <c r="C5" s="104">
        <v>578</v>
      </c>
      <c r="D5" s="6">
        <f t="shared" si="0"/>
        <v>0.00024293819030382405</v>
      </c>
      <c r="E5" s="104">
        <v>578</v>
      </c>
      <c r="F5" s="6">
        <f t="shared" si="1"/>
        <v>0.00041690409042058265</v>
      </c>
      <c r="G5" s="104">
        <v>0</v>
      </c>
      <c r="H5" s="6">
        <f t="shared" si="2"/>
        <v>0</v>
      </c>
      <c r="I5" s="104">
        <v>3343</v>
      </c>
      <c r="J5" s="6">
        <f t="shared" si="3"/>
        <v>0.0046291424108651225</v>
      </c>
      <c r="K5" s="58">
        <f t="shared" si="4"/>
        <v>4499</v>
      </c>
      <c r="L5" s="6">
        <f t="shared" si="5"/>
        <v>0.0009256133191209822</v>
      </c>
    </row>
    <row r="6" spans="2:12" ht="12.75">
      <c r="B6" s="102" t="s">
        <v>8</v>
      </c>
      <c r="C6" s="104">
        <v>41321</v>
      </c>
      <c r="D6" s="6">
        <f t="shared" si="0"/>
        <v>0.01736755875699708</v>
      </c>
      <c r="E6" s="104">
        <v>41321</v>
      </c>
      <c r="F6" s="6">
        <f t="shared" si="1"/>
        <v>0.029804314740949647</v>
      </c>
      <c r="G6" s="104">
        <v>29460</v>
      </c>
      <c r="H6" s="6">
        <f t="shared" si="2"/>
        <v>0.07902763284609463</v>
      </c>
      <c r="I6" s="104">
        <v>21197</v>
      </c>
      <c r="J6" s="6">
        <f t="shared" si="3"/>
        <v>0.029352058535180376</v>
      </c>
      <c r="K6" s="58">
        <f t="shared" si="4"/>
        <v>133299</v>
      </c>
      <c r="L6" s="6">
        <f t="shared" si="5"/>
        <v>0.027424612097245563</v>
      </c>
    </row>
    <row r="7" spans="2:12" ht="12.75">
      <c r="B7" s="102" t="s">
        <v>12</v>
      </c>
      <c r="C7" s="104">
        <v>0</v>
      </c>
      <c r="D7" s="6">
        <f t="shared" si="0"/>
        <v>0</v>
      </c>
      <c r="E7" s="104">
        <v>0</v>
      </c>
      <c r="F7" s="6">
        <f t="shared" si="1"/>
        <v>0</v>
      </c>
      <c r="G7" s="104">
        <v>0</v>
      </c>
      <c r="H7" s="6">
        <f t="shared" si="2"/>
        <v>0</v>
      </c>
      <c r="I7" s="104">
        <v>3447</v>
      </c>
      <c r="J7" s="6">
        <f t="shared" si="3"/>
        <v>0.004773154020416415</v>
      </c>
      <c r="K7" s="58">
        <f t="shared" si="4"/>
        <v>3447</v>
      </c>
      <c r="L7" s="6">
        <f t="shared" si="5"/>
        <v>0.0007091773974238776</v>
      </c>
    </row>
    <row r="8" spans="2:12" ht="12.75">
      <c r="B8" s="102" t="s">
        <v>15</v>
      </c>
      <c r="C8" s="104">
        <v>31879</v>
      </c>
      <c r="D8" s="6">
        <f t="shared" si="0"/>
        <v>0.013399007904317658</v>
      </c>
      <c r="E8" s="104">
        <v>31879</v>
      </c>
      <c r="F8" s="6">
        <f t="shared" si="1"/>
        <v>0.02299391954760857</v>
      </c>
      <c r="G8" s="104">
        <v>875</v>
      </c>
      <c r="H8" s="6">
        <f t="shared" si="2"/>
        <v>0.0023472226320547453</v>
      </c>
      <c r="I8" s="104">
        <v>2329</v>
      </c>
      <c r="J8" s="6">
        <f t="shared" si="3"/>
        <v>0.0032250292177400147</v>
      </c>
      <c r="K8" s="58">
        <f t="shared" si="4"/>
        <v>66962</v>
      </c>
      <c r="L8" s="6">
        <f t="shared" si="5"/>
        <v>0.013776599038670638</v>
      </c>
    </row>
    <row r="9" spans="2:12" ht="12.75">
      <c r="B9" s="102" t="s">
        <v>17</v>
      </c>
      <c r="C9" s="104">
        <v>4650</v>
      </c>
      <c r="D9" s="6">
        <f t="shared" si="0"/>
        <v>0.001954433537911387</v>
      </c>
      <c r="E9" s="104">
        <v>4650</v>
      </c>
      <c r="F9" s="6">
        <f t="shared" si="1"/>
        <v>0.0033539861945600506</v>
      </c>
      <c r="G9" s="104">
        <v>491</v>
      </c>
      <c r="H9" s="6">
        <f t="shared" si="2"/>
        <v>0.0013171272141015771</v>
      </c>
      <c r="I9" s="104">
        <v>832</v>
      </c>
      <c r="J9" s="6">
        <f t="shared" si="3"/>
        <v>0.0011520928764103444</v>
      </c>
      <c r="K9" s="58">
        <f t="shared" si="4"/>
        <v>10623</v>
      </c>
      <c r="L9" s="6">
        <f t="shared" si="5"/>
        <v>0.0021855501864908185</v>
      </c>
    </row>
    <row r="10" spans="2:12" ht="12.75">
      <c r="B10" s="102" t="s">
        <v>24</v>
      </c>
      <c r="C10" s="104">
        <v>1147</v>
      </c>
      <c r="D10" s="6">
        <f t="shared" si="0"/>
        <v>0.0004820936060181422</v>
      </c>
      <c r="E10" s="104">
        <v>1147</v>
      </c>
      <c r="F10" s="6">
        <f t="shared" si="1"/>
        <v>0.0008273165946581459</v>
      </c>
      <c r="G10" s="104">
        <v>0</v>
      </c>
      <c r="H10" s="6">
        <f t="shared" si="2"/>
        <v>0</v>
      </c>
      <c r="I10" s="104">
        <v>407</v>
      </c>
      <c r="J10" s="6">
        <f t="shared" si="3"/>
        <v>0.0005635838950709257</v>
      </c>
      <c r="K10" s="58">
        <f t="shared" si="4"/>
        <v>2701</v>
      </c>
      <c r="L10" s="6">
        <f t="shared" si="5"/>
        <v>0.0005556971715816343</v>
      </c>
    </row>
    <row r="11" spans="2:12" ht="12.75">
      <c r="B11" s="102" t="s">
        <v>27</v>
      </c>
      <c r="C11" s="104">
        <v>296</v>
      </c>
      <c r="D11" s="6">
        <f t="shared" si="0"/>
        <v>0.00012441125316597218</v>
      </c>
      <c r="E11" s="104">
        <v>296</v>
      </c>
      <c r="F11" s="6">
        <f t="shared" si="1"/>
        <v>0.00021350105668597314</v>
      </c>
      <c r="G11" s="104">
        <v>0</v>
      </c>
      <c r="H11" s="6">
        <f t="shared" si="2"/>
        <v>0</v>
      </c>
      <c r="I11" s="104">
        <v>983</v>
      </c>
      <c r="J11" s="6">
        <f t="shared" si="3"/>
        <v>0.0013611866556627026</v>
      </c>
      <c r="K11" s="58">
        <f t="shared" si="4"/>
        <v>1575</v>
      </c>
      <c r="L11" s="6">
        <f t="shared" si="5"/>
        <v>0.00032403666984119736</v>
      </c>
    </row>
    <row r="12" spans="2:12" ht="12.75">
      <c r="B12" s="102" t="s">
        <v>28</v>
      </c>
      <c r="C12" s="104">
        <v>16593</v>
      </c>
      <c r="D12" s="6">
        <f t="shared" si="0"/>
        <v>0.006974175418185731</v>
      </c>
      <c r="E12" s="104">
        <v>16593</v>
      </c>
      <c r="F12" s="6">
        <f t="shared" si="1"/>
        <v>0.011968321059426865</v>
      </c>
      <c r="G12" s="104">
        <v>0</v>
      </c>
      <c r="H12" s="6">
        <f t="shared" si="2"/>
        <v>0</v>
      </c>
      <c r="I12" s="104">
        <v>3055</v>
      </c>
      <c r="J12" s="6">
        <f t="shared" si="3"/>
        <v>0.004230341030569233</v>
      </c>
      <c r="K12" s="58">
        <f t="shared" si="4"/>
        <v>36241</v>
      </c>
      <c r="L12" s="6">
        <f t="shared" si="5"/>
        <v>0.0074561352074379895</v>
      </c>
    </row>
    <row r="13" spans="2:12" ht="12.75">
      <c r="B13" s="102" t="s">
        <v>31</v>
      </c>
      <c r="C13" s="104">
        <v>125</v>
      </c>
      <c r="D13" s="6">
        <f t="shared" si="0"/>
        <v>5.253853596535987E-05</v>
      </c>
      <c r="E13" s="104">
        <v>125</v>
      </c>
      <c r="F13" s="6">
        <f t="shared" si="1"/>
        <v>9.016091920860351E-05</v>
      </c>
      <c r="G13" s="104">
        <v>0</v>
      </c>
      <c r="H13" s="6">
        <f t="shared" si="2"/>
        <v>0</v>
      </c>
      <c r="I13" s="104">
        <v>437</v>
      </c>
      <c r="J13" s="6">
        <f t="shared" si="3"/>
        <v>0.0006051257055184141</v>
      </c>
      <c r="K13" s="58">
        <f t="shared" si="4"/>
        <v>687</v>
      </c>
      <c r="L13" s="6">
        <f t="shared" si="5"/>
        <v>0.00014134170932120799</v>
      </c>
    </row>
    <row r="14" spans="2:12" ht="12.75">
      <c r="B14" s="102" t="s">
        <v>32</v>
      </c>
      <c r="C14" s="104">
        <v>130</v>
      </c>
      <c r="D14" s="6">
        <f t="shared" si="0"/>
        <v>5.464007740397427E-05</v>
      </c>
      <c r="E14" s="104">
        <v>130</v>
      </c>
      <c r="F14" s="6">
        <f t="shared" si="1"/>
        <v>9.376735597694765E-05</v>
      </c>
      <c r="G14" s="104">
        <v>0</v>
      </c>
      <c r="H14" s="6">
        <f t="shared" si="2"/>
        <v>0</v>
      </c>
      <c r="I14" s="104">
        <v>0</v>
      </c>
      <c r="J14" s="6">
        <f t="shared" si="3"/>
        <v>0</v>
      </c>
      <c r="K14" s="58">
        <f t="shared" si="4"/>
        <v>260</v>
      </c>
      <c r="L14" s="6">
        <f t="shared" si="5"/>
        <v>5.34917677198167E-05</v>
      </c>
    </row>
    <row r="15" spans="2:12" ht="12.75">
      <c r="B15" s="102" t="s">
        <v>33</v>
      </c>
      <c r="C15" s="104">
        <v>7345</v>
      </c>
      <c r="D15" s="6">
        <f t="shared" si="0"/>
        <v>0.003087164373324546</v>
      </c>
      <c r="E15" s="104">
        <v>7345</v>
      </c>
      <c r="F15" s="6">
        <f t="shared" si="1"/>
        <v>0.005297855612697543</v>
      </c>
      <c r="G15" s="104">
        <v>1065</v>
      </c>
      <c r="H15" s="6">
        <f t="shared" si="2"/>
        <v>0.00285690526072949</v>
      </c>
      <c r="I15" s="104">
        <v>13259</v>
      </c>
      <c r="J15" s="6">
        <f t="shared" si="3"/>
        <v>0.01836009549077495</v>
      </c>
      <c r="K15" s="58">
        <f t="shared" si="4"/>
        <v>29014</v>
      </c>
      <c r="L15" s="6">
        <f t="shared" si="5"/>
        <v>0.005969269802395238</v>
      </c>
    </row>
    <row r="16" spans="2:12" ht="12.75">
      <c r="B16" s="102" t="s">
        <v>35</v>
      </c>
      <c r="C16" s="104">
        <v>11812</v>
      </c>
      <c r="D16" s="6">
        <f t="shared" si="0"/>
        <v>0.004964681494582647</v>
      </c>
      <c r="E16" s="104">
        <v>11812</v>
      </c>
      <c r="F16" s="6">
        <f t="shared" si="1"/>
        <v>0.008519846221536198</v>
      </c>
      <c r="G16" s="104">
        <v>8204</v>
      </c>
      <c r="H16" s="6">
        <f t="shared" si="2"/>
        <v>0.02200755939814529</v>
      </c>
      <c r="I16" s="104">
        <v>0</v>
      </c>
      <c r="J16" s="6">
        <f t="shared" si="3"/>
        <v>0</v>
      </c>
      <c r="K16" s="58">
        <f t="shared" si="4"/>
        <v>31828</v>
      </c>
      <c r="L16" s="6">
        <f t="shared" si="5"/>
        <v>0.006548215319178177</v>
      </c>
    </row>
    <row r="17" spans="2:12" ht="12.75">
      <c r="B17" s="102" t="s">
        <v>38</v>
      </c>
      <c r="C17" s="104">
        <v>61514</v>
      </c>
      <c r="D17" s="6">
        <f t="shared" si="0"/>
        <v>0.025854844010985176</v>
      </c>
      <c r="E17" s="104">
        <v>61514</v>
      </c>
      <c r="F17" s="6">
        <f t="shared" si="1"/>
        <v>0.044369270273584296</v>
      </c>
      <c r="G17" s="104">
        <v>8770</v>
      </c>
      <c r="H17" s="6">
        <f t="shared" si="2"/>
        <v>0.023525877123565846</v>
      </c>
      <c r="I17" s="104">
        <v>54850</v>
      </c>
      <c r="J17" s="6">
        <f t="shared" si="3"/>
        <v>0.07595227676815793</v>
      </c>
      <c r="K17" s="58">
        <f t="shared" si="4"/>
        <v>186648</v>
      </c>
      <c r="L17" s="6">
        <f t="shared" si="5"/>
        <v>0.03840050562064749</v>
      </c>
    </row>
    <row r="18" spans="2:12" ht="12.75">
      <c r="B18" s="102" t="s">
        <v>39</v>
      </c>
      <c r="C18" s="104">
        <v>35</v>
      </c>
      <c r="D18" s="6">
        <f t="shared" si="0"/>
        <v>1.4710790070300764E-05</v>
      </c>
      <c r="E18" s="104">
        <v>35</v>
      </c>
      <c r="F18" s="6">
        <f t="shared" si="1"/>
        <v>2.5245057378408983E-05</v>
      </c>
      <c r="G18" s="104">
        <v>0</v>
      </c>
      <c r="H18" s="6">
        <f t="shared" si="2"/>
        <v>0</v>
      </c>
      <c r="I18" s="104">
        <v>2382</v>
      </c>
      <c r="J18" s="6">
        <f t="shared" si="3"/>
        <v>0.0032984197495305777</v>
      </c>
      <c r="K18" s="58">
        <f t="shared" si="4"/>
        <v>2452</v>
      </c>
      <c r="L18" s="6">
        <f t="shared" si="5"/>
        <v>0.0005044685171115022</v>
      </c>
    </row>
    <row r="19" spans="2:12" ht="12.75">
      <c r="B19" s="102" t="s">
        <v>40</v>
      </c>
      <c r="C19" s="104">
        <v>208846</v>
      </c>
      <c r="D19" s="6">
        <f t="shared" si="0"/>
        <v>0.08777970465777238</v>
      </c>
      <c r="E19" s="104">
        <v>208846</v>
      </c>
      <c r="F19" s="6">
        <f t="shared" si="1"/>
        <v>0.15063797866432008</v>
      </c>
      <c r="G19" s="104">
        <v>54282</v>
      </c>
      <c r="H19" s="6">
        <f t="shared" si="2"/>
        <v>0.14561364447222364</v>
      </c>
      <c r="I19" s="104">
        <v>22872</v>
      </c>
      <c r="J19" s="6">
        <f t="shared" si="3"/>
        <v>0.031671476285165145</v>
      </c>
      <c r="K19" s="58">
        <f t="shared" si="4"/>
        <v>494846</v>
      </c>
      <c r="L19" s="6">
        <f t="shared" si="5"/>
        <v>0.1018084126503093</v>
      </c>
    </row>
    <row r="20" spans="2:12" ht="12.75">
      <c r="B20" s="102" t="s">
        <v>42</v>
      </c>
      <c r="C20" s="104">
        <v>0</v>
      </c>
      <c r="D20" s="6">
        <f t="shared" si="0"/>
        <v>0</v>
      </c>
      <c r="E20" s="104">
        <v>0</v>
      </c>
      <c r="F20" s="6">
        <f t="shared" si="1"/>
        <v>0</v>
      </c>
      <c r="G20" s="104">
        <v>0</v>
      </c>
      <c r="H20" s="6">
        <f t="shared" si="2"/>
        <v>0</v>
      </c>
      <c r="I20" s="104">
        <v>141</v>
      </c>
      <c r="J20" s="6">
        <f t="shared" si="3"/>
        <v>0.00019524650910319539</v>
      </c>
      <c r="K20" s="58">
        <f t="shared" si="4"/>
        <v>141</v>
      </c>
      <c r="L20" s="6">
        <f t="shared" si="5"/>
        <v>2.9008997109592905E-05</v>
      </c>
    </row>
    <row r="21" spans="2:12" ht="12.75">
      <c r="B21" s="102" t="s">
        <v>43</v>
      </c>
      <c r="C21" s="104">
        <v>3775</v>
      </c>
      <c r="D21" s="6">
        <f t="shared" si="0"/>
        <v>0.0015866637861538682</v>
      </c>
      <c r="E21" s="104">
        <v>3775</v>
      </c>
      <c r="F21" s="6">
        <f t="shared" si="1"/>
        <v>0.002722859760099826</v>
      </c>
      <c r="G21" s="104">
        <v>0</v>
      </c>
      <c r="H21" s="6">
        <f t="shared" si="2"/>
        <v>0</v>
      </c>
      <c r="I21" s="104">
        <v>724</v>
      </c>
      <c r="J21" s="6">
        <f t="shared" si="3"/>
        <v>0.0010025423587993862</v>
      </c>
      <c r="K21" s="58">
        <f t="shared" si="4"/>
        <v>8274</v>
      </c>
      <c r="L21" s="6">
        <f t="shared" si="5"/>
        <v>0.00170227263889909</v>
      </c>
    </row>
    <row r="22" spans="2:12" ht="12.75">
      <c r="B22" s="102" t="s">
        <v>44</v>
      </c>
      <c r="C22" s="104">
        <v>11731</v>
      </c>
      <c r="D22" s="6">
        <f t="shared" si="0"/>
        <v>0.004930636523277093</v>
      </c>
      <c r="E22" s="104">
        <v>11731</v>
      </c>
      <c r="F22" s="6">
        <f t="shared" si="1"/>
        <v>0.008461421945889024</v>
      </c>
      <c r="G22" s="104">
        <v>862</v>
      </c>
      <c r="H22" s="6">
        <f t="shared" si="2"/>
        <v>0.0023123496100927892</v>
      </c>
      <c r="I22" s="104">
        <v>10444</v>
      </c>
      <c r="J22" s="6">
        <f t="shared" si="3"/>
        <v>0.014462088943785622</v>
      </c>
      <c r="K22" s="58">
        <f t="shared" si="4"/>
        <v>34768</v>
      </c>
      <c r="L22" s="6">
        <f t="shared" si="5"/>
        <v>0.007153083769548412</v>
      </c>
    </row>
    <row r="23" spans="2:12" ht="12.75">
      <c r="B23" s="102" t="s">
        <v>45</v>
      </c>
      <c r="C23" s="104">
        <v>131950</v>
      </c>
      <c r="D23" s="6">
        <f t="shared" si="0"/>
        <v>0.05545967856503388</v>
      </c>
      <c r="E23" s="104">
        <v>131950</v>
      </c>
      <c r="F23" s="6">
        <f t="shared" si="1"/>
        <v>0.09517386631660187</v>
      </c>
      <c r="G23" s="104">
        <v>43958</v>
      </c>
      <c r="H23" s="6">
        <f t="shared" si="2"/>
        <v>0.11791909995412857</v>
      </c>
      <c r="I23" s="104">
        <v>16706</v>
      </c>
      <c r="J23" s="6">
        <f t="shared" si="3"/>
        <v>0.023133249511191365</v>
      </c>
      <c r="K23" s="58">
        <f t="shared" si="4"/>
        <v>324564</v>
      </c>
      <c r="L23" s="6">
        <f t="shared" si="5"/>
        <v>0.06677500807005611</v>
      </c>
    </row>
    <row r="24" spans="2:12" ht="12.75">
      <c r="B24" s="102" t="s">
        <v>46</v>
      </c>
      <c r="C24" s="104">
        <v>98799</v>
      </c>
      <c r="D24" s="6">
        <f t="shared" si="0"/>
        <v>0.04152603851873272</v>
      </c>
      <c r="E24" s="104">
        <v>98799</v>
      </c>
      <c r="F24" s="6">
        <f t="shared" si="1"/>
        <v>0.07126246925512655</v>
      </c>
      <c r="G24" s="104">
        <v>16216</v>
      </c>
      <c r="H24" s="6">
        <f t="shared" si="2"/>
        <v>0.043500071087314</v>
      </c>
      <c r="I24" s="104">
        <v>27517</v>
      </c>
      <c r="J24" s="6">
        <f t="shared" si="3"/>
        <v>0.03810353326945126</v>
      </c>
      <c r="K24" s="58">
        <f t="shared" si="4"/>
        <v>241331</v>
      </c>
      <c r="L24" s="6">
        <f t="shared" si="5"/>
        <v>0.049650853059965715</v>
      </c>
    </row>
    <row r="25" spans="2:12" ht="12.75">
      <c r="B25" s="102" t="s">
        <v>48</v>
      </c>
      <c r="C25" s="104">
        <v>60007</v>
      </c>
      <c r="D25" s="6">
        <f t="shared" si="0"/>
        <v>0.0252214394213868</v>
      </c>
      <c r="E25" s="104">
        <v>60007</v>
      </c>
      <c r="F25" s="6">
        <f t="shared" si="1"/>
        <v>0.04328229023160537</v>
      </c>
      <c r="G25" s="104">
        <v>20649</v>
      </c>
      <c r="H25" s="6">
        <f t="shared" si="2"/>
        <v>0.05539177157634107</v>
      </c>
      <c r="I25" s="104">
        <v>65062</v>
      </c>
      <c r="J25" s="6">
        <f t="shared" si="3"/>
        <v>0.09009310904448298</v>
      </c>
      <c r="K25" s="58">
        <f t="shared" si="4"/>
        <v>205725</v>
      </c>
      <c r="L25" s="6">
        <f t="shared" si="5"/>
        <v>0.04232536120830497</v>
      </c>
    </row>
    <row r="26" spans="2:12" ht="12.75">
      <c r="B26" s="102" t="s">
        <v>51</v>
      </c>
      <c r="C26" s="104">
        <v>97211</v>
      </c>
      <c r="D26" s="6">
        <f t="shared" si="0"/>
        <v>0.04085858895782879</v>
      </c>
      <c r="E26" s="104">
        <v>97211</v>
      </c>
      <c r="F26" s="6">
        <f t="shared" si="1"/>
        <v>0.07011706493750045</v>
      </c>
      <c r="G26" s="104">
        <v>47619</v>
      </c>
      <c r="H26" s="6">
        <f t="shared" si="2"/>
        <v>0.1277398794466456</v>
      </c>
      <c r="I26" s="104">
        <v>37379</v>
      </c>
      <c r="J26" s="6">
        <f t="shared" si="3"/>
        <v>0.051759711090555605</v>
      </c>
      <c r="K26" s="58">
        <f t="shared" si="4"/>
        <v>279420</v>
      </c>
      <c r="L26" s="6">
        <f t="shared" si="5"/>
        <v>0.057487191293350705</v>
      </c>
    </row>
    <row r="27" spans="2:12" ht="12.75">
      <c r="B27" s="102" t="s">
        <v>52</v>
      </c>
      <c r="C27" s="104">
        <v>2375</v>
      </c>
      <c r="D27" s="6">
        <f t="shared" si="0"/>
        <v>0.0009982321833418375</v>
      </c>
      <c r="E27" s="104">
        <v>2375</v>
      </c>
      <c r="F27" s="6">
        <f t="shared" si="1"/>
        <v>0.0017130574649634669</v>
      </c>
      <c r="G27" s="104">
        <v>0</v>
      </c>
      <c r="H27" s="6">
        <f t="shared" si="2"/>
        <v>0</v>
      </c>
      <c r="I27" s="104">
        <v>21099</v>
      </c>
      <c r="J27" s="6">
        <f t="shared" si="3"/>
        <v>0.029216355287718578</v>
      </c>
      <c r="K27" s="58">
        <f t="shared" si="4"/>
        <v>25849</v>
      </c>
      <c r="L27" s="6">
        <f t="shared" si="5"/>
        <v>0.005318110399190546</v>
      </c>
    </row>
    <row r="28" spans="2:12" ht="12.75">
      <c r="B28" s="102" t="s">
        <v>53</v>
      </c>
      <c r="C28" s="104">
        <v>12096</v>
      </c>
      <c r="D28" s="6">
        <f t="shared" si="0"/>
        <v>0.005084049048295944</v>
      </c>
      <c r="E28" s="104">
        <v>12096</v>
      </c>
      <c r="F28" s="6">
        <f t="shared" si="1"/>
        <v>0.008724691829978145</v>
      </c>
      <c r="G28" s="104">
        <v>82</v>
      </c>
      <c r="H28" s="6">
        <f t="shared" si="2"/>
        <v>0.00021996829237541613</v>
      </c>
      <c r="I28" s="104">
        <v>6808</v>
      </c>
      <c r="J28" s="6">
        <f t="shared" si="3"/>
        <v>0.00942722151755003</v>
      </c>
      <c r="K28" s="58">
        <f t="shared" si="4"/>
        <v>31082</v>
      </c>
      <c r="L28" s="6">
        <f t="shared" si="5"/>
        <v>0.006394735093335934</v>
      </c>
    </row>
    <row r="29" spans="2:12" ht="12.75">
      <c r="B29" s="102" t="s">
        <v>54</v>
      </c>
      <c r="C29" s="104">
        <v>5491</v>
      </c>
      <c r="D29" s="6">
        <f t="shared" si="0"/>
        <v>0.0023079128078863287</v>
      </c>
      <c r="E29" s="104">
        <v>5491</v>
      </c>
      <c r="F29" s="6">
        <f t="shared" si="1"/>
        <v>0.003960588858995535</v>
      </c>
      <c r="G29" s="104">
        <v>0</v>
      </c>
      <c r="H29" s="6">
        <f t="shared" si="2"/>
        <v>0</v>
      </c>
      <c r="I29" s="104">
        <v>304</v>
      </c>
      <c r="J29" s="6">
        <f t="shared" si="3"/>
        <v>0.00042095701253454893</v>
      </c>
      <c r="K29" s="58">
        <f t="shared" si="4"/>
        <v>11286</v>
      </c>
      <c r="L29" s="6">
        <f t="shared" si="5"/>
        <v>0.0023219541941763514</v>
      </c>
    </row>
    <row r="30" spans="2:12" ht="12.75">
      <c r="B30" s="102" t="s">
        <v>55</v>
      </c>
      <c r="C30" s="104">
        <v>6951</v>
      </c>
      <c r="D30" s="6">
        <f t="shared" si="0"/>
        <v>0.002921562907961732</v>
      </c>
      <c r="E30" s="104">
        <v>6951</v>
      </c>
      <c r="F30" s="6">
        <f t="shared" si="1"/>
        <v>0.005013668395352024</v>
      </c>
      <c r="G30" s="104">
        <v>0</v>
      </c>
      <c r="H30" s="6">
        <f t="shared" si="2"/>
        <v>0</v>
      </c>
      <c r="I30" s="104">
        <v>2892</v>
      </c>
      <c r="J30" s="6">
        <f t="shared" si="3"/>
        <v>0.00400463052713788</v>
      </c>
      <c r="K30" s="58">
        <f t="shared" si="4"/>
        <v>16794</v>
      </c>
      <c r="L30" s="6">
        <f t="shared" si="5"/>
        <v>0.003455156719563853</v>
      </c>
    </row>
    <row r="31" spans="2:12" ht="12.75">
      <c r="B31" s="102" t="s">
        <v>58</v>
      </c>
      <c r="C31" s="104">
        <v>574804</v>
      </c>
      <c r="D31" s="6">
        <f t="shared" si="0"/>
        <v>0.24159488501626172</v>
      </c>
      <c r="E31" s="104">
        <v>0</v>
      </c>
      <c r="F31" s="6">
        <f t="shared" si="1"/>
        <v>0</v>
      </c>
      <c r="G31" s="104">
        <v>0</v>
      </c>
      <c r="H31" s="6">
        <f t="shared" si="2"/>
        <v>0</v>
      </c>
      <c r="I31" s="104">
        <v>0</v>
      </c>
      <c r="J31" s="6">
        <f t="shared" si="3"/>
        <v>0</v>
      </c>
      <c r="K31" s="58">
        <f t="shared" si="4"/>
        <v>574804</v>
      </c>
      <c r="L31" s="6">
        <f t="shared" si="5"/>
        <v>0.11825877712469816</v>
      </c>
    </row>
    <row r="32" spans="2:12" ht="12.75">
      <c r="B32" s="102" t="s">
        <v>61</v>
      </c>
      <c r="C32" s="104">
        <v>355620</v>
      </c>
      <c r="D32" s="6">
        <f t="shared" si="0"/>
        <v>0.1494700332800102</v>
      </c>
      <c r="E32" s="104">
        <v>0</v>
      </c>
      <c r="F32" s="6">
        <f t="shared" si="1"/>
        <v>0</v>
      </c>
      <c r="G32" s="104">
        <v>0</v>
      </c>
      <c r="H32" s="6">
        <f t="shared" si="2"/>
        <v>0</v>
      </c>
      <c r="I32" s="104">
        <v>0</v>
      </c>
      <c r="J32" s="6">
        <f t="shared" si="3"/>
        <v>0</v>
      </c>
      <c r="K32" s="58">
        <f t="shared" si="4"/>
        <v>355620</v>
      </c>
      <c r="L32" s="6">
        <f t="shared" si="5"/>
        <v>0.07316439398662006</v>
      </c>
    </row>
    <row r="33" spans="2:12" ht="12.75">
      <c r="B33" s="102" t="s">
        <v>63</v>
      </c>
      <c r="C33" s="104">
        <v>56923</v>
      </c>
      <c r="D33" s="6">
        <f t="shared" si="0"/>
        <v>0.02392520866204944</v>
      </c>
      <c r="E33" s="104">
        <v>0</v>
      </c>
      <c r="F33" s="6">
        <f t="shared" si="1"/>
        <v>0</v>
      </c>
      <c r="G33" s="104">
        <v>3191</v>
      </c>
      <c r="H33" s="6">
        <f t="shared" si="2"/>
        <v>0.008559985621584791</v>
      </c>
      <c r="I33" s="104">
        <v>6350</v>
      </c>
      <c r="J33" s="6">
        <f t="shared" si="3"/>
        <v>0.008793016544718374</v>
      </c>
      <c r="K33" s="58">
        <f t="shared" si="4"/>
        <v>66464</v>
      </c>
      <c r="L33" s="6">
        <f t="shared" si="5"/>
        <v>0.013674141729730374</v>
      </c>
    </row>
    <row r="34" spans="2:12" ht="12.75">
      <c r="B34" s="102" t="s">
        <v>67</v>
      </c>
      <c r="C34" s="104">
        <v>53535</v>
      </c>
      <c r="D34" s="6">
        <f t="shared" si="0"/>
        <v>0.022501204183244326</v>
      </c>
      <c r="E34" s="104">
        <v>53535</v>
      </c>
      <c r="F34" s="6">
        <f t="shared" si="1"/>
        <v>0.03861411847866071</v>
      </c>
      <c r="G34" s="104">
        <v>7358</v>
      </c>
      <c r="H34" s="6">
        <f t="shared" si="2"/>
        <v>0.019738130430467217</v>
      </c>
      <c r="I34" s="104">
        <v>5968</v>
      </c>
      <c r="J34" s="6">
        <f t="shared" si="3"/>
        <v>0.008264050825020356</v>
      </c>
      <c r="K34" s="58">
        <f t="shared" si="4"/>
        <v>120396</v>
      </c>
      <c r="L34" s="6">
        <f t="shared" si="5"/>
        <v>0.024769980255365583</v>
      </c>
    </row>
    <row r="35" spans="2:12" ht="12.75">
      <c r="B35" s="102" t="s">
        <v>68</v>
      </c>
      <c r="C35" s="104">
        <v>6</v>
      </c>
      <c r="D35" s="6">
        <f t="shared" si="0"/>
        <v>2.521849726337274E-06</v>
      </c>
      <c r="E35" s="104">
        <v>6</v>
      </c>
      <c r="F35" s="6">
        <f t="shared" si="1"/>
        <v>4.327724122012969E-06</v>
      </c>
      <c r="G35" s="104">
        <v>0</v>
      </c>
      <c r="H35" s="6">
        <f t="shared" si="2"/>
        <v>0</v>
      </c>
      <c r="I35" s="104">
        <v>21086</v>
      </c>
      <c r="J35" s="6">
        <f t="shared" si="3"/>
        <v>0.02919835383652467</v>
      </c>
      <c r="K35" s="58">
        <f t="shared" si="4"/>
        <v>21098</v>
      </c>
      <c r="L35" s="6">
        <f t="shared" si="5"/>
        <v>0.0043406512128949725</v>
      </c>
    </row>
    <row r="36" spans="2:12" ht="12.75">
      <c r="B36" s="102" t="s">
        <v>70</v>
      </c>
      <c r="C36" s="104">
        <v>4037</v>
      </c>
      <c r="D36" s="6">
        <f t="shared" si="0"/>
        <v>0.0016967845575372625</v>
      </c>
      <c r="E36" s="104">
        <v>4037</v>
      </c>
      <c r="F36" s="6">
        <f t="shared" si="1"/>
        <v>0.002911837046761059</v>
      </c>
      <c r="G36" s="104">
        <v>189</v>
      </c>
      <c r="H36" s="6">
        <f t="shared" si="2"/>
        <v>0.000507000088523825</v>
      </c>
      <c r="I36" s="104">
        <v>7319</v>
      </c>
      <c r="J36" s="6">
        <f t="shared" si="3"/>
        <v>0.01013481702217225</v>
      </c>
      <c r="K36" s="58">
        <f t="shared" si="4"/>
        <v>15582</v>
      </c>
      <c r="L36" s="6">
        <f t="shared" si="5"/>
        <v>0.0032058027869622456</v>
      </c>
    </row>
    <row r="37" spans="2:12" ht="12.75">
      <c r="B37" s="102" t="s">
        <v>73</v>
      </c>
      <c r="C37" s="104">
        <v>0</v>
      </c>
      <c r="D37" s="6">
        <f t="shared" si="0"/>
        <v>0</v>
      </c>
      <c r="E37" s="104">
        <v>0</v>
      </c>
      <c r="F37" s="6">
        <f t="shared" si="1"/>
        <v>0</v>
      </c>
      <c r="G37" s="104">
        <v>0</v>
      </c>
      <c r="H37" s="6">
        <f t="shared" si="2"/>
        <v>0</v>
      </c>
      <c r="I37" s="104">
        <v>9046</v>
      </c>
      <c r="J37" s="6">
        <f t="shared" si="3"/>
        <v>0.012526240576932664</v>
      </c>
      <c r="K37" s="58">
        <f t="shared" si="4"/>
        <v>9046</v>
      </c>
      <c r="L37" s="6">
        <f t="shared" si="5"/>
        <v>0.001861102041513315</v>
      </c>
    </row>
    <row r="38" spans="2:12" ht="12.75">
      <c r="B38" s="102" t="s">
        <v>75</v>
      </c>
      <c r="C38" s="104">
        <v>10804</v>
      </c>
      <c r="D38" s="6">
        <f t="shared" si="0"/>
        <v>0.0045410107405579846</v>
      </c>
      <c r="E38" s="104">
        <v>10804</v>
      </c>
      <c r="F38" s="6">
        <f t="shared" si="1"/>
        <v>0.007792788569038019</v>
      </c>
      <c r="G38" s="104">
        <v>615</v>
      </c>
      <c r="H38" s="6">
        <f t="shared" si="2"/>
        <v>0.001649762192815621</v>
      </c>
      <c r="I38" s="104">
        <v>3309</v>
      </c>
      <c r="J38" s="6">
        <f t="shared" si="3"/>
        <v>0.004582061692357969</v>
      </c>
      <c r="K38" s="58">
        <f t="shared" si="4"/>
        <v>25532</v>
      </c>
      <c r="L38" s="6">
        <f t="shared" si="5"/>
        <v>0.005252891590086</v>
      </c>
    </row>
    <row r="39" spans="2:12" ht="12.75">
      <c r="B39" s="102" t="s">
        <v>78</v>
      </c>
      <c r="C39" s="104">
        <v>293</v>
      </c>
      <c r="D39" s="6">
        <f t="shared" si="0"/>
        <v>0.00012315032830280355</v>
      </c>
      <c r="E39" s="104">
        <v>293</v>
      </c>
      <c r="F39" s="6">
        <f t="shared" si="1"/>
        <v>0.00021133719462496664</v>
      </c>
      <c r="G39" s="104">
        <v>0</v>
      </c>
      <c r="H39" s="6">
        <f t="shared" si="2"/>
        <v>0</v>
      </c>
      <c r="I39" s="104">
        <v>111</v>
      </c>
      <c r="J39" s="6">
        <f t="shared" si="3"/>
        <v>0.00015370469865570702</v>
      </c>
      <c r="K39" s="58">
        <f t="shared" si="4"/>
        <v>697</v>
      </c>
      <c r="L39" s="6">
        <f t="shared" si="5"/>
        <v>0.00014339908500273939</v>
      </c>
    </row>
    <row r="40" spans="2:12" ht="12.75">
      <c r="B40" s="102" t="s">
        <v>79</v>
      </c>
      <c r="C40" s="104">
        <v>37704</v>
      </c>
      <c r="D40" s="6">
        <f t="shared" si="0"/>
        <v>0.015847303680303428</v>
      </c>
      <c r="E40" s="104">
        <v>37704</v>
      </c>
      <c r="F40" s="6">
        <f t="shared" si="1"/>
        <v>0.027195418382729496</v>
      </c>
      <c r="G40" s="104">
        <v>20536</v>
      </c>
      <c r="H40" s="6">
        <f t="shared" si="2"/>
        <v>0.05508864453928714</v>
      </c>
      <c r="I40" s="104">
        <v>20129</v>
      </c>
      <c r="J40" s="6">
        <f t="shared" si="3"/>
        <v>0.027873170083249788</v>
      </c>
      <c r="K40" s="58">
        <f t="shared" si="4"/>
        <v>116073</v>
      </c>
      <c r="L40" s="6">
        <f t="shared" si="5"/>
        <v>0.023880576748239554</v>
      </c>
    </row>
    <row r="41" spans="2:12" ht="12.75">
      <c r="B41" s="102" t="s">
        <v>81</v>
      </c>
      <c r="C41" s="104">
        <v>2588</v>
      </c>
      <c r="D41" s="6">
        <f t="shared" si="0"/>
        <v>0.0010877578486268107</v>
      </c>
      <c r="E41" s="104">
        <v>2588</v>
      </c>
      <c r="F41" s="6">
        <f t="shared" si="1"/>
        <v>0.0018666916712949272</v>
      </c>
      <c r="G41" s="104">
        <v>0</v>
      </c>
      <c r="H41" s="6">
        <f t="shared" si="2"/>
        <v>0</v>
      </c>
      <c r="I41" s="104">
        <v>435</v>
      </c>
      <c r="J41" s="6">
        <f t="shared" si="3"/>
        <v>0.0006023562514885816</v>
      </c>
      <c r="K41" s="58">
        <f t="shared" si="4"/>
        <v>5611</v>
      </c>
      <c r="L41" s="6">
        <f t="shared" si="5"/>
        <v>0.0011543934949072752</v>
      </c>
    </row>
    <row r="42" spans="2:12" ht="12.75">
      <c r="B42" s="102" t="s">
        <v>82</v>
      </c>
      <c r="C42" s="104">
        <v>10088</v>
      </c>
      <c r="D42" s="6">
        <f t="shared" si="0"/>
        <v>0.004240070006548403</v>
      </c>
      <c r="E42" s="104">
        <v>4639</v>
      </c>
      <c r="F42" s="6">
        <f t="shared" si="1"/>
        <v>0.0033460520336696937</v>
      </c>
      <c r="G42" s="104">
        <v>5390</v>
      </c>
      <c r="H42" s="6">
        <f t="shared" si="2"/>
        <v>0.014458891413457232</v>
      </c>
      <c r="I42" s="104">
        <v>0</v>
      </c>
      <c r="J42" s="6">
        <f t="shared" si="3"/>
        <v>0</v>
      </c>
      <c r="K42" s="58">
        <f t="shared" si="4"/>
        <v>20117</v>
      </c>
      <c r="L42" s="6">
        <f t="shared" si="5"/>
        <v>0.004138822658536741</v>
      </c>
    </row>
    <row r="43" spans="2:12" ht="12.75">
      <c r="B43" s="102" t="s">
        <v>88</v>
      </c>
      <c r="C43" s="104">
        <v>0</v>
      </c>
      <c r="D43" s="6">
        <f t="shared" si="0"/>
        <v>0</v>
      </c>
      <c r="E43" s="104">
        <v>0</v>
      </c>
      <c r="F43" s="6">
        <f t="shared" si="1"/>
        <v>0</v>
      </c>
      <c r="G43" s="104">
        <v>0</v>
      </c>
      <c r="H43" s="6">
        <f t="shared" si="2"/>
        <v>0</v>
      </c>
      <c r="I43" s="104">
        <v>17740</v>
      </c>
      <c r="J43" s="6">
        <f t="shared" si="3"/>
        <v>0.024565057244614795</v>
      </c>
      <c r="K43" s="58">
        <f t="shared" si="4"/>
        <v>17740</v>
      </c>
      <c r="L43" s="6">
        <f t="shared" si="5"/>
        <v>0.0036497844590367245</v>
      </c>
    </row>
    <row r="44" spans="2:12" ht="12.75">
      <c r="B44" s="102" t="s">
        <v>89</v>
      </c>
      <c r="C44" s="104">
        <v>33669</v>
      </c>
      <c r="D44" s="6">
        <f t="shared" si="0"/>
        <v>0.014151359739341613</v>
      </c>
      <c r="E44" s="104">
        <v>33669</v>
      </c>
      <c r="F44" s="6">
        <f t="shared" si="1"/>
        <v>0.024285023910675774</v>
      </c>
      <c r="G44" s="104">
        <v>5558</v>
      </c>
      <c r="H44" s="6">
        <f t="shared" si="2"/>
        <v>0.014909558158811741</v>
      </c>
      <c r="I44" s="104">
        <v>33656</v>
      </c>
      <c r="J44" s="6">
        <f t="shared" si="3"/>
        <v>0.0466043724140223</v>
      </c>
      <c r="K44" s="58">
        <f t="shared" si="4"/>
        <v>106552</v>
      </c>
      <c r="L44" s="6">
        <f t="shared" si="5"/>
        <v>0.0219217493618535</v>
      </c>
    </row>
    <row r="45" spans="2:12" ht="12.75">
      <c r="B45" s="102" t="s">
        <v>93</v>
      </c>
      <c r="C45" s="104">
        <v>0</v>
      </c>
      <c r="D45" s="6">
        <f t="shared" si="0"/>
        <v>0</v>
      </c>
      <c r="E45" s="104">
        <v>0</v>
      </c>
      <c r="F45" s="6">
        <f t="shared" si="1"/>
        <v>0</v>
      </c>
      <c r="G45" s="104">
        <v>0</v>
      </c>
      <c r="H45" s="6">
        <f t="shared" si="2"/>
        <v>0</v>
      </c>
      <c r="I45" s="104">
        <v>9544</v>
      </c>
      <c r="J45" s="6">
        <f t="shared" si="3"/>
        <v>0.013215834630360971</v>
      </c>
      <c r="K45" s="58">
        <f t="shared" si="4"/>
        <v>9544</v>
      </c>
      <c r="L45" s="6">
        <f t="shared" si="5"/>
        <v>0.0019635593504535795</v>
      </c>
    </row>
    <row r="46" spans="2:12" ht="12.75">
      <c r="B46" s="102" t="s">
        <v>99</v>
      </c>
      <c r="C46" s="104">
        <v>80734</v>
      </c>
      <c r="D46" s="6">
        <f t="shared" si="0"/>
        <v>0.03393316930101891</v>
      </c>
      <c r="E46" s="104">
        <v>80734</v>
      </c>
      <c r="F46" s="6">
        <f t="shared" si="1"/>
        <v>0.05823241321109917</v>
      </c>
      <c r="G46" s="104">
        <v>7698</v>
      </c>
      <c r="H46" s="6">
        <f t="shared" si="2"/>
        <v>0.02065019408177992</v>
      </c>
      <c r="I46" s="104">
        <v>41957</v>
      </c>
      <c r="J46" s="6">
        <f t="shared" si="3"/>
        <v>0.05809899136484233</v>
      </c>
      <c r="K46" s="58">
        <f t="shared" si="4"/>
        <v>211123</v>
      </c>
      <c r="L46" s="6">
        <f t="shared" si="5"/>
        <v>0.043435932601195625</v>
      </c>
    </row>
    <row r="47" spans="2:12" ht="12.75">
      <c r="B47" s="102" t="s">
        <v>106</v>
      </c>
      <c r="C47" s="104">
        <v>98</v>
      </c>
      <c r="D47" s="6">
        <f t="shared" si="0"/>
        <v>4.119021219684214E-05</v>
      </c>
      <c r="E47" s="104">
        <v>98</v>
      </c>
      <c r="F47" s="6">
        <f t="shared" si="1"/>
        <v>7.068616065954515E-05</v>
      </c>
      <c r="G47" s="104">
        <v>0</v>
      </c>
      <c r="H47" s="6">
        <f t="shared" si="2"/>
        <v>0</v>
      </c>
      <c r="I47" s="104">
        <v>3526</v>
      </c>
      <c r="J47" s="6">
        <f t="shared" si="3"/>
        <v>0.004882547454594801</v>
      </c>
      <c r="K47" s="58">
        <f t="shared" si="4"/>
        <v>3722</v>
      </c>
      <c r="L47" s="6">
        <f t="shared" si="5"/>
        <v>0.0007657552286659914</v>
      </c>
    </row>
    <row r="48" spans="2:12" ht="12.75">
      <c r="B48" s="102" t="s">
        <v>110</v>
      </c>
      <c r="C48" s="104">
        <v>0</v>
      </c>
      <c r="D48" s="6">
        <f t="shared" si="0"/>
        <v>0</v>
      </c>
      <c r="E48" s="104">
        <v>0</v>
      </c>
      <c r="F48" s="6">
        <f t="shared" si="1"/>
        <v>0</v>
      </c>
      <c r="G48" s="104">
        <v>0</v>
      </c>
      <c r="H48" s="6">
        <f t="shared" si="2"/>
        <v>0</v>
      </c>
      <c r="I48" s="104">
        <v>4151</v>
      </c>
      <c r="J48" s="6">
        <f t="shared" si="3"/>
        <v>0.005748001838917475</v>
      </c>
      <c r="K48" s="58">
        <f t="shared" si="4"/>
        <v>4151</v>
      </c>
      <c r="L48" s="6">
        <f t="shared" si="5"/>
        <v>0.000854016645403689</v>
      </c>
    </row>
    <row r="49" spans="2:12" ht="12.75">
      <c r="B49" s="102" t="s">
        <v>112</v>
      </c>
      <c r="C49" s="104">
        <v>0</v>
      </c>
      <c r="D49" s="6">
        <f t="shared" si="0"/>
        <v>0</v>
      </c>
      <c r="E49" s="104">
        <v>0</v>
      </c>
      <c r="F49" s="6">
        <f t="shared" si="1"/>
        <v>0</v>
      </c>
      <c r="G49" s="104">
        <v>0</v>
      </c>
      <c r="H49" s="6">
        <f t="shared" si="2"/>
        <v>0</v>
      </c>
      <c r="I49" s="104">
        <v>12053</v>
      </c>
      <c r="J49" s="6">
        <f t="shared" si="3"/>
        <v>0.016690114710785915</v>
      </c>
      <c r="K49" s="58">
        <f t="shared" si="4"/>
        <v>12053</v>
      </c>
      <c r="L49" s="6">
        <f t="shared" si="5"/>
        <v>0.0024797549089498106</v>
      </c>
    </row>
    <row r="50" spans="2:12" ht="12.75">
      <c r="B50" s="102" t="s">
        <v>115</v>
      </c>
      <c r="C50" s="104">
        <v>71222</v>
      </c>
      <c r="D50" s="6">
        <f t="shared" si="0"/>
        <v>0.029935196868198885</v>
      </c>
      <c r="E50" s="104">
        <v>71222</v>
      </c>
      <c r="F50" s="6">
        <f t="shared" si="1"/>
        <v>0.05137152790300128</v>
      </c>
      <c r="G50" s="104">
        <v>4256</v>
      </c>
      <c r="H50" s="6">
        <f t="shared" si="2"/>
        <v>0.011416890882314281</v>
      </c>
      <c r="I50" s="104">
        <v>10135</v>
      </c>
      <c r="J50" s="6">
        <f t="shared" si="3"/>
        <v>0.014034208296176492</v>
      </c>
      <c r="K50" s="58">
        <f t="shared" si="4"/>
        <v>156835</v>
      </c>
      <c r="L50" s="6">
        <f t="shared" si="5"/>
        <v>0.0322668515012979</v>
      </c>
    </row>
    <row r="51" spans="2:12" ht="12.75">
      <c r="B51" s="102" t="s">
        <v>120</v>
      </c>
      <c r="C51" s="104">
        <v>0</v>
      </c>
      <c r="D51" s="6">
        <f t="shared" si="0"/>
        <v>0</v>
      </c>
      <c r="E51" s="104">
        <v>0</v>
      </c>
      <c r="F51" s="6">
        <f t="shared" si="1"/>
        <v>0</v>
      </c>
      <c r="G51" s="104">
        <v>0</v>
      </c>
      <c r="H51" s="6">
        <f t="shared" si="2"/>
        <v>0</v>
      </c>
      <c r="I51" s="104">
        <v>907</v>
      </c>
      <c r="J51" s="6">
        <f t="shared" si="3"/>
        <v>0.0012559474025290655</v>
      </c>
      <c r="K51" s="58">
        <f t="shared" si="4"/>
        <v>907</v>
      </c>
      <c r="L51" s="6">
        <f t="shared" si="5"/>
        <v>0.00018660397431489905</v>
      </c>
    </row>
    <row r="52" spans="2:12" ht="12.75">
      <c r="B52" s="102" t="s">
        <v>121</v>
      </c>
      <c r="C52" s="104">
        <v>1292</v>
      </c>
      <c r="D52" s="6">
        <f t="shared" si="0"/>
        <v>0.0005430383077379596</v>
      </c>
      <c r="E52" s="104">
        <v>1292</v>
      </c>
      <c r="F52" s="6">
        <f t="shared" si="1"/>
        <v>0.0009319032609401259</v>
      </c>
      <c r="G52" s="104">
        <v>0</v>
      </c>
      <c r="H52" s="6">
        <f t="shared" si="2"/>
        <v>0</v>
      </c>
      <c r="I52" s="104">
        <v>200</v>
      </c>
      <c r="J52" s="6">
        <f t="shared" si="3"/>
        <v>0.0002769454029832559</v>
      </c>
      <c r="K52" s="58">
        <f t="shared" si="4"/>
        <v>2784</v>
      </c>
      <c r="L52" s="6">
        <f t="shared" si="5"/>
        <v>0.0005727733897383451</v>
      </c>
    </row>
    <row r="53" spans="2:12" ht="12.75">
      <c r="B53" s="102" t="s">
        <v>122</v>
      </c>
      <c r="C53" s="104">
        <v>14090</v>
      </c>
      <c r="D53" s="6">
        <f t="shared" si="0"/>
        <v>0.005922143774015365</v>
      </c>
      <c r="E53" s="104">
        <v>14090</v>
      </c>
      <c r="F53" s="6">
        <f t="shared" si="1"/>
        <v>0.010162938813193788</v>
      </c>
      <c r="G53" s="104">
        <v>223</v>
      </c>
      <c r="H53" s="6">
        <f t="shared" si="2"/>
        <v>0.000598206453655095</v>
      </c>
      <c r="I53" s="104">
        <v>1870</v>
      </c>
      <c r="J53" s="6">
        <f t="shared" si="3"/>
        <v>0.0025894395178934423</v>
      </c>
      <c r="K53" s="58">
        <f t="shared" si="4"/>
        <v>30273</v>
      </c>
      <c r="L53" s="6">
        <f t="shared" si="5"/>
        <v>0.006228293400700043</v>
      </c>
    </row>
    <row r="54" spans="2:12" ht="12.75">
      <c r="B54" s="102" t="s">
        <v>123</v>
      </c>
      <c r="C54" s="104">
        <v>210</v>
      </c>
      <c r="D54" s="6">
        <f t="shared" si="0"/>
        <v>8.826474042180459E-05</v>
      </c>
      <c r="E54" s="104">
        <v>210</v>
      </c>
      <c r="F54" s="6">
        <f t="shared" si="1"/>
        <v>0.0001514703442704539</v>
      </c>
      <c r="G54" s="104">
        <v>0</v>
      </c>
      <c r="H54" s="6">
        <f t="shared" si="2"/>
        <v>0</v>
      </c>
      <c r="I54" s="104">
        <v>0</v>
      </c>
      <c r="J54" s="6">
        <f t="shared" si="3"/>
        <v>0</v>
      </c>
      <c r="K54" s="58">
        <f t="shared" si="4"/>
        <v>420</v>
      </c>
      <c r="L54" s="6">
        <f t="shared" si="5"/>
        <v>8.64097786243193E-05</v>
      </c>
    </row>
    <row r="55" spans="2:12" ht="12.75">
      <c r="B55" s="102" t="s">
        <v>127</v>
      </c>
      <c r="C55" s="104">
        <v>20442</v>
      </c>
      <c r="D55" s="6">
        <f t="shared" si="0"/>
        <v>0.008591942017631093</v>
      </c>
      <c r="E55" s="104">
        <v>20442</v>
      </c>
      <c r="F55" s="6">
        <f t="shared" si="1"/>
        <v>0.014744556083698184</v>
      </c>
      <c r="G55" s="104">
        <v>480</v>
      </c>
      <c r="H55" s="6">
        <f t="shared" si="2"/>
        <v>0.0012876192724414603</v>
      </c>
      <c r="I55" s="104">
        <v>13599</v>
      </c>
      <c r="J55" s="6">
        <f t="shared" si="3"/>
        <v>0.018830902675846483</v>
      </c>
      <c r="K55" s="58">
        <f t="shared" si="4"/>
        <v>54963</v>
      </c>
      <c r="L55" s="6">
        <f t="shared" si="5"/>
        <v>0.011307953958401099</v>
      </c>
    </row>
    <row r="56" spans="2:12" ht="12.75">
      <c r="B56" s="102" t="s">
        <v>128</v>
      </c>
      <c r="C56" s="104">
        <v>0</v>
      </c>
      <c r="D56" s="6">
        <f t="shared" si="0"/>
        <v>0</v>
      </c>
      <c r="E56" s="104">
        <v>0</v>
      </c>
      <c r="F56" s="6">
        <f t="shared" si="1"/>
        <v>0</v>
      </c>
      <c r="G56" s="104">
        <v>0</v>
      </c>
      <c r="H56" s="6">
        <f t="shared" si="2"/>
        <v>0</v>
      </c>
      <c r="I56" s="104">
        <v>9820</v>
      </c>
      <c r="J56" s="6">
        <f t="shared" si="3"/>
        <v>0.013598019286477863</v>
      </c>
      <c r="K56" s="58">
        <f t="shared" si="4"/>
        <v>9820</v>
      </c>
      <c r="L56" s="6">
        <f t="shared" si="5"/>
        <v>0.002020342919263846</v>
      </c>
    </row>
    <row r="57" spans="2:12" ht="12.75">
      <c r="B57" s="102" t="s">
        <v>130</v>
      </c>
      <c r="C57" s="104">
        <v>0</v>
      </c>
      <c r="D57" s="6">
        <f t="shared" si="0"/>
        <v>0</v>
      </c>
      <c r="E57" s="104">
        <v>0</v>
      </c>
      <c r="F57" s="6">
        <f t="shared" si="1"/>
        <v>0</v>
      </c>
      <c r="G57" s="104">
        <v>0</v>
      </c>
      <c r="H57" s="6">
        <f t="shared" si="2"/>
        <v>0</v>
      </c>
      <c r="I57" s="104">
        <v>4789</v>
      </c>
      <c r="J57" s="6">
        <f t="shared" si="3"/>
        <v>0.006631457674434062</v>
      </c>
      <c r="K57" s="58">
        <f t="shared" si="4"/>
        <v>4789</v>
      </c>
      <c r="L57" s="6">
        <f t="shared" si="5"/>
        <v>0.000985277213885393</v>
      </c>
    </row>
    <row r="58" spans="2:12" ht="12.75">
      <c r="B58" s="102" t="s">
        <v>131</v>
      </c>
      <c r="C58" s="104">
        <v>8978</v>
      </c>
      <c r="D58" s="6">
        <f t="shared" si="0"/>
        <v>0.0037735278071760075</v>
      </c>
      <c r="E58" s="104">
        <v>8978</v>
      </c>
      <c r="F58" s="6">
        <f t="shared" si="1"/>
        <v>0.006475717861238739</v>
      </c>
      <c r="G58" s="104">
        <v>0</v>
      </c>
      <c r="H58" s="6">
        <f t="shared" si="2"/>
        <v>0</v>
      </c>
      <c r="I58" s="104">
        <v>10028</v>
      </c>
      <c r="J58" s="6">
        <f t="shared" si="3"/>
        <v>0.01388604250558045</v>
      </c>
      <c r="K58" s="58">
        <f t="shared" si="4"/>
        <v>27984</v>
      </c>
      <c r="L58" s="6">
        <f t="shared" si="5"/>
        <v>0.005757360107197502</v>
      </c>
    </row>
    <row r="59" spans="2:12" ht="12.75">
      <c r="B59" s="102" t="s">
        <v>132</v>
      </c>
      <c r="C59" s="104">
        <v>15633</v>
      </c>
      <c r="D59" s="6">
        <f t="shared" si="0"/>
        <v>0.006570679461971767</v>
      </c>
      <c r="E59" s="104">
        <v>15633</v>
      </c>
      <c r="F59" s="6">
        <f t="shared" si="1"/>
        <v>0.01127588519990479</v>
      </c>
      <c r="G59" s="104">
        <v>0</v>
      </c>
      <c r="H59" s="6">
        <f t="shared" si="2"/>
        <v>0</v>
      </c>
      <c r="I59" s="104">
        <v>34222</v>
      </c>
      <c r="J59" s="6">
        <f t="shared" si="3"/>
        <v>0.047388127904464915</v>
      </c>
      <c r="K59" s="58">
        <f t="shared" si="4"/>
        <v>65488</v>
      </c>
      <c r="L59" s="6">
        <f t="shared" si="5"/>
        <v>0.013473341863212909</v>
      </c>
    </row>
    <row r="60" spans="2:12" ht="12.75">
      <c r="B60" s="102" t="s">
        <v>134</v>
      </c>
      <c r="C60" s="104">
        <v>145</v>
      </c>
      <c r="D60" s="6">
        <f t="shared" si="0"/>
        <v>6.094470171981745E-05</v>
      </c>
      <c r="E60" s="104">
        <v>145</v>
      </c>
      <c r="F60" s="6">
        <f t="shared" si="1"/>
        <v>0.00010458666628198007</v>
      </c>
      <c r="G60" s="104">
        <v>0</v>
      </c>
      <c r="H60" s="6">
        <f t="shared" si="2"/>
        <v>0</v>
      </c>
      <c r="I60" s="104">
        <v>730</v>
      </c>
      <c r="J60" s="6">
        <f t="shared" si="3"/>
        <v>0.001010850720888884</v>
      </c>
      <c r="K60" s="58">
        <f t="shared" si="4"/>
        <v>1020</v>
      </c>
      <c r="L60" s="6">
        <f t="shared" si="5"/>
        <v>0.000209852319516204</v>
      </c>
    </row>
    <row r="61" spans="2:12" ht="12.75">
      <c r="B61" s="102" t="s">
        <v>135</v>
      </c>
      <c r="C61" s="104">
        <v>48023</v>
      </c>
      <c r="D61" s="6">
        <f t="shared" si="0"/>
        <v>0.020184464901315816</v>
      </c>
      <c r="E61" s="104">
        <v>48023</v>
      </c>
      <c r="F61" s="6">
        <f t="shared" si="1"/>
        <v>0.03463838258523813</v>
      </c>
      <c r="G61" s="104">
        <v>26955</v>
      </c>
      <c r="H61" s="6">
        <f t="shared" si="2"/>
        <v>0.07230786976804075</v>
      </c>
      <c r="I61" s="104">
        <v>4791</v>
      </c>
      <c r="J61" s="6">
        <f t="shared" si="3"/>
        <v>0.006634227128463894</v>
      </c>
      <c r="K61" s="58">
        <f t="shared" si="4"/>
        <v>127792</v>
      </c>
      <c r="L61" s="6">
        <f t="shared" si="5"/>
        <v>0.026291615309426218</v>
      </c>
    </row>
    <row r="62" spans="2:12" ht="12.75">
      <c r="B62" s="102" t="s">
        <v>136</v>
      </c>
      <c r="C62" s="104">
        <v>0</v>
      </c>
      <c r="D62" s="6">
        <f t="shared" si="0"/>
        <v>0</v>
      </c>
      <c r="E62" s="104">
        <v>0</v>
      </c>
      <c r="F62" s="6">
        <f t="shared" si="1"/>
        <v>0</v>
      </c>
      <c r="G62" s="104">
        <v>0</v>
      </c>
      <c r="H62" s="6">
        <f t="shared" si="2"/>
        <v>0</v>
      </c>
      <c r="I62" s="104">
        <v>19349</v>
      </c>
      <c r="J62" s="6">
        <f t="shared" si="3"/>
        <v>0.02679308301161509</v>
      </c>
      <c r="K62" s="58">
        <f t="shared" si="4"/>
        <v>19349</v>
      </c>
      <c r="L62" s="6">
        <f t="shared" si="5"/>
        <v>0.0039808162061951285</v>
      </c>
    </row>
    <row r="63" spans="2:12" ht="12.75">
      <c r="B63" s="102" t="s">
        <v>137</v>
      </c>
      <c r="C63" s="104">
        <v>122870</v>
      </c>
      <c r="D63" s="6">
        <f t="shared" si="0"/>
        <v>0.05164327931251014</v>
      </c>
      <c r="E63" s="104">
        <v>122870</v>
      </c>
      <c r="F63" s="6">
        <f t="shared" si="1"/>
        <v>0.08862457714528892</v>
      </c>
      <c r="G63" s="104">
        <v>56544</v>
      </c>
      <c r="H63" s="6">
        <f t="shared" si="2"/>
        <v>0.15168155029360403</v>
      </c>
      <c r="I63" s="104">
        <v>29827</v>
      </c>
      <c r="J63" s="6">
        <f t="shared" si="3"/>
        <v>0.041302252673907865</v>
      </c>
      <c r="K63" s="58">
        <f t="shared" si="4"/>
        <v>332111</v>
      </c>
      <c r="L63" s="6">
        <f t="shared" si="5"/>
        <v>0.06832770949690786</v>
      </c>
    </row>
    <row r="64" spans="2:12" ht="12.75">
      <c r="B64" s="102" t="s">
        <v>139</v>
      </c>
      <c r="C64" s="104">
        <v>6496</v>
      </c>
      <c r="D64" s="6">
        <f t="shared" si="0"/>
        <v>0.002730322637047822</v>
      </c>
      <c r="E64" s="104">
        <v>6496</v>
      </c>
      <c r="F64" s="6">
        <f t="shared" si="1"/>
        <v>0.004685482649432708</v>
      </c>
      <c r="G64" s="104">
        <v>141</v>
      </c>
      <c r="H64" s="6">
        <f t="shared" si="2"/>
        <v>0.00037823816127967894</v>
      </c>
      <c r="I64" s="104">
        <v>9379</v>
      </c>
      <c r="J64" s="6">
        <f t="shared" si="3"/>
        <v>0.012987354672899784</v>
      </c>
      <c r="K64" s="58">
        <f t="shared" si="4"/>
        <v>22512</v>
      </c>
      <c r="L64" s="6">
        <f t="shared" si="5"/>
        <v>0.004631564134263514</v>
      </c>
    </row>
    <row r="65" spans="2:12" ht="12.75">
      <c r="B65" s="102" t="s">
        <v>140</v>
      </c>
      <c r="C65" s="104">
        <v>5169</v>
      </c>
      <c r="D65" s="6">
        <f t="shared" si="0"/>
        <v>0.0021725735392395615</v>
      </c>
      <c r="E65" s="104">
        <v>5169</v>
      </c>
      <c r="F65" s="6">
        <f t="shared" si="1"/>
        <v>0.003728334331114173</v>
      </c>
      <c r="G65" s="104">
        <v>0</v>
      </c>
      <c r="H65" s="6">
        <f t="shared" si="2"/>
        <v>0</v>
      </c>
      <c r="I65" s="104">
        <v>16133</v>
      </c>
      <c r="J65" s="6">
        <f t="shared" si="3"/>
        <v>0.022339800931644335</v>
      </c>
      <c r="K65" s="58">
        <f t="shared" si="4"/>
        <v>26471</v>
      </c>
      <c r="L65" s="6">
        <f t="shared" si="5"/>
        <v>0.0054460791665818</v>
      </c>
    </row>
    <row r="66" spans="2:12" ht="12.75">
      <c r="B66" s="102" t="s">
        <v>141</v>
      </c>
      <c r="C66" s="104">
        <v>0</v>
      </c>
      <c r="D66" s="6">
        <f t="shared" si="0"/>
        <v>0</v>
      </c>
      <c r="E66" s="104">
        <v>0</v>
      </c>
      <c r="F66" s="6">
        <f t="shared" si="1"/>
        <v>0</v>
      </c>
      <c r="G66" s="104">
        <v>0</v>
      </c>
      <c r="H66" s="6">
        <f t="shared" si="2"/>
        <v>0</v>
      </c>
      <c r="I66" s="104">
        <v>3674</v>
      </c>
      <c r="J66" s="6">
        <f t="shared" si="3"/>
        <v>0.005087487052802411</v>
      </c>
      <c r="K66" s="58">
        <f t="shared" si="4"/>
        <v>3674</v>
      </c>
      <c r="L66" s="6">
        <f t="shared" si="5"/>
        <v>0.0007558798253946406</v>
      </c>
    </row>
    <row r="67" spans="2:12" ht="12.75">
      <c r="B67" s="102" t="s">
        <v>143</v>
      </c>
      <c r="C67" s="104">
        <v>0</v>
      </c>
      <c r="D67" s="6">
        <f t="shared" si="0"/>
        <v>0</v>
      </c>
      <c r="E67" s="104">
        <v>0</v>
      </c>
      <c r="F67" s="6">
        <f t="shared" si="1"/>
        <v>0</v>
      </c>
      <c r="G67" s="104">
        <v>0</v>
      </c>
      <c r="H67" s="6">
        <f t="shared" si="2"/>
        <v>0</v>
      </c>
      <c r="I67" s="104">
        <v>20509</v>
      </c>
      <c r="J67" s="6">
        <f t="shared" si="3"/>
        <v>0.028399366348917973</v>
      </c>
      <c r="K67" s="58">
        <f t="shared" si="4"/>
        <v>20509</v>
      </c>
      <c r="L67" s="6">
        <f t="shared" si="5"/>
        <v>0.004219471785252772</v>
      </c>
    </row>
    <row r="68" spans="2:12" ht="12.75">
      <c r="B68" s="102" t="s">
        <v>145</v>
      </c>
      <c r="C68" s="104">
        <v>805</v>
      </c>
      <c r="D68" s="6">
        <f>+C68/$C$76</f>
        <v>0.0003383481716169176</v>
      </c>
      <c r="E68" s="104">
        <v>805</v>
      </c>
      <c r="F68" s="6">
        <f>+E68/$E$76</f>
        <v>0.0005806363197034066</v>
      </c>
      <c r="G68" s="104">
        <v>0</v>
      </c>
      <c r="H68" s="6">
        <f>+G68/$G$76</f>
        <v>0</v>
      </c>
      <c r="I68" s="104">
        <v>0</v>
      </c>
      <c r="J68" s="6">
        <f>+I68/$I$76</f>
        <v>0</v>
      </c>
      <c r="K68" s="58">
        <f>+C68+E68+G68+I68</f>
        <v>1610</v>
      </c>
      <c r="L68" s="6">
        <f>+K68/$K$76</f>
        <v>0.0003312374847265573</v>
      </c>
    </row>
    <row r="69" spans="2:12" ht="12.75">
      <c r="B69" s="102" t="s">
        <v>146</v>
      </c>
      <c r="C69" s="104">
        <v>2814</v>
      </c>
      <c r="D69" s="6">
        <f>+C69/$C$76</f>
        <v>0.0011827475216521814</v>
      </c>
      <c r="E69" s="104">
        <v>2814</v>
      </c>
      <c r="F69" s="6">
        <f>+E69/$E$76</f>
        <v>0.002029702613224082</v>
      </c>
      <c r="G69" s="104">
        <v>0</v>
      </c>
      <c r="H69" s="6">
        <f>+G69/$G$76</f>
        <v>0</v>
      </c>
      <c r="I69" s="104">
        <v>424</v>
      </c>
      <c r="J69" s="6">
        <f>+I69/$I$76</f>
        <v>0.0005871242543245025</v>
      </c>
      <c r="K69" s="58">
        <f>+C69+E69+G69+I69</f>
        <v>6052</v>
      </c>
      <c r="L69" s="6">
        <f>+K69/$K$76</f>
        <v>0.0012451237624628104</v>
      </c>
    </row>
    <row r="70" spans="2:12" ht="12.75">
      <c r="B70" s="102" t="s">
        <v>147</v>
      </c>
      <c r="C70" s="104">
        <v>0</v>
      </c>
      <c r="D70" s="6">
        <f>+C70/$C$76</f>
        <v>0</v>
      </c>
      <c r="E70" s="104">
        <v>0</v>
      </c>
      <c r="F70" s="6">
        <f>+E70/$E$76</f>
        <v>0</v>
      </c>
      <c r="G70" s="104">
        <v>0</v>
      </c>
      <c r="H70" s="6">
        <f>+G70/$G$76</f>
        <v>0</v>
      </c>
      <c r="I70" s="104">
        <v>723</v>
      </c>
      <c r="J70" s="6">
        <f>+I70/$I$76</f>
        <v>0.00100115763178447</v>
      </c>
      <c r="K70" s="58">
        <f>+C70+E70+G70+I70</f>
        <v>723</v>
      </c>
      <c r="L70" s="6">
        <f>+K70/$K$76</f>
        <v>0.00014874826177472107</v>
      </c>
    </row>
    <row r="71" spans="2:12" ht="12.75">
      <c r="B71" s="102" t="s">
        <v>148</v>
      </c>
      <c r="C71" s="104">
        <v>4306</v>
      </c>
      <c r="D71" s="6">
        <f>+C71/$C$76</f>
        <v>0.0018098474869347168</v>
      </c>
      <c r="E71" s="104">
        <v>4306</v>
      </c>
      <c r="F71" s="6">
        <f>+E71/$E$76</f>
        <v>0.003105863344897974</v>
      </c>
      <c r="G71" s="104">
        <v>0</v>
      </c>
      <c r="H71" s="6">
        <f>+G71/$G$76</f>
        <v>0</v>
      </c>
      <c r="I71" s="104">
        <v>2889</v>
      </c>
      <c r="J71" s="6">
        <f>+I71/$I$76</f>
        <v>0.004000476346093131</v>
      </c>
      <c r="K71" s="58">
        <f>+C71+E71+G71+I71</f>
        <v>11501</v>
      </c>
      <c r="L71" s="6">
        <f>+K71/$K$76</f>
        <v>0.0023661877713292766</v>
      </c>
    </row>
    <row r="72" spans="2:12" ht="12.75">
      <c r="B72" s="102" t="s">
        <v>149</v>
      </c>
      <c r="C72" s="104">
        <v>0</v>
      </c>
      <c r="D72" s="6">
        <f>+C72/$C$76</f>
        <v>0</v>
      </c>
      <c r="E72" s="104">
        <v>0</v>
      </c>
      <c r="F72" s="6">
        <f>+E72/$E$76</f>
        <v>0</v>
      </c>
      <c r="G72" s="104">
        <v>0</v>
      </c>
      <c r="H72" s="6">
        <f>+G72/$G$76</f>
        <v>0</v>
      </c>
      <c r="I72" s="104">
        <v>1497</v>
      </c>
      <c r="J72" s="6">
        <f>+I72/$I$76</f>
        <v>0.0020729363413296703</v>
      </c>
      <c r="K72" s="58">
        <f>+C72+E72+G72+I72</f>
        <v>1497</v>
      </c>
      <c r="L72" s="6">
        <f>+K72/$K$76</f>
        <v>0.00030798913952525235</v>
      </c>
    </row>
    <row r="73" spans="2:12" ht="12.75">
      <c r="B73" s="33"/>
      <c r="C73" s="34"/>
      <c r="D73" s="6"/>
      <c r="E73" s="34"/>
      <c r="F73" s="6"/>
      <c r="G73" s="34"/>
      <c r="H73" s="6"/>
      <c r="I73" s="34"/>
      <c r="J73" s="6"/>
      <c r="K73" s="34"/>
      <c r="L73" s="6"/>
    </row>
    <row r="74" spans="2:12" ht="12.75">
      <c r="B74" s="33"/>
      <c r="C74" s="34"/>
      <c r="D74" s="6"/>
      <c r="E74" s="34"/>
      <c r="F74" s="6"/>
      <c r="G74" s="34"/>
      <c r="H74" s="6"/>
      <c r="I74" s="34"/>
      <c r="J74" s="6"/>
      <c r="K74" s="34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6" ref="C76:L76">SUM(C3:C75)</f>
        <v>2379206</v>
      </c>
      <c r="D76" s="7">
        <f t="shared" si="6"/>
        <v>0.9999999999999999</v>
      </c>
      <c r="E76" s="4">
        <f t="shared" si="6"/>
        <v>1386410</v>
      </c>
      <c r="F76" s="7">
        <f t="shared" si="6"/>
        <v>0.9999999999999997</v>
      </c>
      <c r="G76" s="4">
        <f t="shared" si="6"/>
        <v>372781</v>
      </c>
      <c r="H76" s="7">
        <f t="shared" si="6"/>
        <v>0.9999999999999999</v>
      </c>
      <c r="I76" s="4">
        <f t="shared" si="6"/>
        <v>722164</v>
      </c>
      <c r="J76" s="7">
        <f t="shared" si="6"/>
        <v>1</v>
      </c>
      <c r="K76" s="4">
        <f t="shared" si="6"/>
        <v>4860561</v>
      </c>
      <c r="L76" s="7">
        <f t="shared" si="6"/>
        <v>1.0000000000000002</v>
      </c>
      <c r="M76" s="4">
        <f>+I76+G76+E76+C76</f>
        <v>4860561</v>
      </c>
    </row>
    <row r="77" spans="3:11" ht="12.75">
      <c r="C77" s="4"/>
      <c r="E77" s="4"/>
      <c r="G77" s="4"/>
      <c r="I77" s="4"/>
      <c r="K77" s="4">
        <f>+K76-K78</f>
        <v>2.6799999997019768</v>
      </c>
    </row>
    <row r="78" spans="3:11" ht="12.75">
      <c r="C78" s="9">
        <v>2379206.99</v>
      </c>
      <c r="E78" s="4">
        <v>1386411.33</v>
      </c>
      <c r="G78" s="9">
        <v>372781.69</v>
      </c>
      <c r="I78" s="9">
        <v>722158.31</v>
      </c>
      <c r="K78" s="4">
        <f>SUM(C78:I78)</f>
        <v>4860558.32</v>
      </c>
    </row>
    <row r="80" spans="3:11" ht="12.75">
      <c r="C80" s="4">
        <f>+C76-C78</f>
        <v>-0.9900000002235174</v>
      </c>
      <c r="E80" s="4">
        <f>+E76-E78</f>
        <v>-1.3300000000745058</v>
      </c>
      <c r="G80" s="4">
        <f>+G76-G78</f>
        <v>-0.6900000000023283</v>
      </c>
      <c r="I80" s="4">
        <f>+I76-I78</f>
        <v>5.689999999944121</v>
      </c>
      <c r="K80" s="4">
        <f>+K76-K78</f>
        <v>2.6799999997019768</v>
      </c>
    </row>
    <row r="83" ht="12.75">
      <c r="K83" s="4">
        <f>+K78</f>
        <v>4860558.32</v>
      </c>
    </row>
    <row r="84" ht="12.75">
      <c r="K84" s="4"/>
    </row>
    <row r="85" ht="12.75">
      <c r="K85" s="4">
        <f>+K83-K84</f>
        <v>4860558.32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K84" sqref="K84"/>
    </sheetView>
  </sheetViews>
  <sheetFormatPr defaultColWidth="9.140625" defaultRowHeight="12.75"/>
  <cols>
    <col min="3" max="3" width="17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4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36342</v>
      </c>
      <c r="F1" t="s">
        <v>157</v>
      </c>
    </row>
    <row r="2" spans="2:12" ht="12.75">
      <c r="B2" s="105" t="s">
        <v>150</v>
      </c>
      <c r="C2" s="107" t="s">
        <v>151</v>
      </c>
      <c r="D2" s="1" t="s">
        <v>159</v>
      </c>
      <c r="E2" s="107" t="s">
        <v>152</v>
      </c>
      <c r="F2" s="1" t="s">
        <v>159</v>
      </c>
      <c r="G2" s="107" t="s">
        <v>153</v>
      </c>
      <c r="H2" s="1" t="s">
        <v>159</v>
      </c>
      <c r="I2" s="107" t="s">
        <v>154</v>
      </c>
      <c r="J2" s="1" t="s">
        <v>159</v>
      </c>
      <c r="K2" s="59" t="s">
        <v>163</v>
      </c>
      <c r="L2" s="1" t="s">
        <v>156</v>
      </c>
    </row>
    <row r="3" spans="2:12" ht="12.75">
      <c r="B3" s="106" t="s">
        <v>2</v>
      </c>
      <c r="C3" s="108">
        <v>10072</v>
      </c>
      <c r="D3" s="6">
        <f aca="true" t="shared" si="0" ref="D3:D66">+C3/$C$76</f>
        <v>0.006241924138807205</v>
      </c>
      <c r="E3" s="108">
        <v>10072</v>
      </c>
      <c r="F3" s="6">
        <f>+E3/$E$76</f>
        <v>0.009284027453879436</v>
      </c>
      <c r="G3" s="108">
        <v>263</v>
      </c>
      <c r="H3" s="6">
        <f>+G3/$G$76</f>
        <v>0.0009554359948704349</v>
      </c>
      <c r="I3" s="108">
        <v>567</v>
      </c>
      <c r="J3" s="6">
        <f>+I3/$I$76</f>
        <v>0.0007396835667619863</v>
      </c>
      <c r="K3" s="60">
        <f>+C3+E3+G3+I3</f>
        <v>20974</v>
      </c>
      <c r="L3" s="6">
        <f>+K3/$K$76</f>
        <v>0.00560758657751137</v>
      </c>
    </row>
    <row r="4" spans="2:12" ht="12.75">
      <c r="B4" s="106" t="s">
        <v>6</v>
      </c>
      <c r="C4" s="108">
        <v>5041</v>
      </c>
      <c r="D4" s="6">
        <f t="shared" si="0"/>
        <v>0.0031240607211802146</v>
      </c>
      <c r="E4" s="108">
        <v>5041</v>
      </c>
      <c r="F4" s="6">
        <f aca="true" t="shared" si="1" ref="F4:F67">+E4/$E$76</f>
        <v>0.004646622557089579</v>
      </c>
      <c r="G4" s="108">
        <v>603</v>
      </c>
      <c r="H4" s="6">
        <f aca="true" t="shared" si="2" ref="H4:H67">+G4/$G$76</f>
        <v>0.002190600398885446</v>
      </c>
      <c r="I4" s="108">
        <v>15924</v>
      </c>
      <c r="J4" s="6">
        <f aca="true" t="shared" si="3" ref="J4:J67">+I4/$I$76</f>
        <v>0.020773758583982133</v>
      </c>
      <c r="K4" s="60">
        <f aca="true" t="shared" si="4" ref="K4:K67">+C4+E4+G4+I4</f>
        <v>26609</v>
      </c>
      <c r="L4" s="6">
        <f aca="true" t="shared" si="5" ref="L4:L67">+K4/$K$76</f>
        <v>0.007114154250071518</v>
      </c>
    </row>
    <row r="5" spans="2:12" ht="12.75">
      <c r="B5" s="106" t="s">
        <v>7</v>
      </c>
      <c r="C5" s="108">
        <v>498</v>
      </c>
      <c r="D5" s="6">
        <f t="shared" si="0"/>
        <v>0.00030862571695055484</v>
      </c>
      <c r="E5" s="108">
        <v>498</v>
      </c>
      <c r="F5" s="6">
        <f t="shared" si="1"/>
        <v>0.0004590394829261278</v>
      </c>
      <c r="G5" s="108">
        <v>0</v>
      </c>
      <c r="H5" s="6">
        <f t="shared" si="2"/>
        <v>0</v>
      </c>
      <c r="I5" s="108">
        <v>2649</v>
      </c>
      <c r="J5" s="6">
        <f t="shared" si="3"/>
        <v>0.0034557703145546765</v>
      </c>
      <c r="K5" s="60">
        <f t="shared" si="4"/>
        <v>3645</v>
      </c>
      <c r="L5" s="6">
        <f t="shared" si="5"/>
        <v>0.0009745233658352694</v>
      </c>
    </row>
    <row r="6" spans="2:12" ht="12.75">
      <c r="B6" s="106" t="s">
        <v>8</v>
      </c>
      <c r="C6" s="108">
        <v>20134</v>
      </c>
      <c r="D6" s="6">
        <f t="shared" si="0"/>
        <v>0.012477650974061186</v>
      </c>
      <c r="E6" s="108">
        <v>20134</v>
      </c>
      <c r="F6" s="6">
        <f t="shared" si="1"/>
        <v>0.018558837247459152</v>
      </c>
      <c r="G6" s="108">
        <v>13865</v>
      </c>
      <c r="H6" s="6">
        <f t="shared" si="2"/>
        <v>0.050369277828435664</v>
      </c>
      <c r="I6" s="108">
        <v>19134</v>
      </c>
      <c r="J6" s="6">
        <f t="shared" si="3"/>
        <v>0.02496138512596798</v>
      </c>
      <c r="K6" s="60">
        <f t="shared" si="4"/>
        <v>73267</v>
      </c>
      <c r="L6" s="6">
        <f t="shared" si="5"/>
        <v>0.019588588050659172</v>
      </c>
    </row>
    <row r="7" spans="2:12" ht="12.75">
      <c r="B7" s="106" t="s">
        <v>12</v>
      </c>
      <c r="C7" s="108">
        <v>0</v>
      </c>
      <c r="D7" s="6">
        <f t="shared" si="0"/>
        <v>0</v>
      </c>
      <c r="E7" s="108">
        <v>0</v>
      </c>
      <c r="F7" s="6">
        <f t="shared" si="1"/>
        <v>0</v>
      </c>
      <c r="G7" s="108">
        <v>0</v>
      </c>
      <c r="H7" s="6">
        <f t="shared" si="2"/>
        <v>0</v>
      </c>
      <c r="I7" s="108">
        <v>3270</v>
      </c>
      <c r="J7" s="6">
        <f t="shared" si="3"/>
        <v>0.004265899935293995</v>
      </c>
      <c r="K7" s="60">
        <f t="shared" si="4"/>
        <v>3270</v>
      </c>
      <c r="L7" s="6">
        <f t="shared" si="5"/>
        <v>0.0008742637602966615</v>
      </c>
    </row>
    <row r="8" spans="2:12" ht="12.75">
      <c r="B8" s="106" t="s">
        <v>15</v>
      </c>
      <c r="C8" s="108">
        <v>27139</v>
      </c>
      <c r="D8" s="6">
        <f t="shared" si="0"/>
        <v>0.016818862113094593</v>
      </c>
      <c r="E8" s="108">
        <v>27139</v>
      </c>
      <c r="F8" s="6">
        <f t="shared" si="1"/>
        <v>0.025015808287414024</v>
      </c>
      <c r="G8" s="108">
        <v>652</v>
      </c>
      <c r="H8" s="6">
        <f t="shared" si="2"/>
        <v>0.0023686093865229033</v>
      </c>
      <c r="I8" s="108">
        <v>6531</v>
      </c>
      <c r="J8" s="6">
        <f t="shared" si="3"/>
        <v>0.008520058861591767</v>
      </c>
      <c r="K8" s="60">
        <f t="shared" si="4"/>
        <v>61461</v>
      </c>
      <c r="L8" s="6">
        <f t="shared" si="5"/>
        <v>0.01643214830935569</v>
      </c>
    </row>
    <row r="9" spans="2:12" ht="12.75">
      <c r="B9" s="106" t="s">
        <v>16</v>
      </c>
      <c r="C9" s="108">
        <v>120</v>
      </c>
      <c r="D9" s="6">
        <f t="shared" si="0"/>
        <v>7.436764263868791E-05</v>
      </c>
      <c r="E9" s="108">
        <v>120</v>
      </c>
      <c r="F9" s="6">
        <f t="shared" si="1"/>
        <v>0.00011061192359665731</v>
      </c>
      <c r="G9" s="108">
        <v>0</v>
      </c>
      <c r="H9" s="6">
        <f t="shared" si="2"/>
        <v>0</v>
      </c>
      <c r="I9" s="108">
        <v>0</v>
      </c>
      <c r="J9" s="6">
        <f t="shared" si="3"/>
        <v>0</v>
      </c>
      <c r="K9" s="60">
        <f t="shared" si="4"/>
        <v>240</v>
      </c>
      <c r="L9" s="6">
        <f t="shared" si="5"/>
        <v>6.41661475447091E-05</v>
      </c>
    </row>
    <row r="10" spans="2:12" ht="12.75">
      <c r="B10" s="106" t="s">
        <v>17</v>
      </c>
      <c r="C10" s="108">
        <v>8034</v>
      </c>
      <c r="D10" s="6">
        <f t="shared" si="0"/>
        <v>0.004978913674660156</v>
      </c>
      <c r="E10" s="108">
        <v>8034</v>
      </c>
      <c r="F10" s="6">
        <f t="shared" si="1"/>
        <v>0.007405468284796207</v>
      </c>
      <c r="G10" s="108">
        <v>542</v>
      </c>
      <c r="H10" s="6">
        <f t="shared" si="2"/>
        <v>0.0019689973734592233</v>
      </c>
      <c r="I10" s="108">
        <v>784</v>
      </c>
      <c r="J10" s="6">
        <f t="shared" si="3"/>
        <v>0.0010227723392264502</v>
      </c>
      <c r="K10" s="60">
        <f t="shared" si="4"/>
        <v>17394</v>
      </c>
      <c r="L10" s="6">
        <f t="shared" si="5"/>
        <v>0.0046504415433027925</v>
      </c>
    </row>
    <row r="11" spans="2:12" ht="12.75">
      <c r="B11" s="106" t="s">
        <v>24</v>
      </c>
      <c r="C11" s="108">
        <v>241</v>
      </c>
      <c r="D11" s="6">
        <f t="shared" si="0"/>
        <v>0.0001493550156326982</v>
      </c>
      <c r="E11" s="108">
        <v>241</v>
      </c>
      <c r="F11" s="6">
        <f t="shared" si="1"/>
        <v>0.00022214561322328675</v>
      </c>
      <c r="G11" s="108">
        <v>0</v>
      </c>
      <c r="H11" s="6">
        <f t="shared" si="2"/>
        <v>0</v>
      </c>
      <c r="I11" s="108">
        <v>486</v>
      </c>
      <c r="J11" s="6">
        <f t="shared" si="3"/>
        <v>0.0006340144857959882</v>
      </c>
      <c r="K11" s="60">
        <f t="shared" si="4"/>
        <v>968</v>
      </c>
      <c r="L11" s="6">
        <f t="shared" si="5"/>
        <v>0.00025880346176366</v>
      </c>
    </row>
    <row r="12" spans="2:12" ht="12.75">
      <c r="B12" s="106" t="s">
        <v>27</v>
      </c>
      <c r="C12" s="108">
        <v>331</v>
      </c>
      <c r="D12" s="6">
        <f t="shared" si="0"/>
        <v>0.00020513074761171414</v>
      </c>
      <c r="E12" s="108">
        <v>331</v>
      </c>
      <c r="F12" s="6">
        <f t="shared" si="1"/>
        <v>0.00030510455592077973</v>
      </c>
      <c r="G12" s="108">
        <v>0</v>
      </c>
      <c r="H12" s="6">
        <f t="shared" si="2"/>
        <v>0</v>
      </c>
      <c r="I12" s="108">
        <v>951</v>
      </c>
      <c r="J12" s="6">
        <f t="shared" si="3"/>
        <v>0.001240633283934125</v>
      </c>
      <c r="K12" s="60">
        <f t="shared" si="4"/>
        <v>1613</v>
      </c>
      <c r="L12" s="6">
        <f t="shared" si="5"/>
        <v>0.0004312499832900657</v>
      </c>
    </row>
    <row r="13" spans="2:12" ht="12.75">
      <c r="B13" s="106" t="s">
        <v>28</v>
      </c>
      <c r="C13" s="108">
        <v>13151</v>
      </c>
      <c r="D13" s="6">
        <f t="shared" si="0"/>
        <v>0.008150073902844873</v>
      </c>
      <c r="E13" s="108">
        <v>13151</v>
      </c>
      <c r="F13" s="6">
        <f t="shared" si="1"/>
        <v>0.012122145060163668</v>
      </c>
      <c r="G13" s="108">
        <v>0</v>
      </c>
      <c r="H13" s="6">
        <f t="shared" si="2"/>
        <v>0</v>
      </c>
      <c r="I13" s="108">
        <v>2487</v>
      </c>
      <c r="J13" s="6">
        <f t="shared" si="3"/>
        <v>0.0032444321526226803</v>
      </c>
      <c r="K13" s="60">
        <f t="shared" si="4"/>
        <v>28789</v>
      </c>
      <c r="L13" s="6">
        <f t="shared" si="5"/>
        <v>0.0076969967569359594</v>
      </c>
    </row>
    <row r="14" spans="2:12" ht="12.75">
      <c r="B14" s="106" t="s">
        <v>31</v>
      </c>
      <c r="C14" s="108">
        <v>56</v>
      </c>
      <c r="D14" s="6">
        <f t="shared" si="0"/>
        <v>3.4704899898054354E-05</v>
      </c>
      <c r="E14" s="108">
        <v>56</v>
      </c>
      <c r="F14" s="6">
        <f t="shared" si="1"/>
        <v>5.161889767844008E-05</v>
      </c>
      <c r="G14" s="108">
        <v>0</v>
      </c>
      <c r="H14" s="6">
        <f t="shared" si="2"/>
        <v>0</v>
      </c>
      <c r="I14" s="108">
        <v>288</v>
      </c>
      <c r="J14" s="6">
        <f t="shared" si="3"/>
        <v>0.0003757122878791041</v>
      </c>
      <c r="K14" s="60">
        <f t="shared" si="4"/>
        <v>400</v>
      </c>
      <c r="L14" s="6">
        <f t="shared" si="5"/>
        <v>0.00010694357924118183</v>
      </c>
    </row>
    <row r="15" spans="2:12" ht="12.75">
      <c r="B15" s="106" t="s">
        <v>32</v>
      </c>
      <c r="C15" s="108">
        <v>152</v>
      </c>
      <c r="D15" s="6">
        <f t="shared" si="0"/>
        <v>9.419901400900469E-05</v>
      </c>
      <c r="E15" s="108">
        <v>152</v>
      </c>
      <c r="F15" s="6">
        <f t="shared" si="1"/>
        <v>0.0001401084365557659</v>
      </c>
      <c r="G15" s="108">
        <v>0</v>
      </c>
      <c r="H15" s="6">
        <f t="shared" si="2"/>
        <v>0</v>
      </c>
      <c r="I15" s="108">
        <v>0</v>
      </c>
      <c r="J15" s="6">
        <f t="shared" si="3"/>
        <v>0</v>
      </c>
      <c r="K15" s="60">
        <f t="shared" si="4"/>
        <v>304</v>
      </c>
      <c r="L15" s="6">
        <f t="shared" si="5"/>
        <v>8.12771202232982E-05</v>
      </c>
    </row>
    <row r="16" spans="2:12" ht="12.75">
      <c r="B16" s="106" t="s">
        <v>33</v>
      </c>
      <c r="C16" s="108">
        <v>7199</v>
      </c>
      <c r="D16" s="6">
        <f t="shared" si="0"/>
        <v>0.004461438827965952</v>
      </c>
      <c r="E16" s="108">
        <v>7199</v>
      </c>
      <c r="F16" s="6">
        <f t="shared" si="1"/>
        <v>0.006635793649769467</v>
      </c>
      <c r="G16" s="108">
        <v>1280</v>
      </c>
      <c r="H16" s="6">
        <f t="shared" si="2"/>
        <v>0.004650030697468276</v>
      </c>
      <c r="I16" s="108">
        <v>19225</v>
      </c>
      <c r="J16" s="6">
        <f t="shared" si="3"/>
        <v>0.025080099772485338</v>
      </c>
      <c r="K16" s="60">
        <f t="shared" si="4"/>
        <v>34903</v>
      </c>
      <c r="L16" s="6">
        <f t="shared" si="5"/>
        <v>0.009331629365637424</v>
      </c>
    </row>
    <row r="17" spans="2:12" ht="12.75">
      <c r="B17" s="106" t="s">
        <v>35</v>
      </c>
      <c r="C17" s="108">
        <v>7829</v>
      </c>
      <c r="D17" s="6">
        <f t="shared" si="0"/>
        <v>0.004851868951819063</v>
      </c>
      <c r="E17" s="108">
        <v>7829</v>
      </c>
      <c r="F17" s="6">
        <f t="shared" si="1"/>
        <v>0.007216506248651917</v>
      </c>
      <c r="G17" s="108">
        <v>4362</v>
      </c>
      <c r="H17" s="6">
        <f t="shared" si="2"/>
        <v>0.01584643273621611</v>
      </c>
      <c r="I17" s="108">
        <v>0</v>
      </c>
      <c r="J17" s="6">
        <f t="shared" si="3"/>
        <v>0</v>
      </c>
      <c r="K17" s="60">
        <f t="shared" si="4"/>
        <v>20020</v>
      </c>
      <c r="L17" s="6">
        <f t="shared" si="5"/>
        <v>0.005352526141021151</v>
      </c>
    </row>
    <row r="18" spans="2:12" ht="12.75">
      <c r="B18" s="106" t="s">
        <v>38</v>
      </c>
      <c r="C18" s="108">
        <v>28946</v>
      </c>
      <c r="D18" s="6">
        <f t="shared" si="0"/>
        <v>0.01793871486516217</v>
      </c>
      <c r="E18" s="108">
        <v>28946</v>
      </c>
      <c r="F18" s="6">
        <f t="shared" si="1"/>
        <v>0.026681439503573687</v>
      </c>
      <c r="G18" s="108">
        <v>8657</v>
      </c>
      <c r="H18" s="6">
        <f t="shared" si="2"/>
        <v>0.03144946542811162</v>
      </c>
      <c r="I18" s="108">
        <v>27085</v>
      </c>
      <c r="J18" s="6">
        <f t="shared" si="3"/>
        <v>0.03533391429585255</v>
      </c>
      <c r="K18" s="60">
        <f t="shared" si="4"/>
        <v>93634</v>
      </c>
      <c r="L18" s="6">
        <f t="shared" si="5"/>
        <v>0.02503388774667205</v>
      </c>
    </row>
    <row r="19" spans="2:12" ht="12.75">
      <c r="B19" s="106" t="s">
        <v>39</v>
      </c>
      <c r="C19" s="108">
        <v>45</v>
      </c>
      <c r="D19" s="6">
        <f t="shared" si="0"/>
        <v>2.7887865989507964E-05</v>
      </c>
      <c r="E19" s="108">
        <v>45</v>
      </c>
      <c r="F19" s="6">
        <f t="shared" si="1"/>
        <v>4.147947134874649E-05</v>
      </c>
      <c r="G19" s="108">
        <v>0</v>
      </c>
      <c r="H19" s="6">
        <f t="shared" si="2"/>
        <v>0</v>
      </c>
      <c r="I19" s="108">
        <v>2372</v>
      </c>
      <c r="J19" s="6">
        <f t="shared" si="3"/>
        <v>0.003094408148782066</v>
      </c>
      <c r="K19" s="60">
        <f t="shared" si="4"/>
        <v>2462</v>
      </c>
      <c r="L19" s="6">
        <f t="shared" si="5"/>
        <v>0.0006582377302294742</v>
      </c>
    </row>
    <row r="20" spans="2:12" ht="12.75">
      <c r="B20" s="106" t="s">
        <v>40</v>
      </c>
      <c r="C20" s="108">
        <v>178553</v>
      </c>
      <c r="D20" s="6">
        <f t="shared" si="0"/>
        <v>0.11065471413388035</v>
      </c>
      <c r="E20" s="108">
        <v>178553</v>
      </c>
      <c r="F20" s="6">
        <f t="shared" si="1"/>
        <v>0.16458408994961626</v>
      </c>
      <c r="G20" s="108">
        <v>40473</v>
      </c>
      <c r="H20" s="6">
        <f t="shared" si="2"/>
        <v>0.14703179095205746</v>
      </c>
      <c r="I20" s="108">
        <v>25136</v>
      </c>
      <c r="J20" s="6">
        <f t="shared" si="3"/>
        <v>0.03279133356989292</v>
      </c>
      <c r="K20" s="60">
        <f t="shared" si="4"/>
        <v>422715</v>
      </c>
      <c r="L20" s="6">
        <f t="shared" si="5"/>
        <v>0.11301663774734044</v>
      </c>
    </row>
    <row r="21" spans="2:12" ht="12.75">
      <c r="B21" s="106" t="s">
        <v>42</v>
      </c>
      <c r="C21" s="108">
        <v>0</v>
      </c>
      <c r="D21" s="6">
        <f t="shared" si="0"/>
        <v>0</v>
      </c>
      <c r="E21" s="108">
        <v>0</v>
      </c>
      <c r="F21" s="6">
        <f t="shared" si="1"/>
        <v>0</v>
      </c>
      <c r="G21" s="108">
        <v>0</v>
      </c>
      <c r="H21" s="6">
        <f t="shared" si="2"/>
        <v>0</v>
      </c>
      <c r="I21" s="108">
        <v>123</v>
      </c>
      <c r="J21" s="6">
        <f t="shared" si="3"/>
        <v>0.00016046045628170073</v>
      </c>
      <c r="K21" s="60">
        <f t="shared" si="4"/>
        <v>123</v>
      </c>
      <c r="L21" s="6">
        <f t="shared" si="5"/>
        <v>3.2885150616663416E-05</v>
      </c>
    </row>
    <row r="22" spans="2:12" ht="12.75">
      <c r="B22" s="106" t="s">
        <v>43</v>
      </c>
      <c r="C22" s="108">
        <v>3372</v>
      </c>
      <c r="D22" s="6">
        <f t="shared" si="0"/>
        <v>0.0020897307581471303</v>
      </c>
      <c r="E22" s="108">
        <v>3372</v>
      </c>
      <c r="F22" s="6">
        <f t="shared" si="1"/>
        <v>0.0031081950530660704</v>
      </c>
      <c r="G22" s="108">
        <v>0</v>
      </c>
      <c r="H22" s="6">
        <f t="shared" si="2"/>
        <v>0</v>
      </c>
      <c r="I22" s="108">
        <v>644</v>
      </c>
      <c r="J22" s="6">
        <f t="shared" si="3"/>
        <v>0.0008401344215074412</v>
      </c>
      <c r="K22" s="60">
        <f t="shared" si="4"/>
        <v>7388</v>
      </c>
      <c r="L22" s="6">
        <f t="shared" si="5"/>
        <v>0.0019752479085846284</v>
      </c>
    </row>
    <row r="23" spans="2:12" ht="12.75">
      <c r="B23" s="106" t="s">
        <v>44</v>
      </c>
      <c r="C23" s="108">
        <v>14804</v>
      </c>
      <c r="D23" s="6">
        <f t="shared" si="0"/>
        <v>0.009174488180192798</v>
      </c>
      <c r="E23" s="108">
        <v>14804</v>
      </c>
      <c r="F23" s="6">
        <f t="shared" si="1"/>
        <v>0.013645824307707622</v>
      </c>
      <c r="G23" s="108">
        <v>696</v>
      </c>
      <c r="H23" s="6">
        <f t="shared" si="2"/>
        <v>0.0025284541917483753</v>
      </c>
      <c r="I23" s="108">
        <v>8646</v>
      </c>
      <c r="J23" s="6">
        <f t="shared" si="3"/>
        <v>0.011279195975703938</v>
      </c>
      <c r="K23" s="60">
        <f t="shared" si="4"/>
        <v>38950</v>
      </c>
      <c r="L23" s="6">
        <f t="shared" si="5"/>
        <v>0.010413631028610081</v>
      </c>
    </row>
    <row r="24" spans="2:12" ht="12.75">
      <c r="B24" s="106" t="s">
        <v>45</v>
      </c>
      <c r="C24" s="108">
        <v>117871</v>
      </c>
      <c r="D24" s="6">
        <f t="shared" si="0"/>
        <v>0.07304823671220652</v>
      </c>
      <c r="E24" s="108">
        <v>117871</v>
      </c>
      <c r="F24" s="6">
        <f t="shared" si="1"/>
        <v>0.10864948371884661</v>
      </c>
      <c r="G24" s="108">
        <v>36258</v>
      </c>
      <c r="H24" s="6">
        <f t="shared" si="2"/>
        <v>0.13171938517875373</v>
      </c>
      <c r="I24" s="108">
        <v>27284</v>
      </c>
      <c r="J24" s="6">
        <f t="shared" si="3"/>
        <v>0.035593521050324574</v>
      </c>
      <c r="K24" s="60">
        <f t="shared" si="4"/>
        <v>299284</v>
      </c>
      <c r="L24" s="6">
        <f t="shared" si="5"/>
        <v>0.08001625542404465</v>
      </c>
    </row>
    <row r="25" spans="2:12" ht="12.75">
      <c r="B25" s="106" t="s">
        <v>46</v>
      </c>
      <c r="C25" s="108">
        <v>75278</v>
      </c>
      <c r="D25" s="6">
        <f t="shared" si="0"/>
        <v>0.046652061687959566</v>
      </c>
      <c r="E25" s="108">
        <v>75278</v>
      </c>
      <c r="F25" s="6">
        <f t="shared" si="1"/>
        <v>0.06938870320424308</v>
      </c>
      <c r="G25" s="108">
        <v>16345</v>
      </c>
      <c r="H25" s="6">
        <f t="shared" si="2"/>
        <v>0.05937871230478045</v>
      </c>
      <c r="I25" s="108">
        <v>28413</v>
      </c>
      <c r="J25" s="6">
        <f t="shared" si="3"/>
        <v>0.037066365401072866</v>
      </c>
      <c r="K25" s="60">
        <f t="shared" si="4"/>
        <v>195314</v>
      </c>
      <c r="L25" s="6">
        <f t="shared" si="5"/>
        <v>0.05221894558978047</v>
      </c>
    </row>
    <row r="26" spans="2:12" ht="12.75">
      <c r="B26" s="106" t="s">
        <v>48</v>
      </c>
      <c r="C26" s="108">
        <v>51546</v>
      </c>
      <c r="D26" s="6">
        <f t="shared" si="0"/>
        <v>0.03194462089544839</v>
      </c>
      <c r="E26" s="108">
        <v>51546</v>
      </c>
      <c r="F26" s="6">
        <f t="shared" si="1"/>
        <v>0.047513351780944145</v>
      </c>
      <c r="G26" s="108">
        <v>19447</v>
      </c>
      <c r="H26" s="6">
        <f t="shared" si="2"/>
        <v>0.07064777107317623</v>
      </c>
      <c r="I26" s="108">
        <v>61831</v>
      </c>
      <c r="J26" s="6">
        <f t="shared" si="3"/>
        <v>0.0806620363606003</v>
      </c>
      <c r="K26" s="60">
        <f t="shared" si="4"/>
        <v>184370</v>
      </c>
      <c r="L26" s="6">
        <f t="shared" si="5"/>
        <v>0.04929296926174174</v>
      </c>
    </row>
    <row r="27" spans="2:12" ht="12.75">
      <c r="B27" s="106" t="s">
        <v>51</v>
      </c>
      <c r="C27" s="108">
        <v>85603</v>
      </c>
      <c r="D27" s="6">
        <f t="shared" si="0"/>
        <v>0.05305077760666334</v>
      </c>
      <c r="E27" s="108">
        <v>85603</v>
      </c>
      <c r="F27" s="6">
        <f t="shared" si="1"/>
        <v>0.07890593746370546</v>
      </c>
      <c r="G27" s="108">
        <v>40027</v>
      </c>
      <c r="H27" s="6">
        <f t="shared" si="2"/>
        <v>0.14541154588090835</v>
      </c>
      <c r="I27" s="108">
        <v>51049</v>
      </c>
      <c r="J27" s="6">
        <f t="shared" si="3"/>
        <v>0.06659630758312635</v>
      </c>
      <c r="K27" s="60">
        <f t="shared" si="4"/>
        <v>262282</v>
      </c>
      <c r="L27" s="6">
        <f t="shared" si="5"/>
        <v>0.07012343962633913</v>
      </c>
    </row>
    <row r="28" spans="2:12" ht="12.75">
      <c r="B28" s="106" t="s">
        <v>52</v>
      </c>
      <c r="C28" s="108">
        <v>1695</v>
      </c>
      <c r="D28" s="6">
        <f t="shared" si="0"/>
        <v>0.0010504429522714667</v>
      </c>
      <c r="E28" s="108">
        <v>1695</v>
      </c>
      <c r="F28" s="6">
        <f t="shared" si="1"/>
        <v>0.0015623934208027846</v>
      </c>
      <c r="G28" s="108">
        <v>0</v>
      </c>
      <c r="H28" s="6">
        <f t="shared" si="2"/>
        <v>0</v>
      </c>
      <c r="I28" s="108">
        <v>19718</v>
      </c>
      <c r="J28" s="6">
        <f t="shared" si="3"/>
        <v>0.025723246154167274</v>
      </c>
      <c r="K28" s="60">
        <f t="shared" si="4"/>
        <v>23108</v>
      </c>
      <c r="L28" s="6">
        <f t="shared" si="5"/>
        <v>0.006178130572763074</v>
      </c>
    </row>
    <row r="29" spans="2:12" ht="12.75">
      <c r="B29" s="106" t="s">
        <v>53</v>
      </c>
      <c r="C29" s="108">
        <v>7909</v>
      </c>
      <c r="D29" s="6">
        <f t="shared" si="0"/>
        <v>0.004901447380244855</v>
      </c>
      <c r="E29" s="108">
        <v>7909</v>
      </c>
      <c r="F29" s="6">
        <f t="shared" si="1"/>
        <v>0.007290247531049688</v>
      </c>
      <c r="G29" s="108">
        <v>28</v>
      </c>
      <c r="H29" s="6">
        <f t="shared" si="2"/>
        <v>0.00010171942150711855</v>
      </c>
      <c r="I29" s="108">
        <v>1205</v>
      </c>
      <c r="J29" s="6">
        <f t="shared" si="3"/>
        <v>0.0015719906489386128</v>
      </c>
      <c r="K29" s="60">
        <f t="shared" si="4"/>
        <v>17051</v>
      </c>
      <c r="L29" s="6">
        <f t="shared" si="5"/>
        <v>0.004558737424103478</v>
      </c>
    </row>
    <row r="30" spans="2:12" ht="12.75">
      <c r="B30" s="106" t="s">
        <v>54</v>
      </c>
      <c r="C30" s="108">
        <v>4349</v>
      </c>
      <c r="D30" s="6">
        <f t="shared" si="0"/>
        <v>0.002695207315297114</v>
      </c>
      <c r="E30" s="108">
        <v>4349</v>
      </c>
      <c r="F30" s="6">
        <f t="shared" si="1"/>
        <v>0.0040087604643488555</v>
      </c>
      <c r="G30" s="108">
        <v>0</v>
      </c>
      <c r="H30" s="6">
        <f t="shared" si="2"/>
        <v>0</v>
      </c>
      <c r="I30" s="108">
        <v>282</v>
      </c>
      <c r="J30" s="6">
        <f t="shared" si="3"/>
        <v>0.00036788494854828946</v>
      </c>
      <c r="K30" s="60">
        <f t="shared" si="4"/>
        <v>8980</v>
      </c>
      <c r="L30" s="6">
        <f t="shared" si="5"/>
        <v>0.002400883353964532</v>
      </c>
    </row>
    <row r="31" spans="2:12" ht="12.75">
      <c r="B31" s="106" t="s">
        <v>55</v>
      </c>
      <c r="C31" s="108">
        <v>6229</v>
      </c>
      <c r="D31" s="6">
        <f t="shared" si="0"/>
        <v>0.0038603003833032248</v>
      </c>
      <c r="E31" s="108">
        <v>6229</v>
      </c>
      <c r="F31" s="6">
        <f t="shared" si="1"/>
        <v>0.005741680600696486</v>
      </c>
      <c r="G31" s="108">
        <v>0</v>
      </c>
      <c r="H31" s="6">
        <f t="shared" si="2"/>
        <v>0</v>
      </c>
      <c r="I31" s="108">
        <v>4525</v>
      </c>
      <c r="J31" s="6">
        <f t="shared" si="3"/>
        <v>0.005903118411989396</v>
      </c>
      <c r="K31" s="60">
        <f t="shared" si="4"/>
        <v>16983</v>
      </c>
      <c r="L31" s="6">
        <f t="shared" si="5"/>
        <v>0.004540557015632478</v>
      </c>
    </row>
    <row r="32" spans="2:12" ht="12.75">
      <c r="B32" s="106" t="s">
        <v>58</v>
      </c>
      <c r="C32" s="108">
        <v>247346</v>
      </c>
      <c r="D32" s="6">
        <f t="shared" si="0"/>
        <v>0.15328782446757416</v>
      </c>
      <c r="E32" s="108">
        <v>0</v>
      </c>
      <c r="F32" s="6">
        <f t="shared" si="1"/>
        <v>0</v>
      </c>
      <c r="G32" s="108">
        <v>0</v>
      </c>
      <c r="H32" s="6">
        <f t="shared" si="2"/>
        <v>0</v>
      </c>
      <c r="I32" s="108">
        <v>0</v>
      </c>
      <c r="J32" s="6">
        <f t="shared" si="3"/>
        <v>0</v>
      </c>
      <c r="K32" s="60">
        <f t="shared" si="4"/>
        <v>247346</v>
      </c>
      <c r="L32" s="6">
        <f t="shared" si="5"/>
        <v>0.0661301663774734</v>
      </c>
    </row>
    <row r="33" spans="2:12" ht="12.75">
      <c r="B33" s="106" t="s">
        <v>61</v>
      </c>
      <c r="C33" s="108">
        <v>232260</v>
      </c>
      <c r="D33" s="6">
        <f t="shared" si="0"/>
        <v>0.14393857232718044</v>
      </c>
      <c r="E33" s="108">
        <v>0</v>
      </c>
      <c r="F33" s="6">
        <f t="shared" si="1"/>
        <v>0</v>
      </c>
      <c r="G33" s="108">
        <v>0</v>
      </c>
      <c r="H33" s="6">
        <f t="shared" si="2"/>
        <v>0</v>
      </c>
      <c r="I33" s="108">
        <v>0</v>
      </c>
      <c r="J33" s="6">
        <f t="shared" si="3"/>
        <v>0</v>
      </c>
      <c r="K33" s="60">
        <f t="shared" si="4"/>
        <v>232260</v>
      </c>
      <c r="L33" s="6">
        <f t="shared" si="5"/>
        <v>0.06209678928639223</v>
      </c>
    </row>
    <row r="34" spans="2:12" ht="12.75">
      <c r="B34" s="106" t="s">
        <v>63</v>
      </c>
      <c r="C34" s="108">
        <v>46413</v>
      </c>
      <c r="D34" s="6">
        <f t="shared" si="0"/>
        <v>0.028763544981578515</v>
      </c>
      <c r="E34" s="108">
        <v>1751</v>
      </c>
      <c r="F34" s="6">
        <f t="shared" si="1"/>
        <v>0.0016140123184812246</v>
      </c>
      <c r="G34" s="108">
        <v>2465</v>
      </c>
      <c r="H34" s="6">
        <f t="shared" si="2"/>
        <v>0.008954941929108829</v>
      </c>
      <c r="I34" s="108">
        <v>6046</v>
      </c>
      <c r="J34" s="6">
        <f t="shared" si="3"/>
        <v>0.007887348932350916</v>
      </c>
      <c r="K34" s="60">
        <f t="shared" si="4"/>
        <v>56675</v>
      </c>
      <c r="L34" s="6">
        <f t="shared" si="5"/>
        <v>0.015152568383734952</v>
      </c>
    </row>
    <row r="35" spans="2:12" ht="12.75">
      <c r="B35" s="106" t="s">
        <v>67</v>
      </c>
      <c r="C35" s="108">
        <v>55917</v>
      </c>
      <c r="D35" s="6">
        <f t="shared" si="0"/>
        <v>0.0346534622785626</v>
      </c>
      <c r="E35" s="108">
        <v>55917</v>
      </c>
      <c r="F35" s="6">
        <f t="shared" si="1"/>
        <v>0.05154239109795239</v>
      </c>
      <c r="G35" s="108">
        <v>6844</v>
      </c>
      <c r="H35" s="6">
        <f t="shared" si="2"/>
        <v>0.02486313288552569</v>
      </c>
      <c r="I35" s="108">
        <v>5355</v>
      </c>
      <c r="J35" s="6">
        <f t="shared" si="3"/>
        <v>0.006985900352752093</v>
      </c>
      <c r="K35" s="60">
        <f t="shared" si="4"/>
        <v>124033</v>
      </c>
      <c r="L35" s="6">
        <f t="shared" si="5"/>
        <v>0.033161332410053763</v>
      </c>
    </row>
    <row r="36" spans="2:12" ht="12.75">
      <c r="B36" s="106" t="s">
        <v>68</v>
      </c>
      <c r="C36" s="108">
        <v>5</v>
      </c>
      <c r="D36" s="6">
        <f t="shared" si="0"/>
        <v>3.098651776611996E-06</v>
      </c>
      <c r="E36" s="108">
        <v>5</v>
      </c>
      <c r="F36" s="6">
        <f t="shared" si="1"/>
        <v>4.608830149860721E-06</v>
      </c>
      <c r="G36" s="108">
        <v>0</v>
      </c>
      <c r="H36" s="6">
        <f t="shared" si="2"/>
        <v>0</v>
      </c>
      <c r="I36" s="108">
        <v>20367</v>
      </c>
      <c r="J36" s="6">
        <f t="shared" si="3"/>
        <v>0.026569903358450397</v>
      </c>
      <c r="K36" s="60">
        <f t="shared" si="4"/>
        <v>20377</v>
      </c>
      <c r="L36" s="6">
        <f t="shared" si="5"/>
        <v>0.0054479732854939055</v>
      </c>
    </row>
    <row r="37" spans="2:12" ht="12.75">
      <c r="B37" s="106" t="s">
        <v>70</v>
      </c>
      <c r="C37" s="108">
        <v>3767</v>
      </c>
      <c r="D37" s="6">
        <f t="shared" si="0"/>
        <v>0.002334524248499478</v>
      </c>
      <c r="E37" s="108">
        <v>3767</v>
      </c>
      <c r="F37" s="6">
        <f t="shared" si="1"/>
        <v>0.0034722926349050674</v>
      </c>
      <c r="G37" s="108">
        <v>200</v>
      </c>
      <c r="H37" s="6">
        <f t="shared" si="2"/>
        <v>0.0007265672964794182</v>
      </c>
      <c r="I37" s="108">
        <v>15669</v>
      </c>
      <c r="J37" s="6">
        <f t="shared" si="3"/>
        <v>0.020441096662422508</v>
      </c>
      <c r="K37" s="60">
        <f t="shared" si="4"/>
        <v>23403</v>
      </c>
      <c r="L37" s="6">
        <f t="shared" si="5"/>
        <v>0.006257001462453446</v>
      </c>
    </row>
    <row r="38" spans="2:12" ht="12.75">
      <c r="B38" s="106" t="s">
        <v>73</v>
      </c>
      <c r="C38" s="108">
        <v>0</v>
      </c>
      <c r="D38" s="6">
        <f t="shared" si="0"/>
        <v>0</v>
      </c>
      <c r="E38" s="108">
        <v>0</v>
      </c>
      <c r="F38" s="6">
        <f t="shared" si="1"/>
        <v>0</v>
      </c>
      <c r="G38" s="108">
        <v>0</v>
      </c>
      <c r="H38" s="6">
        <f t="shared" si="2"/>
        <v>0</v>
      </c>
      <c r="I38" s="108">
        <v>15366</v>
      </c>
      <c r="J38" s="6">
        <f t="shared" si="3"/>
        <v>0.020045816026216367</v>
      </c>
      <c r="K38" s="60">
        <f t="shared" si="4"/>
        <v>15366</v>
      </c>
      <c r="L38" s="6">
        <f t="shared" si="5"/>
        <v>0.00410823759655</v>
      </c>
    </row>
    <row r="39" spans="2:12" ht="12.75">
      <c r="B39" s="106" t="s">
        <v>75</v>
      </c>
      <c r="C39" s="108">
        <v>13272</v>
      </c>
      <c r="D39" s="6">
        <f t="shared" si="0"/>
        <v>0.008225061275838882</v>
      </c>
      <c r="E39" s="108">
        <v>13272</v>
      </c>
      <c r="F39" s="6">
        <f t="shared" si="1"/>
        <v>0.012233678749790299</v>
      </c>
      <c r="G39" s="108">
        <v>477</v>
      </c>
      <c r="H39" s="6">
        <f t="shared" si="2"/>
        <v>0.0017328630021034123</v>
      </c>
      <c r="I39" s="108">
        <v>12223</v>
      </c>
      <c r="J39" s="6">
        <f t="shared" si="3"/>
        <v>0.015945594773424616</v>
      </c>
      <c r="K39" s="60">
        <f t="shared" si="4"/>
        <v>39244</v>
      </c>
      <c r="L39" s="6">
        <f t="shared" si="5"/>
        <v>0.01049223455935235</v>
      </c>
    </row>
    <row r="40" spans="2:12" ht="12.75">
      <c r="B40" s="106" t="s">
        <v>78</v>
      </c>
      <c r="C40" s="108">
        <v>342</v>
      </c>
      <c r="D40" s="6">
        <f t="shared" si="0"/>
        <v>0.00021194778152026054</v>
      </c>
      <c r="E40" s="108">
        <v>342</v>
      </c>
      <c r="F40" s="6">
        <f t="shared" si="1"/>
        <v>0.00031524398225047333</v>
      </c>
      <c r="G40" s="108">
        <v>0</v>
      </c>
      <c r="H40" s="6">
        <f t="shared" si="2"/>
        <v>0</v>
      </c>
      <c r="I40" s="108">
        <v>60</v>
      </c>
      <c r="J40" s="6">
        <f t="shared" si="3"/>
        <v>7.82733933081467E-05</v>
      </c>
      <c r="K40" s="60">
        <f t="shared" si="4"/>
        <v>744</v>
      </c>
      <c r="L40" s="6">
        <f t="shared" si="5"/>
        <v>0.00019891505738859822</v>
      </c>
    </row>
    <row r="41" spans="2:12" ht="12.75">
      <c r="B41" s="106" t="s">
        <v>79</v>
      </c>
      <c r="C41" s="108">
        <v>35417</v>
      </c>
      <c r="D41" s="6">
        <f t="shared" si="0"/>
        <v>0.021948989994453414</v>
      </c>
      <c r="E41" s="108">
        <v>35417</v>
      </c>
      <c r="F41" s="6">
        <f t="shared" si="1"/>
        <v>0.03264618748352343</v>
      </c>
      <c r="G41" s="108">
        <v>13219</v>
      </c>
      <c r="H41" s="6">
        <f t="shared" si="2"/>
        <v>0.04802246546080714</v>
      </c>
      <c r="I41" s="108">
        <v>18041</v>
      </c>
      <c r="J41" s="6">
        <f t="shared" si="3"/>
        <v>0.023535504811204574</v>
      </c>
      <c r="K41" s="60">
        <f t="shared" si="4"/>
        <v>102094</v>
      </c>
      <c r="L41" s="6">
        <f t="shared" si="5"/>
        <v>0.027295744447623047</v>
      </c>
    </row>
    <row r="42" spans="2:12" ht="12.75">
      <c r="B42" s="106" t="s">
        <v>81</v>
      </c>
      <c r="C42" s="108">
        <v>457</v>
      </c>
      <c r="D42" s="6">
        <f t="shared" si="0"/>
        <v>0.00028321677238233645</v>
      </c>
      <c r="E42" s="108">
        <v>457</v>
      </c>
      <c r="F42" s="6">
        <f t="shared" si="1"/>
        <v>0.00042124707569726993</v>
      </c>
      <c r="G42" s="108">
        <v>0</v>
      </c>
      <c r="H42" s="6">
        <f t="shared" si="2"/>
        <v>0</v>
      </c>
      <c r="I42" s="108">
        <v>418</v>
      </c>
      <c r="J42" s="6">
        <f t="shared" si="3"/>
        <v>0.0005453046400467553</v>
      </c>
      <c r="K42" s="60">
        <f t="shared" si="4"/>
        <v>1332</v>
      </c>
      <c r="L42" s="6">
        <f t="shared" si="5"/>
        <v>0.0003561221188731355</v>
      </c>
    </row>
    <row r="43" spans="2:12" ht="12.75">
      <c r="B43" s="106" t="s">
        <v>82</v>
      </c>
      <c r="C43" s="108">
        <v>6264</v>
      </c>
      <c r="D43" s="6">
        <f t="shared" si="0"/>
        <v>0.003881990945739509</v>
      </c>
      <c r="E43" s="108">
        <v>1799</v>
      </c>
      <c r="F43" s="6">
        <f t="shared" si="1"/>
        <v>0.0016582570879198875</v>
      </c>
      <c r="G43" s="108">
        <v>5030</v>
      </c>
      <c r="H43" s="6">
        <f t="shared" si="2"/>
        <v>0.018273167506457366</v>
      </c>
      <c r="I43" s="108">
        <v>0</v>
      </c>
      <c r="J43" s="6">
        <f t="shared" si="3"/>
        <v>0</v>
      </c>
      <c r="K43" s="60">
        <f t="shared" si="4"/>
        <v>13093</v>
      </c>
      <c r="L43" s="6">
        <f t="shared" si="5"/>
        <v>0.0035005307075119843</v>
      </c>
    </row>
    <row r="44" spans="2:12" ht="12.75">
      <c r="B44" s="106" t="s">
        <v>88</v>
      </c>
      <c r="C44" s="108">
        <v>0</v>
      </c>
      <c r="D44" s="6">
        <f t="shared" si="0"/>
        <v>0</v>
      </c>
      <c r="E44" s="108">
        <v>0</v>
      </c>
      <c r="F44" s="6">
        <f t="shared" si="1"/>
        <v>0</v>
      </c>
      <c r="G44" s="108">
        <v>0</v>
      </c>
      <c r="H44" s="6">
        <f t="shared" si="2"/>
        <v>0</v>
      </c>
      <c r="I44" s="108">
        <v>14625</v>
      </c>
      <c r="J44" s="6">
        <f t="shared" si="3"/>
        <v>0.019079139618860756</v>
      </c>
      <c r="K44" s="60">
        <f t="shared" si="4"/>
        <v>14625</v>
      </c>
      <c r="L44" s="6">
        <f t="shared" si="5"/>
        <v>0.003910124616005711</v>
      </c>
    </row>
    <row r="45" spans="2:12" ht="12.75">
      <c r="B45" s="106" t="s">
        <v>89</v>
      </c>
      <c r="C45" s="108">
        <v>31314</v>
      </c>
      <c r="D45" s="6">
        <f t="shared" si="0"/>
        <v>0.01940623634656561</v>
      </c>
      <c r="E45" s="108">
        <v>31314</v>
      </c>
      <c r="F45" s="6">
        <f t="shared" si="1"/>
        <v>0.028864181462547725</v>
      </c>
      <c r="G45" s="108">
        <v>5333</v>
      </c>
      <c r="H45" s="6">
        <f t="shared" si="2"/>
        <v>0.019373916960623686</v>
      </c>
      <c r="I45" s="108">
        <v>32461</v>
      </c>
      <c r="J45" s="6">
        <f t="shared" si="3"/>
        <v>0.0423472103362625</v>
      </c>
      <c r="K45" s="60">
        <f t="shared" si="4"/>
        <v>100422</v>
      </c>
      <c r="L45" s="6">
        <f t="shared" si="5"/>
        <v>0.026848720286394904</v>
      </c>
    </row>
    <row r="46" spans="2:12" ht="12.75">
      <c r="B46" s="106" t="s">
        <v>93</v>
      </c>
      <c r="C46" s="108">
        <v>0</v>
      </c>
      <c r="D46" s="6">
        <f t="shared" si="0"/>
        <v>0</v>
      </c>
      <c r="E46" s="108">
        <v>0</v>
      </c>
      <c r="F46" s="6">
        <f t="shared" si="1"/>
        <v>0</v>
      </c>
      <c r="G46" s="108">
        <v>0</v>
      </c>
      <c r="H46" s="6">
        <f t="shared" si="2"/>
        <v>0</v>
      </c>
      <c r="I46" s="108">
        <v>8427</v>
      </c>
      <c r="J46" s="6">
        <f t="shared" si="3"/>
        <v>0.010993498090129204</v>
      </c>
      <c r="K46" s="60">
        <f t="shared" si="4"/>
        <v>8427</v>
      </c>
      <c r="L46" s="6">
        <f t="shared" si="5"/>
        <v>0.0022530338556635983</v>
      </c>
    </row>
    <row r="47" spans="2:12" ht="12.75">
      <c r="B47" s="106" t="s">
        <v>99</v>
      </c>
      <c r="C47" s="108">
        <v>49651</v>
      </c>
      <c r="D47" s="6">
        <f t="shared" si="0"/>
        <v>0.030770231872112443</v>
      </c>
      <c r="E47" s="108">
        <v>49652</v>
      </c>
      <c r="F47" s="6">
        <f t="shared" si="1"/>
        <v>0.0457675269201769</v>
      </c>
      <c r="G47" s="108">
        <v>5792</v>
      </c>
      <c r="H47" s="6">
        <f t="shared" si="2"/>
        <v>0.02104138890604395</v>
      </c>
      <c r="I47" s="108">
        <v>39711</v>
      </c>
      <c r="J47" s="6">
        <f t="shared" si="3"/>
        <v>0.05180524536099689</v>
      </c>
      <c r="K47" s="60">
        <f t="shared" si="4"/>
        <v>144806</v>
      </c>
      <c r="L47" s="6">
        <f t="shared" si="5"/>
        <v>0.038715179838996444</v>
      </c>
    </row>
    <row r="48" spans="2:12" ht="12.75">
      <c r="B48" s="106" t="s">
        <v>106</v>
      </c>
      <c r="C48" s="108">
        <v>73</v>
      </c>
      <c r="D48" s="6">
        <f t="shared" si="0"/>
        <v>4.524031593853514E-05</v>
      </c>
      <c r="E48" s="108">
        <v>73</v>
      </c>
      <c r="F48" s="6">
        <f t="shared" si="1"/>
        <v>6.728892018796652E-05</v>
      </c>
      <c r="G48" s="108">
        <v>0</v>
      </c>
      <c r="H48" s="6">
        <f t="shared" si="2"/>
        <v>0</v>
      </c>
      <c r="I48" s="108">
        <v>3040</v>
      </c>
      <c r="J48" s="6">
        <f t="shared" si="3"/>
        <v>0.0039658519276127655</v>
      </c>
      <c r="K48" s="60">
        <f t="shared" si="4"/>
        <v>3186</v>
      </c>
      <c r="L48" s="6">
        <f t="shared" si="5"/>
        <v>0.0008518056086560133</v>
      </c>
    </row>
    <row r="49" spans="2:12" ht="12.75">
      <c r="B49" s="106" t="s">
        <v>110</v>
      </c>
      <c r="C49" s="108">
        <v>0</v>
      </c>
      <c r="D49" s="6">
        <f t="shared" si="0"/>
        <v>0</v>
      </c>
      <c r="E49" s="108">
        <v>0</v>
      </c>
      <c r="F49" s="6">
        <f t="shared" si="1"/>
        <v>0</v>
      </c>
      <c r="G49" s="108">
        <v>0</v>
      </c>
      <c r="H49" s="6">
        <f t="shared" si="2"/>
        <v>0</v>
      </c>
      <c r="I49" s="108">
        <v>3999</v>
      </c>
      <c r="J49" s="6">
        <f t="shared" si="3"/>
        <v>0.005216921663987977</v>
      </c>
      <c r="K49" s="60">
        <f t="shared" si="4"/>
        <v>3999</v>
      </c>
      <c r="L49" s="6">
        <f t="shared" si="5"/>
        <v>0.0010691684334637153</v>
      </c>
    </row>
    <row r="50" spans="2:12" ht="12.75">
      <c r="B50" s="106" t="s">
        <v>112</v>
      </c>
      <c r="C50" s="108">
        <v>0</v>
      </c>
      <c r="D50" s="6">
        <f t="shared" si="0"/>
        <v>0</v>
      </c>
      <c r="E50" s="108">
        <v>0</v>
      </c>
      <c r="F50" s="6">
        <f t="shared" si="1"/>
        <v>0</v>
      </c>
      <c r="G50" s="108">
        <v>0</v>
      </c>
      <c r="H50" s="6">
        <f t="shared" si="2"/>
        <v>0</v>
      </c>
      <c r="I50" s="108">
        <v>11758</v>
      </c>
      <c r="J50" s="6">
        <f t="shared" si="3"/>
        <v>0.015338975975286481</v>
      </c>
      <c r="K50" s="60">
        <f t="shared" si="4"/>
        <v>11758</v>
      </c>
      <c r="L50" s="6">
        <f t="shared" si="5"/>
        <v>0.00314360651179454</v>
      </c>
    </row>
    <row r="51" spans="2:12" ht="12.75">
      <c r="B51" s="106" t="s">
        <v>115</v>
      </c>
      <c r="C51" s="108">
        <v>65852</v>
      </c>
      <c r="D51" s="6">
        <f t="shared" si="0"/>
        <v>0.040810483358690634</v>
      </c>
      <c r="E51" s="108">
        <v>65852</v>
      </c>
      <c r="F51" s="6">
        <f t="shared" si="1"/>
        <v>0.060700136605725645</v>
      </c>
      <c r="G51" s="108">
        <v>4151</v>
      </c>
      <c r="H51" s="6">
        <f t="shared" si="2"/>
        <v>0.015079904238430324</v>
      </c>
      <c r="I51" s="108">
        <v>8706</v>
      </c>
      <c r="J51" s="6">
        <f t="shared" si="3"/>
        <v>0.011357469369012085</v>
      </c>
      <c r="K51" s="60">
        <f t="shared" si="4"/>
        <v>144561</v>
      </c>
      <c r="L51" s="6">
        <f t="shared" si="5"/>
        <v>0.03864967689671122</v>
      </c>
    </row>
    <row r="52" spans="2:12" ht="12.75">
      <c r="B52" s="106" t="s">
        <v>120</v>
      </c>
      <c r="C52" s="108">
        <v>0</v>
      </c>
      <c r="D52" s="6">
        <f t="shared" si="0"/>
        <v>0</v>
      </c>
      <c r="E52" s="108">
        <v>0</v>
      </c>
      <c r="F52" s="6">
        <f t="shared" si="1"/>
        <v>0</v>
      </c>
      <c r="G52" s="108">
        <v>0</v>
      </c>
      <c r="H52" s="6">
        <f t="shared" si="2"/>
        <v>0</v>
      </c>
      <c r="I52" s="108">
        <v>2907</v>
      </c>
      <c r="J52" s="6">
        <f t="shared" si="3"/>
        <v>0.0037923459057797072</v>
      </c>
      <c r="K52" s="60">
        <f t="shared" si="4"/>
        <v>2907</v>
      </c>
      <c r="L52" s="6">
        <f t="shared" si="5"/>
        <v>0.000777212462135289</v>
      </c>
    </row>
    <row r="53" spans="2:12" ht="12.75">
      <c r="B53" s="106" t="s">
        <v>121</v>
      </c>
      <c r="C53" s="108">
        <v>578</v>
      </c>
      <c r="D53" s="6">
        <f t="shared" si="0"/>
        <v>0.00035820414537634674</v>
      </c>
      <c r="E53" s="108">
        <v>578</v>
      </c>
      <c r="F53" s="6">
        <f t="shared" si="1"/>
        <v>0.0005327807653238994</v>
      </c>
      <c r="G53" s="108">
        <v>0</v>
      </c>
      <c r="H53" s="6">
        <f t="shared" si="2"/>
        <v>0</v>
      </c>
      <c r="I53" s="108">
        <v>0</v>
      </c>
      <c r="J53" s="6">
        <f t="shared" si="3"/>
        <v>0</v>
      </c>
      <c r="K53" s="60">
        <f t="shared" si="4"/>
        <v>1156</v>
      </c>
      <c r="L53" s="6">
        <f t="shared" si="5"/>
        <v>0.0003090669440070155</v>
      </c>
    </row>
    <row r="54" spans="2:12" ht="12.75">
      <c r="B54" s="106" t="s">
        <v>122</v>
      </c>
      <c r="C54" s="108">
        <v>15334</v>
      </c>
      <c r="D54" s="6">
        <f t="shared" si="0"/>
        <v>0.00950294526851367</v>
      </c>
      <c r="E54" s="108">
        <v>15334</v>
      </c>
      <c r="F54" s="6">
        <f t="shared" si="1"/>
        <v>0.01413436030359286</v>
      </c>
      <c r="G54" s="108">
        <v>590</v>
      </c>
      <c r="H54" s="6">
        <f t="shared" si="2"/>
        <v>0.0021433735246142835</v>
      </c>
      <c r="I54" s="108">
        <v>1875</v>
      </c>
      <c r="J54" s="6">
        <f t="shared" si="3"/>
        <v>0.0024460435408795844</v>
      </c>
      <c r="K54" s="60">
        <f t="shared" si="4"/>
        <v>33133</v>
      </c>
      <c r="L54" s="6">
        <f t="shared" si="5"/>
        <v>0.008858404027495194</v>
      </c>
    </row>
    <row r="55" spans="2:12" ht="12.75">
      <c r="B55" s="106" t="s">
        <v>123</v>
      </c>
      <c r="C55" s="108">
        <v>349</v>
      </c>
      <c r="D55" s="6">
        <f t="shared" si="0"/>
        <v>0.00021628589400751733</v>
      </c>
      <c r="E55" s="108">
        <v>349</v>
      </c>
      <c r="F55" s="6">
        <f t="shared" si="1"/>
        <v>0.00032169634446027834</v>
      </c>
      <c r="G55" s="108">
        <v>0</v>
      </c>
      <c r="H55" s="6">
        <f t="shared" si="2"/>
        <v>0</v>
      </c>
      <c r="I55" s="108">
        <v>0</v>
      </c>
      <c r="J55" s="6">
        <f t="shared" si="3"/>
        <v>0</v>
      </c>
      <c r="K55" s="60">
        <f t="shared" si="4"/>
        <v>698</v>
      </c>
      <c r="L55" s="6">
        <f t="shared" si="5"/>
        <v>0.0001866165457758623</v>
      </c>
    </row>
    <row r="56" spans="2:12" ht="12.75">
      <c r="B56" s="106" t="s">
        <v>127</v>
      </c>
      <c r="C56" s="108">
        <v>16903</v>
      </c>
      <c r="D56" s="6">
        <f t="shared" si="0"/>
        <v>0.010475302196014514</v>
      </c>
      <c r="E56" s="108">
        <v>16903</v>
      </c>
      <c r="F56" s="6">
        <f t="shared" si="1"/>
        <v>0.015580611204619154</v>
      </c>
      <c r="G56" s="108">
        <v>452</v>
      </c>
      <c r="H56" s="6">
        <f t="shared" si="2"/>
        <v>0.001642042090043485</v>
      </c>
      <c r="I56" s="108">
        <v>19941</v>
      </c>
      <c r="J56" s="6">
        <f t="shared" si="3"/>
        <v>0.026014162265962554</v>
      </c>
      <c r="K56" s="60">
        <f t="shared" si="4"/>
        <v>54199</v>
      </c>
      <c r="L56" s="6">
        <f t="shared" si="5"/>
        <v>0.014490587628232035</v>
      </c>
    </row>
    <row r="57" spans="2:12" ht="12.75">
      <c r="B57" s="106" t="s">
        <v>128</v>
      </c>
      <c r="C57" s="108">
        <v>0</v>
      </c>
      <c r="D57" s="6">
        <f t="shared" si="0"/>
        <v>0</v>
      </c>
      <c r="E57" s="108">
        <v>0</v>
      </c>
      <c r="F57" s="6">
        <f t="shared" si="1"/>
        <v>0</v>
      </c>
      <c r="G57" s="108">
        <v>0</v>
      </c>
      <c r="H57" s="6">
        <f t="shared" si="2"/>
        <v>0</v>
      </c>
      <c r="I57" s="108">
        <v>8868</v>
      </c>
      <c r="J57" s="6">
        <f t="shared" si="3"/>
        <v>0.01156880753094408</v>
      </c>
      <c r="K57" s="60">
        <f t="shared" si="4"/>
        <v>8868</v>
      </c>
      <c r="L57" s="6">
        <f t="shared" si="5"/>
        <v>0.0023709391517770014</v>
      </c>
    </row>
    <row r="58" spans="2:12" ht="12.75">
      <c r="B58" s="106" t="s">
        <v>130</v>
      </c>
      <c r="C58" s="108">
        <v>0</v>
      </c>
      <c r="D58" s="6">
        <f t="shared" si="0"/>
        <v>0</v>
      </c>
      <c r="E58" s="108">
        <v>0</v>
      </c>
      <c r="F58" s="6">
        <f t="shared" si="1"/>
        <v>0</v>
      </c>
      <c r="G58" s="108">
        <v>0</v>
      </c>
      <c r="H58" s="6">
        <f t="shared" si="2"/>
        <v>0</v>
      </c>
      <c r="I58" s="108">
        <v>5414</v>
      </c>
      <c r="J58" s="6">
        <f t="shared" si="3"/>
        <v>0.007062869189505104</v>
      </c>
      <c r="K58" s="60">
        <f t="shared" si="4"/>
        <v>5414</v>
      </c>
      <c r="L58" s="6">
        <f t="shared" si="5"/>
        <v>0.0014474813450293961</v>
      </c>
    </row>
    <row r="59" spans="2:12" ht="12.75">
      <c r="B59" s="106" t="s">
        <v>131</v>
      </c>
      <c r="C59" s="108">
        <v>4330</v>
      </c>
      <c r="D59" s="6">
        <f t="shared" si="0"/>
        <v>0.0026834324385459885</v>
      </c>
      <c r="E59" s="108">
        <v>4330</v>
      </c>
      <c r="F59" s="6">
        <f t="shared" si="1"/>
        <v>0.003991246909779384</v>
      </c>
      <c r="G59" s="108">
        <v>0</v>
      </c>
      <c r="H59" s="6">
        <f t="shared" si="2"/>
        <v>0</v>
      </c>
      <c r="I59" s="108">
        <v>5701</v>
      </c>
      <c r="J59" s="6">
        <f t="shared" si="3"/>
        <v>0.0074372769208290715</v>
      </c>
      <c r="K59" s="60">
        <f t="shared" si="4"/>
        <v>14361</v>
      </c>
      <c r="L59" s="6">
        <f t="shared" si="5"/>
        <v>0.003839541853706531</v>
      </c>
    </row>
    <row r="60" spans="2:12" ht="12.75">
      <c r="B60" s="106" t="s">
        <v>132</v>
      </c>
      <c r="C60" s="108">
        <v>9385</v>
      </c>
      <c r="D60" s="6">
        <f t="shared" si="0"/>
        <v>0.005816169384700717</v>
      </c>
      <c r="E60" s="108">
        <v>9385</v>
      </c>
      <c r="F60" s="6">
        <f t="shared" si="1"/>
        <v>0.008650774191288573</v>
      </c>
      <c r="G60" s="108">
        <v>0</v>
      </c>
      <c r="H60" s="6">
        <f t="shared" si="2"/>
        <v>0</v>
      </c>
      <c r="I60" s="108">
        <v>52830</v>
      </c>
      <c r="J60" s="6">
        <f t="shared" si="3"/>
        <v>0.06891972280782316</v>
      </c>
      <c r="K60" s="60">
        <f t="shared" si="4"/>
        <v>71600</v>
      </c>
      <c r="L60" s="6">
        <f t="shared" si="5"/>
        <v>0.019142900684171547</v>
      </c>
    </row>
    <row r="61" spans="2:12" ht="12.75">
      <c r="B61" s="106" t="s">
        <v>134</v>
      </c>
      <c r="C61" s="108">
        <v>947</v>
      </c>
      <c r="D61" s="6">
        <f t="shared" si="0"/>
        <v>0.0005868846464903121</v>
      </c>
      <c r="E61" s="108">
        <v>947</v>
      </c>
      <c r="F61" s="6">
        <f t="shared" si="1"/>
        <v>0.0008729124303836206</v>
      </c>
      <c r="G61" s="108">
        <v>0</v>
      </c>
      <c r="H61" s="6">
        <f t="shared" si="2"/>
        <v>0</v>
      </c>
      <c r="I61" s="108">
        <v>649</v>
      </c>
      <c r="J61" s="6">
        <f t="shared" si="3"/>
        <v>0.00084665720428312</v>
      </c>
      <c r="K61" s="60">
        <f t="shared" si="4"/>
        <v>2543</v>
      </c>
      <c r="L61" s="6">
        <f t="shared" si="5"/>
        <v>0.0006798938050258135</v>
      </c>
    </row>
    <row r="62" spans="2:12" ht="12.75">
      <c r="B62" s="106" t="s">
        <v>135</v>
      </c>
      <c r="C62" s="108">
        <v>36512</v>
      </c>
      <c r="D62" s="6">
        <f t="shared" si="0"/>
        <v>0.02262759473353144</v>
      </c>
      <c r="E62" s="108">
        <v>36513</v>
      </c>
      <c r="F62" s="6">
        <f t="shared" si="1"/>
        <v>0.0336564430523729</v>
      </c>
      <c r="G62" s="108">
        <v>28792</v>
      </c>
      <c r="H62" s="6">
        <f t="shared" si="2"/>
        <v>0.10459662800117704</v>
      </c>
      <c r="I62" s="108">
        <v>2362</v>
      </c>
      <c r="J62" s="6">
        <f t="shared" si="3"/>
        <v>0.0030813625832307083</v>
      </c>
      <c r="K62" s="60">
        <f t="shared" si="4"/>
        <v>104179</v>
      </c>
      <c r="L62" s="6">
        <f t="shared" si="5"/>
        <v>0.027853187854417705</v>
      </c>
    </row>
    <row r="63" spans="2:12" ht="12.75">
      <c r="B63" s="106" t="s">
        <v>136</v>
      </c>
      <c r="C63" s="108">
        <v>0</v>
      </c>
      <c r="D63" s="6">
        <f t="shared" si="0"/>
        <v>0</v>
      </c>
      <c r="E63" s="108">
        <v>0</v>
      </c>
      <c r="F63" s="6">
        <f t="shared" si="1"/>
        <v>0</v>
      </c>
      <c r="G63" s="108">
        <v>0</v>
      </c>
      <c r="H63" s="6">
        <f t="shared" si="2"/>
        <v>0</v>
      </c>
      <c r="I63" s="108">
        <v>25201</v>
      </c>
      <c r="J63" s="6">
        <f t="shared" si="3"/>
        <v>0.03287612974597675</v>
      </c>
      <c r="K63" s="60">
        <f t="shared" si="4"/>
        <v>25201</v>
      </c>
      <c r="L63" s="6">
        <f t="shared" si="5"/>
        <v>0.006737712851142558</v>
      </c>
    </row>
    <row r="64" spans="2:12" ht="12.75">
      <c r="B64" s="106" t="s">
        <v>137</v>
      </c>
      <c r="C64" s="108">
        <v>37680</v>
      </c>
      <c r="D64" s="6">
        <f t="shared" si="0"/>
        <v>0.023351439788548003</v>
      </c>
      <c r="E64" s="108">
        <v>37680</v>
      </c>
      <c r="F64" s="6">
        <f t="shared" si="1"/>
        <v>0.034732144009350395</v>
      </c>
      <c r="G64" s="108">
        <v>18268</v>
      </c>
      <c r="H64" s="6">
        <f t="shared" si="2"/>
        <v>0.06636465686043005</v>
      </c>
      <c r="I64" s="108">
        <v>37153</v>
      </c>
      <c r="J64" s="6">
        <f t="shared" si="3"/>
        <v>0.048468189692959567</v>
      </c>
      <c r="K64" s="60">
        <f t="shared" si="4"/>
        <v>130781</v>
      </c>
      <c r="L64" s="6">
        <f t="shared" si="5"/>
        <v>0.0349654705918525</v>
      </c>
    </row>
    <row r="65" spans="2:12" ht="12.75">
      <c r="B65" s="106" t="s">
        <v>139</v>
      </c>
      <c r="C65" s="108">
        <v>6545</v>
      </c>
      <c r="D65" s="6">
        <f t="shared" si="0"/>
        <v>0.004056135175585103</v>
      </c>
      <c r="E65" s="108">
        <v>6545</v>
      </c>
      <c r="F65" s="6">
        <f t="shared" si="1"/>
        <v>0.006032958666167684</v>
      </c>
      <c r="G65" s="108">
        <v>156</v>
      </c>
      <c r="H65" s="6">
        <f t="shared" si="2"/>
        <v>0.0005667224912539461</v>
      </c>
      <c r="I65" s="108">
        <v>14020</v>
      </c>
      <c r="J65" s="6">
        <f t="shared" si="3"/>
        <v>0.01828988290300361</v>
      </c>
      <c r="K65" s="60">
        <f t="shared" si="4"/>
        <v>27266</v>
      </c>
      <c r="L65" s="6">
        <f t="shared" si="5"/>
        <v>0.007289809078975159</v>
      </c>
    </row>
    <row r="66" spans="2:12" ht="12.75">
      <c r="B66" s="106" t="s">
        <v>140</v>
      </c>
      <c r="C66" s="108">
        <v>5166</v>
      </c>
      <c r="D66" s="6">
        <f t="shared" si="0"/>
        <v>0.0032015270155955145</v>
      </c>
      <c r="E66" s="108">
        <v>5166</v>
      </c>
      <c r="F66" s="6">
        <f t="shared" si="1"/>
        <v>0.004761843310836097</v>
      </c>
      <c r="G66" s="108">
        <v>0</v>
      </c>
      <c r="H66" s="6">
        <f t="shared" si="2"/>
        <v>0</v>
      </c>
      <c r="I66" s="108">
        <v>12376</v>
      </c>
      <c r="J66" s="6">
        <f t="shared" si="3"/>
        <v>0.01614519192636039</v>
      </c>
      <c r="K66" s="60">
        <f t="shared" si="4"/>
        <v>22708</v>
      </c>
      <c r="L66" s="6">
        <f t="shared" si="5"/>
        <v>0.0060711869935218925</v>
      </c>
    </row>
    <row r="67" spans="2:12" ht="12.75">
      <c r="B67" s="106" t="s">
        <v>141</v>
      </c>
      <c r="C67" s="108">
        <v>0</v>
      </c>
      <c r="D67" s="6">
        <f aca="true" t="shared" si="6" ref="D67:D73">+C67/$C$76</f>
        <v>0</v>
      </c>
      <c r="E67" s="108">
        <v>0</v>
      </c>
      <c r="F67" s="6">
        <f t="shared" si="1"/>
        <v>0</v>
      </c>
      <c r="G67" s="108">
        <v>0</v>
      </c>
      <c r="H67" s="6">
        <f t="shared" si="2"/>
        <v>0</v>
      </c>
      <c r="I67" s="108">
        <v>3138</v>
      </c>
      <c r="J67" s="6">
        <f t="shared" si="3"/>
        <v>0.004093698470016072</v>
      </c>
      <c r="K67" s="60">
        <f t="shared" si="4"/>
        <v>3138</v>
      </c>
      <c r="L67" s="6">
        <f t="shared" si="5"/>
        <v>0.0008389723791470715</v>
      </c>
    </row>
    <row r="68" spans="2:12" ht="12.75">
      <c r="B68" s="106" t="s">
        <v>143</v>
      </c>
      <c r="C68" s="108">
        <v>0</v>
      </c>
      <c r="D68" s="6">
        <f t="shared" si="6"/>
        <v>0</v>
      </c>
      <c r="E68" s="108">
        <v>0</v>
      </c>
      <c r="F68" s="6">
        <f aca="true" t="shared" si="7" ref="F68:F73">+E68/$E$76</f>
        <v>0</v>
      </c>
      <c r="G68" s="108">
        <v>0</v>
      </c>
      <c r="H68" s="6">
        <f aca="true" t="shared" si="8" ref="H68:H73">+G68/$G$76</f>
        <v>0</v>
      </c>
      <c r="I68" s="108">
        <v>21594</v>
      </c>
      <c r="J68" s="6">
        <f aca="true" t="shared" si="9" ref="J68:J73">+I68/$I$76</f>
        <v>0.028170594251601996</v>
      </c>
      <c r="K68" s="60">
        <f aca="true" t="shared" si="10" ref="K68:K73">+C68+E68+G68+I68</f>
        <v>21594</v>
      </c>
      <c r="L68" s="6">
        <f aca="true" t="shared" si="11" ref="L68:L73">+K68/$K$76</f>
        <v>0.005773349125335201</v>
      </c>
    </row>
    <row r="69" spans="2:12" ht="12.75">
      <c r="B69" s="106" t="s">
        <v>145</v>
      </c>
      <c r="C69" s="108">
        <v>725</v>
      </c>
      <c r="D69" s="6">
        <f t="shared" si="6"/>
        <v>0.0004493045076087394</v>
      </c>
      <c r="E69" s="108">
        <v>725</v>
      </c>
      <c r="F69" s="6">
        <f t="shared" si="7"/>
        <v>0.0006682803717298045</v>
      </c>
      <c r="G69" s="108">
        <v>0</v>
      </c>
      <c r="H69" s="6">
        <f t="shared" si="8"/>
        <v>0</v>
      </c>
      <c r="I69" s="108">
        <v>0</v>
      </c>
      <c r="J69" s="6">
        <f t="shared" si="9"/>
        <v>0</v>
      </c>
      <c r="K69" s="60">
        <f t="shared" si="10"/>
        <v>1450</v>
      </c>
      <c r="L69" s="6">
        <f t="shared" si="11"/>
        <v>0.00038767047474928416</v>
      </c>
    </row>
    <row r="70" spans="2:12" ht="12.75">
      <c r="B70" s="106" t="s">
        <v>146</v>
      </c>
      <c r="C70" s="108">
        <v>10386</v>
      </c>
      <c r="D70" s="6">
        <f t="shared" si="6"/>
        <v>0.006436519470378438</v>
      </c>
      <c r="E70" s="108">
        <v>10386</v>
      </c>
      <c r="F70" s="6">
        <f t="shared" si="7"/>
        <v>0.00957346198729069</v>
      </c>
      <c r="G70" s="108">
        <v>0</v>
      </c>
      <c r="H70" s="6">
        <f t="shared" si="8"/>
        <v>0</v>
      </c>
      <c r="I70" s="108">
        <v>396</v>
      </c>
      <c r="J70" s="6">
        <f t="shared" si="9"/>
        <v>0.0005166043958337682</v>
      </c>
      <c r="K70" s="60">
        <f t="shared" si="10"/>
        <v>21168</v>
      </c>
      <c r="L70" s="6">
        <f t="shared" si="11"/>
        <v>0.005659454213443342</v>
      </c>
    </row>
    <row r="71" spans="2:12" ht="12.75">
      <c r="B71" s="106" t="s">
        <v>147</v>
      </c>
      <c r="C71" s="108">
        <v>0</v>
      </c>
      <c r="D71" s="6">
        <f t="shared" si="6"/>
        <v>0</v>
      </c>
      <c r="E71" s="108">
        <v>0</v>
      </c>
      <c r="F71" s="6">
        <f t="shared" si="7"/>
        <v>0</v>
      </c>
      <c r="G71" s="108">
        <v>0</v>
      </c>
      <c r="H71" s="6">
        <f t="shared" si="8"/>
        <v>0</v>
      </c>
      <c r="I71" s="108">
        <v>679</v>
      </c>
      <c r="J71" s="6">
        <f t="shared" si="9"/>
        <v>0.0008857939009371934</v>
      </c>
      <c r="K71" s="60">
        <f t="shared" si="10"/>
        <v>679</v>
      </c>
      <c r="L71" s="6">
        <f t="shared" si="11"/>
        <v>0.00018153672576190616</v>
      </c>
    </row>
    <row r="72" spans="2:12" ht="12.75">
      <c r="B72" s="106" t="s">
        <v>148</v>
      </c>
      <c r="C72" s="108">
        <v>4218</v>
      </c>
      <c r="D72" s="6">
        <f t="shared" si="6"/>
        <v>0.00261402263874988</v>
      </c>
      <c r="E72" s="108">
        <v>4218</v>
      </c>
      <c r="F72" s="6">
        <f t="shared" si="7"/>
        <v>0.0038880091144225045</v>
      </c>
      <c r="G72" s="108">
        <v>0</v>
      </c>
      <c r="H72" s="6">
        <f t="shared" si="8"/>
        <v>0</v>
      </c>
      <c r="I72" s="108">
        <v>3301</v>
      </c>
      <c r="J72" s="6">
        <f t="shared" si="9"/>
        <v>0.004306341188503204</v>
      </c>
      <c r="K72" s="60">
        <f t="shared" si="10"/>
        <v>11737</v>
      </c>
      <c r="L72" s="6">
        <f t="shared" si="11"/>
        <v>0.003137991973884378</v>
      </c>
    </row>
    <row r="73" spans="2:12" ht="12.75">
      <c r="B73" s="106" t="s">
        <v>149</v>
      </c>
      <c r="C73" s="108">
        <v>0</v>
      </c>
      <c r="D73" s="6">
        <f t="shared" si="6"/>
        <v>0</v>
      </c>
      <c r="E73" s="108">
        <v>0</v>
      </c>
      <c r="F73" s="6">
        <f t="shared" si="7"/>
        <v>0</v>
      </c>
      <c r="G73" s="108">
        <v>0</v>
      </c>
      <c r="H73" s="6">
        <f t="shared" si="8"/>
        <v>0</v>
      </c>
      <c r="I73" s="108">
        <v>1258</v>
      </c>
      <c r="J73" s="6">
        <f t="shared" si="9"/>
        <v>0.0016411321463608091</v>
      </c>
      <c r="K73" s="60">
        <f t="shared" si="10"/>
        <v>1258</v>
      </c>
      <c r="L73" s="6">
        <f t="shared" si="11"/>
        <v>0.00033633755671351684</v>
      </c>
    </row>
    <row r="74" spans="2:12" ht="12.75">
      <c r="B74" s="2"/>
      <c r="C74" s="3"/>
      <c r="D74" s="6"/>
      <c r="E74" s="3"/>
      <c r="F74" s="6"/>
      <c r="G74" s="3"/>
      <c r="H74" s="6"/>
      <c r="I74" s="3"/>
      <c r="J74" s="6"/>
      <c r="K74" s="3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1613605</v>
      </c>
      <c r="D76" s="7">
        <f>SUM(D2:D75)</f>
        <v>0.9999999999999999</v>
      </c>
      <c r="E76" s="4">
        <f>SUM(E2:E75)</f>
        <v>1084874</v>
      </c>
      <c r="F76" s="10">
        <f>+E76/$E$76</f>
        <v>1</v>
      </c>
      <c r="G76" s="4">
        <f>SUM(G2:G75)</f>
        <v>275267</v>
      </c>
      <c r="H76" s="10">
        <f>+G76/$G$76</f>
        <v>1</v>
      </c>
      <c r="I76" s="4">
        <f>SUM(I2:I75)</f>
        <v>766544</v>
      </c>
      <c r="J76" s="10">
        <f>+I76/$I$76</f>
        <v>1</v>
      </c>
      <c r="K76" s="4">
        <f>SUM(K2:K75)</f>
        <v>3740290</v>
      </c>
      <c r="L76" s="6">
        <f>+K76/$K$76</f>
        <v>1</v>
      </c>
      <c r="M76" s="4"/>
    </row>
    <row r="77" spans="3:11" ht="12.75">
      <c r="C77" s="4"/>
      <c r="E77" s="4"/>
      <c r="G77" s="4"/>
      <c r="I77" s="4"/>
      <c r="K77" s="4">
        <f>+K76-K78</f>
        <v>-1.0800000000745058</v>
      </c>
    </row>
    <row r="78" spans="3:13" ht="12.75">
      <c r="C78" s="9">
        <v>1613606.58</v>
      </c>
      <c r="E78" s="4">
        <v>1084873.92</v>
      </c>
      <c r="G78" s="9">
        <v>275267.14</v>
      </c>
      <c r="I78" s="9">
        <v>766543.44</v>
      </c>
      <c r="K78" s="4">
        <f>SUM(C78:I78)</f>
        <v>3740291.08</v>
      </c>
      <c r="M78" s="4"/>
    </row>
    <row r="80" spans="3:11" ht="12.75">
      <c r="C80" s="4">
        <f>+C76-C78</f>
        <v>-1.5800000000745058</v>
      </c>
      <c r="E80" s="4">
        <f>+E76-E78</f>
        <v>0.0800000000745058</v>
      </c>
      <c r="G80" s="4">
        <f>+G76-G78</f>
        <v>-0.14000000001396984</v>
      </c>
      <c r="I80" s="4">
        <f>+I76-I78</f>
        <v>0.5600000000558794</v>
      </c>
      <c r="K80" s="4">
        <f>+K76-K78</f>
        <v>-1.0800000000745058</v>
      </c>
    </row>
    <row r="83" ht="12.75">
      <c r="K83" s="4">
        <f>+K78</f>
        <v>3740291.08</v>
      </c>
    </row>
    <row r="85" ht="12.75">
      <c r="K85" s="4">
        <f>+K83-K84</f>
        <v>3740291.08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K2" sqref="K2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4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36373</v>
      </c>
      <c r="F1" t="s">
        <v>157</v>
      </c>
    </row>
    <row r="2" spans="2:12" ht="12.75">
      <c r="B2" s="109" t="s">
        <v>150</v>
      </c>
      <c r="C2" s="111" t="s">
        <v>151</v>
      </c>
      <c r="D2" s="1" t="s">
        <v>159</v>
      </c>
      <c r="E2" s="111" t="s">
        <v>152</v>
      </c>
      <c r="F2" s="1" t="s">
        <v>159</v>
      </c>
      <c r="G2" s="111" t="s">
        <v>153</v>
      </c>
      <c r="H2" s="1" t="s">
        <v>159</v>
      </c>
      <c r="I2" s="111" t="s">
        <v>154</v>
      </c>
      <c r="J2" s="1" t="s">
        <v>159</v>
      </c>
      <c r="K2" s="61" t="s">
        <v>155</v>
      </c>
      <c r="L2" s="1" t="s">
        <v>156</v>
      </c>
    </row>
    <row r="3" spans="2:12" ht="12.75">
      <c r="B3" s="110" t="s">
        <v>2</v>
      </c>
      <c r="C3" s="112">
        <v>15417</v>
      </c>
      <c r="D3" s="6">
        <f aca="true" t="shared" si="0" ref="D3:D66">+C3/$C$76</f>
        <v>0.008421028483035045</v>
      </c>
      <c r="E3" s="112">
        <v>15417</v>
      </c>
      <c r="F3" s="6">
        <f>+E3/$E$76</f>
        <v>0.01414011897621026</v>
      </c>
      <c r="G3" s="112">
        <v>228</v>
      </c>
      <c r="H3" s="6">
        <f>+G3/$G$76</f>
        <v>0.0009414951603845265</v>
      </c>
      <c r="I3" s="112">
        <v>881</v>
      </c>
      <c r="J3" s="6">
        <f>+I3/$I$76</f>
        <v>0.001262557502973674</v>
      </c>
      <c r="K3" s="62">
        <f>+C3+E3+G3+I3</f>
        <v>31943</v>
      </c>
      <c r="L3" s="6">
        <f>+K3/$K$76</f>
        <v>0.008273172419616092</v>
      </c>
    </row>
    <row r="4" spans="2:12" ht="12.75">
      <c r="B4" s="110" t="s">
        <v>6</v>
      </c>
      <c r="C4" s="112">
        <v>6373</v>
      </c>
      <c r="D4" s="6">
        <f t="shared" si="0"/>
        <v>0.0034810413519090833</v>
      </c>
      <c r="E4" s="112">
        <v>6373</v>
      </c>
      <c r="F4" s="6">
        <f aca="true" t="shared" si="1" ref="F4:F67">+E4/$E$76</f>
        <v>0.005845169503495362</v>
      </c>
      <c r="G4" s="112">
        <v>770</v>
      </c>
      <c r="H4" s="6">
        <f aca="true" t="shared" si="2" ref="H4:H67">+G4/$G$76</f>
        <v>0.003179610848667041</v>
      </c>
      <c r="I4" s="112">
        <v>12994</v>
      </c>
      <c r="J4" s="6">
        <f aca="true" t="shared" si="3" ref="J4:J67">+I4/$I$76</f>
        <v>0.01862164834692386</v>
      </c>
      <c r="K4" s="62">
        <f aca="true" t="shared" si="4" ref="K4:K67">+C4+E4+G4+I4</f>
        <v>26510</v>
      </c>
      <c r="L4" s="6">
        <f aca="true" t="shared" si="5" ref="L4:L67">+K4/$K$76</f>
        <v>0.006866036403719833</v>
      </c>
    </row>
    <row r="5" spans="2:12" ht="12.75">
      <c r="B5" s="110" t="s">
        <v>7</v>
      </c>
      <c r="C5" s="112">
        <v>420</v>
      </c>
      <c r="D5" s="6">
        <f t="shared" si="0"/>
        <v>0.000229411167080153</v>
      </c>
      <c r="E5" s="112">
        <v>420</v>
      </c>
      <c r="F5" s="6">
        <f t="shared" si="1"/>
        <v>0.00038521437179790555</v>
      </c>
      <c r="G5" s="112">
        <v>0</v>
      </c>
      <c r="H5" s="6">
        <f t="shared" si="2"/>
        <v>0</v>
      </c>
      <c r="I5" s="112">
        <v>1808</v>
      </c>
      <c r="J5" s="6">
        <f t="shared" si="3"/>
        <v>0.0025910374181343956</v>
      </c>
      <c r="K5" s="62">
        <f t="shared" si="4"/>
        <v>2648</v>
      </c>
      <c r="L5" s="6">
        <f t="shared" si="5"/>
        <v>0.0006858266464371979</v>
      </c>
    </row>
    <row r="6" spans="2:12" ht="12.75">
      <c r="B6" s="110" t="s">
        <v>8</v>
      </c>
      <c r="C6" s="112">
        <v>18610</v>
      </c>
      <c r="D6" s="6">
        <f t="shared" si="0"/>
        <v>0.010165099569908683</v>
      </c>
      <c r="E6" s="112">
        <v>18610</v>
      </c>
      <c r="F6" s="6">
        <f t="shared" si="1"/>
        <v>0.017068665378950052</v>
      </c>
      <c r="G6" s="112">
        <v>11339</v>
      </c>
      <c r="H6" s="6">
        <f t="shared" si="2"/>
        <v>0.04682286677017607</v>
      </c>
      <c r="I6" s="112">
        <v>18921</v>
      </c>
      <c r="J6" s="6">
        <f t="shared" si="3"/>
        <v>0.02711560784763324</v>
      </c>
      <c r="K6" s="62">
        <f t="shared" si="4"/>
        <v>67480</v>
      </c>
      <c r="L6" s="6">
        <f t="shared" si="5"/>
        <v>0.01747718357310503</v>
      </c>
    </row>
    <row r="7" spans="2:12" ht="12.75">
      <c r="B7" s="110" t="s">
        <v>12</v>
      </c>
      <c r="C7" s="112">
        <v>0</v>
      </c>
      <c r="D7" s="6">
        <f t="shared" si="0"/>
        <v>0</v>
      </c>
      <c r="E7" s="112">
        <v>0</v>
      </c>
      <c r="F7" s="6">
        <f t="shared" si="1"/>
        <v>0</v>
      </c>
      <c r="G7" s="112">
        <v>0</v>
      </c>
      <c r="H7" s="6">
        <f t="shared" si="2"/>
        <v>0</v>
      </c>
      <c r="I7" s="112">
        <v>3248</v>
      </c>
      <c r="J7" s="6">
        <f t="shared" si="3"/>
        <v>0.00465469553877241</v>
      </c>
      <c r="K7" s="62">
        <f t="shared" si="4"/>
        <v>3248</v>
      </c>
      <c r="L7" s="6">
        <f t="shared" si="5"/>
        <v>0.0008412254333942669</v>
      </c>
    </row>
    <row r="8" spans="2:12" ht="12.75">
      <c r="B8" s="110" t="s">
        <v>15</v>
      </c>
      <c r="C8" s="112">
        <v>25663</v>
      </c>
      <c r="D8" s="6">
        <f t="shared" si="0"/>
        <v>0.014017568525661824</v>
      </c>
      <c r="E8" s="112">
        <v>25663</v>
      </c>
      <c r="F8" s="6">
        <f t="shared" si="1"/>
        <v>0.023537515293927738</v>
      </c>
      <c r="G8" s="112">
        <v>824</v>
      </c>
      <c r="H8" s="6">
        <f t="shared" si="2"/>
        <v>0.0034025965445475866</v>
      </c>
      <c r="I8" s="112">
        <v>4096</v>
      </c>
      <c r="J8" s="6">
        <f t="shared" si="3"/>
        <v>0.0058699608764814625</v>
      </c>
      <c r="K8" s="62">
        <f t="shared" si="4"/>
        <v>56246</v>
      </c>
      <c r="L8" s="6">
        <f t="shared" si="5"/>
        <v>0.014567600285312173</v>
      </c>
    </row>
    <row r="9" spans="2:12" ht="12.75">
      <c r="B9" s="110" t="s">
        <v>16</v>
      </c>
      <c r="C9" s="112">
        <v>349</v>
      </c>
      <c r="D9" s="6">
        <f t="shared" si="0"/>
        <v>0.0001906297555023176</v>
      </c>
      <c r="E9" s="112">
        <v>349</v>
      </c>
      <c r="F9" s="6">
        <f t="shared" si="1"/>
        <v>0.0003200947994225453</v>
      </c>
      <c r="G9" s="112">
        <v>0</v>
      </c>
      <c r="H9" s="6">
        <f t="shared" si="2"/>
        <v>0</v>
      </c>
      <c r="I9" s="112">
        <v>0</v>
      </c>
      <c r="J9" s="6">
        <f t="shared" si="3"/>
        <v>0</v>
      </c>
      <c r="K9" s="62">
        <f t="shared" si="4"/>
        <v>698</v>
      </c>
      <c r="L9" s="6">
        <f t="shared" si="5"/>
        <v>0.0001807805888267236</v>
      </c>
    </row>
    <row r="10" spans="2:12" ht="12.75">
      <c r="B10" s="110" t="s">
        <v>17</v>
      </c>
      <c r="C10" s="112">
        <v>6657</v>
      </c>
      <c r="D10" s="6">
        <f t="shared" si="0"/>
        <v>0.003636166998220425</v>
      </c>
      <c r="E10" s="112">
        <v>6657</v>
      </c>
      <c r="F10" s="6">
        <f t="shared" si="1"/>
        <v>0.006105647792996802</v>
      </c>
      <c r="G10" s="112">
        <v>589</v>
      </c>
      <c r="H10" s="6">
        <f t="shared" si="2"/>
        <v>0.00243219583099336</v>
      </c>
      <c r="I10" s="112">
        <v>816</v>
      </c>
      <c r="J10" s="6">
        <f t="shared" si="3"/>
        <v>0.0011694062683615415</v>
      </c>
      <c r="K10" s="62">
        <f t="shared" si="4"/>
        <v>14719</v>
      </c>
      <c r="L10" s="6">
        <f t="shared" si="5"/>
        <v>0.003812191242035165</v>
      </c>
    </row>
    <row r="11" spans="2:12" ht="12.75">
      <c r="B11" s="110" t="s">
        <v>24</v>
      </c>
      <c r="C11" s="112">
        <v>750</v>
      </c>
      <c r="D11" s="6">
        <f t="shared" si="0"/>
        <v>0.000409662798357416</v>
      </c>
      <c r="E11" s="112">
        <v>750</v>
      </c>
      <c r="F11" s="6">
        <f t="shared" si="1"/>
        <v>0.0006878828067819741</v>
      </c>
      <c r="G11" s="112">
        <v>0</v>
      </c>
      <c r="H11" s="6">
        <f t="shared" si="2"/>
        <v>0</v>
      </c>
      <c r="I11" s="112">
        <v>486</v>
      </c>
      <c r="J11" s="6">
        <f t="shared" si="3"/>
        <v>0.0006964846157153298</v>
      </c>
      <c r="K11" s="62">
        <f t="shared" si="4"/>
        <v>1986</v>
      </c>
      <c r="L11" s="6">
        <f t="shared" si="5"/>
        <v>0.0005143699848278985</v>
      </c>
    </row>
    <row r="12" spans="2:12" ht="12.75">
      <c r="B12" s="110" t="s">
        <v>27</v>
      </c>
      <c r="C12" s="112">
        <v>305</v>
      </c>
      <c r="D12" s="6">
        <f t="shared" si="0"/>
        <v>0.00016659620466534918</v>
      </c>
      <c r="E12" s="112">
        <v>305</v>
      </c>
      <c r="F12" s="6">
        <f t="shared" si="1"/>
        <v>0.0002797390080913362</v>
      </c>
      <c r="G12" s="112">
        <v>0</v>
      </c>
      <c r="H12" s="6">
        <f t="shared" si="2"/>
        <v>0</v>
      </c>
      <c r="I12" s="112">
        <v>900</v>
      </c>
      <c r="J12" s="6">
        <f t="shared" si="3"/>
        <v>0.001289786325398759</v>
      </c>
      <c r="K12" s="62">
        <f t="shared" si="4"/>
        <v>1510</v>
      </c>
      <c r="L12" s="6">
        <f t="shared" si="5"/>
        <v>0.00039108694717529036</v>
      </c>
    </row>
    <row r="13" spans="2:12" ht="12.75">
      <c r="B13" s="110" t="s">
        <v>28</v>
      </c>
      <c r="C13" s="112">
        <v>15101</v>
      </c>
      <c r="D13" s="6">
        <f t="shared" si="0"/>
        <v>0.008248423890660453</v>
      </c>
      <c r="E13" s="112">
        <v>15101</v>
      </c>
      <c r="F13" s="6">
        <f t="shared" si="1"/>
        <v>0.013850291020286122</v>
      </c>
      <c r="G13" s="112">
        <v>0</v>
      </c>
      <c r="H13" s="6">
        <f t="shared" si="2"/>
        <v>0</v>
      </c>
      <c r="I13" s="112">
        <v>2700</v>
      </c>
      <c r="J13" s="6">
        <f t="shared" si="3"/>
        <v>0.003869358976196277</v>
      </c>
      <c r="K13" s="62">
        <f t="shared" si="4"/>
        <v>32902</v>
      </c>
      <c r="L13" s="6">
        <f t="shared" si="5"/>
        <v>0.00852155148076914</v>
      </c>
    </row>
    <row r="14" spans="2:12" ht="12.75">
      <c r="B14" s="110" t="s">
        <v>31</v>
      </c>
      <c r="C14" s="112">
        <v>72</v>
      </c>
      <c r="D14" s="6">
        <f t="shared" si="0"/>
        <v>3.932762864231194E-05</v>
      </c>
      <c r="E14" s="112">
        <v>72</v>
      </c>
      <c r="F14" s="6">
        <f t="shared" si="1"/>
        <v>6.603674945106953E-05</v>
      </c>
      <c r="G14" s="112">
        <v>0</v>
      </c>
      <c r="H14" s="6">
        <f t="shared" si="2"/>
        <v>0</v>
      </c>
      <c r="I14" s="112">
        <v>271</v>
      </c>
      <c r="J14" s="6">
        <f t="shared" si="3"/>
        <v>0.0003883689935367374</v>
      </c>
      <c r="K14" s="62">
        <f t="shared" si="4"/>
        <v>415</v>
      </c>
      <c r="L14" s="6">
        <f t="shared" si="5"/>
        <v>0.0001074841609786394</v>
      </c>
    </row>
    <row r="15" spans="2:12" ht="12.75">
      <c r="B15" s="110" t="s">
        <v>32</v>
      </c>
      <c r="C15" s="112">
        <v>147</v>
      </c>
      <c r="D15" s="6">
        <f t="shared" si="0"/>
        <v>8.029390847805354E-05</v>
      </c>
      <c r="E15" s="112">
        <v>147</v>
      </c>
      <c r="F15" s="6">
        <f t="shared" si="1"/>
        <v>0.00013482503012926693</v>
      </c>
      <c r="G15" s="112">
        <v>0</v>
      </c>
      <c r="H15" s="6">
        <f t="shared" si="2"/>
        <v>0</v>
      </c>
      <c r="I15" s="112">
        <v>0</v>
      </c>
      <c r="J15" s="6">
        <f t="shared" si="3"/>
        <v>0</v>
      </c>
      <c r="K15" s="62">
        <f t="shared" si="4"/>
        <v>294</v>
      </c>
      <c r="L15" s="6">
        <f t="shared" si="5"/>
        <v>7.614540560896381E-05</v>
      </c>
    </row>
    <row r="16" spans="2:12" ht="12.75">
      <c r="B16" s="110" t="s">
        <v>33</v>
      </c>
      <c r="C16" s="112">
        <v>7978</v>
      </c>
      <c r="D16" s="6">
        <f t="shared" si="0"/>
        <v>0.004357719740393954</v>
      </c>
      <c r="E16" s="112">
        <v>7978</v>
      </c>
      <c r="F16" s="6">
        <f t="shared" si="1"/>
        <v>0.007317238710008786</v>
      </c>
      <c r="G16" s="112">
        <v>1227</v>
      </c>
      <c r="H16" s="6">
        <f t="shared" si="2"/>
        <v>0.005066730534174622</v>
      </c>
      <c r="I16" s="112">
        <v>16406</v>
      </c>
      <c r="J16" s="6">
        <f t="shared" si="3"/>
        <v>0.023511371616102266</v>
      </c>
      <c r="K16" s="62">
        <f t="shared" si="4"/>
        <v>33589</v>
      </c>
      <c r="L16" s="6">
        <f t="shared" si="5"/>
        <v>0.008699483091834985</v>
      </c>
    </row>
    <row r="17" spans="2:12" ht="12.75">
      <c r="B17" s="110" t="s">
        <v>35</v>
      </c>
      <c r="C17" s="112">
        <v>11642</v>
      </c>
      <c r="D17" s="6">
        <f t="shared" si="0"/>
        <v>0.00635905906463605</v>
      </c>
      <c r="E17" s="112">
        <v>11642</v>
      </c>
      <c r="F17" s="6">
        <f t="shared" si="1"/>
        <v>0.010677775515407658</v>
      </c>
      <c r="G17" s="112">
        <v>5532</v>
      </c>
      <c r="H17" s="6">
        <f t="shared" si="2"/>
        <v>0.022843645733540353</v>
      </c>
      <c r="I17" s="112">
        <v>0</v>
      </c>
      <c r="J17" s="6">
        <f t="shared" si="3"/>
        <v>0</v>
      </c>
      <c r="K17" s="62">
        <f t="shared" si="4"/>
        <v>28816</v>
      </c>
      <c r="L17" s="6">
        <f t="shared" si="5"/>
        <v>0.007463285741591501</v>
      </c>
    </row>
    <row r="18" spans="2:12" ht="12.75">
      <c r="B18" s="110" t="s">
        <v>38</v>
      </c>
      <c r="C18" s="112">
        <v>27672</v>
      </c>
      <c r="D18" s="6">
        <f t="shared" si="0"/>
        <v>0.015114918608195223</v>
      </c>
      <c r="E18" s="112">
        <v>27672</v>
      </c>
      <c r="F18" s="6">
        <f t="shared" si="1"/>
        <v>0.02538012403902772</v>
      </c>
      <c r="G18" s="112">
        <v>8168</v>
      </c>
      <c r="H18" s="6">
        <f t="shared" si="2"/>
        <v>0.03372865118430181</v>
      </c>
      <c r="I18" s="112">
        <v>28418</v>
      </c>
      <c r="J18" s="6">
        <f t="shared" si="3"/>
        <v>0.04072571977242437</v>
      </c>
      <c r="K18" s="62">
        <f t="shared" si="4"/>
        <v>91930</v>
      </c>
      <c r="L18" s="6">
        <f t="shared" si="5"/>
        <v>0.02380968414160559</v>
      </c>
    </row>
    <row r="19" spans="2:12" ht="12.75">
      <c r="B19" s="110" t="s">
        <v>39</v>
      </c>
      <c r="C19" s="112">
        <v>33</v>
      </c>
      <c r="D19" s="6">
        <f t="shared" si="0"/>
        <v>1.8025163127726307E-05</v>
      </c>
      <c r="E19" s="112">
        <v>33</v>
      </c>
      <c r="F19" s="6">
        <f t="shared" si="1"/>
        <v>3.0266843498406862E-05</v>
      </c>
      <c r="G19" s="112">
        <v>0</v>
      </c>
      <c r="H19" s="6">
        <f t="shared" si="2"/>
        <v>0</v>
      </c>
      <c r="I19" s="112">
        <v>2496</v>
      </c>
      <c r="J19" s="6">
        <f t="shared" si="3"/>
        <v>0.0035770074091058916</v>
      </c>
      <c r="K19" s="62">
        <f t="shared" si="4"/>
        <v>2562</v>
      </c>
      <c r="L19" s="6">
        <f t="shared" si="5"/>
        <v>0.0006635528203066846</v>
      </c>
    </row>
    <row r="20" spans="2:12" ht="12.75">
      <c r="B20" s="110" t="s">
        <v>40</v>
      </c>
      <c r="C20" s="112">
        <v>154103</v>
      </c>
      <c r="D20" s="6">
        <f t="shared" si="0"/>
        <v>0.08417368828703051</v>
      </c>
      <c r="E20" s="112">
        <v>154103</v>
      </c>
      <c r="F20" s="6">
        <f t="shared" si="1"/>
        <v>0.1413397388980301</v>
      </c>
      <c r="G20" s="112">
        <v>32142</v>
      </c>
      <c r="H20" s="6">
        <f t="shared" si="2"/>
        <v>0.13272604142578706</v>
      </c>
      <c r="I20" s="112">
        <v>23261</v>
      </c>
      <c r="J20" s="6">
        <f t="shared" si="3"/>
        <v>0.03333524412788948</v>
      </c>
      <c r="K20" s="62">
        <f t="shared" si="4"/>
        <v>363609</v>
      </c>
      <c r="L20" s="6">
        <f t="shared" si="5"/>
        <v>0.09417399587778817</v>
      </c>
    </row>
    <row r="21" spans="2:12" ht="12.75">
      <c r="B21" s="110" t="s">
        <v>43</v>
      </c>
      <c r="C21" s="112">
        <v>3549</v>
      </c>
      <c r="D21" s="6">
        <f t="shared" si="0"/>
        <v>0.0019385243618272928</v>
      </c>
      <c r="E21" s="112">
        <v>3549</v>
      </c>
      <c r="F21" s="6">
        <f t="shared" si="1"/>
        <v>0.0032550614416923017</v>
      </c>
      <c r="G21" s="112">
        <v>0</v>
      </c>
      <c r="H21" s="6">
        <f t="shared" si="2"/>
        <v>0</v>
      </c>
      <c r="I21" s="112">
        <v>711</v>
      </c>
      <c r="J21" s="6">
        <f t="shared" si="3"/>
        <v>0.0010189311970650195</v>
      </c>
      <c r="K21" s="62">
        <f t="shared" si="4"/>
        <v>7809</v>
      </c>
      <c r="L21" s="6">
        <f t="shared" si="5"/>
        <v>0.002022515212246253</v>
      </c>
    </row>
    <row r="22" spans="2:12" ht="12.75">
      <c r="B22" s="110" t="s">
        <v>44</v>
      </c>
      <c r="C22" s="112">
        <v>13758</v>
      </c>
      <c r="D22" s="6">
        <f t="shared" si="0"/>
        <v>0.0075148543730684395</v>
      </c>
      <c r="E22" s="112">
        <v>13758</v>
      </c>
      <c r="F22" s="6">
        <f t="shared" si="1"/>
        <v>0.012618522207608535</v>
      </c>
      <c r="G22" s="112">
        <v>985</v>
      </c>
      <c r="H22" s="6">
        <f t="shared" si="2"/>
        <v>0.004067424267450695</v>
      </c>
      <c r="I22" s="112">
        <v>9382</v>
      </c>
      <c r="J22" s="6">
        <f t="shared" si="3"/>
        <v>0.013445305894323507</v>
      </c>
      <c r="K22" s="62">
        <f t="shared" si="4"/>
        <v>37883</v>
      </c>
      <c r="L22" s="6">
        <f t="shared" si="5"/>
        <v>0.009811620410491075</v>
      </c>
    </row>
    <row r="23" spans="2:12" ht="12.75">
      <c r="B23" s="110" t="s">
        <v>45</v>
      </c>
      <c r="C23" s="112">
        <v>126813</v>
      </c>
      <c r="D23" s="6">
        <f t="shared" si="0"/>
        <v>0.06926742459746534</v>
      </c>
      <c r="E23" s="112">
        <v>126814</v>
      </c>
      <c r="F23" s="6">
        <f t="shared" si="1"/>
        <v>0.11631089367899904</v>
      </c>
      <c r="G23" s="112">
        <v>32808</v>
      </c>
      <c r="H23" s="6">
        <f t="shared" si="2"/>
        <v>0.13547619834164712</v>
      </c>
      <c r="I23" s="112">
        <v>14511</v>
      </c>
      <c r="J23" s="6">
        <f t="shared" si="3"/>
        <v>0.020795654853179323</v>
      </c>
      <c r="K23" s="62">
        <f t="shared" si="4"/>
        <v>300946</v>
      </c>
      <c r="L23" s="6">
        <f t="shared" si="5"/>
        <v>0.07794440556597015</v>
      </c>
    </row>
    <row r="24" spans="2:12" ht="12.75">
      <c r="B24" s="110" t="s">
        <v>46</v>
      </c>
      <c r="C24" s="112">
        <v>86295</v>
      </c>
      <c r="D24" s="6">
        <f t="shared" si="0"/>
        <v>0.04713580157900429</v>
      </c>
      <c r="E24" s="112">
        <v>86296</v>
      </c>
      <c r="F24" s="6">
        <f t="shared" si="1"/>
        <v>0.07914871292540966</v>
      </c>
      <c r="G24" s="112">
        <v>12194</v>
      </c>
      <c r="H24" s="6">
        <f t="shared" si="2"/>
        <v>0.05035347362161805</v>
      </c>
      <c r="I24" s="112">
        <v>29571</v>
      </c>
      <c r="J24" s="6">
        <f t="shared" si="3"/>
        <v>0.04237807936485189</v>
      </c>
      <c r="K24" s="62">
        <f t="shared" si="4"/>
        <v>214356</v>
      </c>
      <c r="L24" s="6">
        <f t="shared" si="5"/>
        <v>0.055517770628282476</v>
      </c>
    </row>
    <row r="25" spans="2:12" ht="12.75">
      <c r="B25" s="110" t="s">
        <v>48</v>
      </c>
      <c r="C25" s="112">
        <v>48724</v>
      </c>
      <c r="D25" s="6">
        <f t="shared" si="0"/>
        <v>0.026613880249555653</v>
      </c>
      <c r="E25" s="112">
        <v>48724</v>
      </c>
      <c r="F25" s="6">
        <f t="shared" si="1"/>
        <v>0.04468853583685988</v>
      </c>
      <c r="G25" s="112">
        <v>10200</v>
      </c>
      <c r="H25" s="6">
        <f t="shared" si="2"/>
        <v>0.042119520332991975</v>
      </c>
      <c r="I25" s="112">
        <v>50442</v>
      </c>
      <c r="J25" s="6">
        <f t="shared" si="3"/>
        <v>0.0722882242508491</v>
      </c>
      <c r="K25" s="62">
        <f t="shared" si="4"/>
        <v>158090</v>
      </c>
      <c r="L25" s="6">
        <f t="shared" si="5"/>
        <v>0.040944990383405065</v>
      </c>
    </row>
    <row r="26" spans="2:12" ht="12.75">
      <c r="B26" s="110" t="s">
        <v>51</v>
      </c>
      <c r="C26" s="112">
        <v>73321</v>
      </c>
      <c r="D26" s="6">
        <f t="shared" si="0"/>
        <v>0.04004918138448547</v>
      </c>
      <c r="E26" s="112">
        <v>73321</v>
      </c>
      <c r="F26" s="6">
        <f t="shared" si="1"/>
        <v>0.0672483403680815</v>
      </c>
      <c r="G26" s="112">
        <v>30301</v>
      </c>
      <c r="H26" s="6">
        <f t="shared" si="2"/>
        <v>0.12512388094215585</v>
      </c>
      <c r="I26" s="112">
        <v>41737</v>
      </c>
      <c r="J26" s="6">
        <f t="shared" si="3"/>
        <v>0.05981312429240889</v>
      </c>
      <c r="K26" s="62">
        <f t="shared" si="4"/>
        <v>218680</v>
      </c>
      <c r="L26" s="6">
        <f t="shared" si="5"/>
        <v>0.05663767788628642</v>
      </c>
    </row>
    <row r="27" spans="2:12" ht="12.75">
      <c r="B27" s="110" t="s">
        <v>52</v>
      </c>
      <c r="C27" s="112">
        <v>1632</v>
      </c>
      <c r="D27" s="6">
        <f t="shared" si="0"/>
        <v>0.0008914262492257373</v>
      </c>
      <c r="E27" s="112">
        <v>1632</v>
      </c>
      <c r="F27" s="6">
        <f t="shared" si="1"/>
        <v>0.0014968329875575759</v>
      </c>
      <c r="G27" s="112">
        <v>0</v>
      </c>
      <c r="H27" s="6">
        <f t="shared" si="2"/>
        <v>0</v>
      </c>
      <c r="I27" s="112">
        <v>20580</v>
      </c>
      <c r="J27" s="6">
        <f t="shared" si="3"/>
        <v>0.029493113974118287</v>
      </c>
      <c r="K27" s="62">
        <f t="shared" si="4"/>
        <v>23844</v>
      </c>
      <c r="L27" s="6">
        <f t="shared" si="5"/>
        <v>0.006175547793673923</v>
      </c>
    </row>
    <row r="28" spans="2:12" ht="12.75">
      <c r="B28" s="110" t="s">
        <v>53</v>
      </c>
      <c r="C28" s="112">
        <v>8476</v>
      </c>
      <c r="D28" s="6">
        <f t="shared" si="0"/>
        <v>0.0046297358385032775</v>
      </c>
      <c r="E28" s="112">
        <v>8476</v>
      </c>
      <c r="F28" s="6">
        <f t="shared" si="1"/>
        <v>0.007773992893712017</v>
      </c>
      <c r="G28" s="112">
        <v>28</v>
      </c>
      <c r="H28" s="6">
        <f t="shared" si="2"/>
        <v>0.00011562221267880149</v>
      </c>
      <c r="I28" s="112">
        <v>1668</v>
      </c>
      <c r="J28" s="6">
        <f t="shared" si="3"/>
        <v>0.002390403989739033</v>
      </c>
      <c r="K28" s="62">
        <f t="shared" si="4"/>
        <v>18648</v>
      </c>
      <c r="L28" s="6">
        <f t="shared" si="5"/>
        <v>0.004829794298625705</v>
      </c>
    </row>
    <row r="29" spans="2:12" ht="12.75">
      <c r="B29" s="110" t="s">
        <v>54</v>
      </c>
      <c r="C29" s="112">
        <v>4419</v>
      </c>
      <c r="D29" s="6">
        <f t="shared" si="0"/>
        <v>0.0024137332079218954</v>
      </c>
      <c r="E29" s="112">
        <v>4419</v>
      </c>
      <c r="F29" s="6">
        <f t="shared" si="1"/>
        <v>0.004053005497559391</v>
      </c>
      <c r="G29" s="112">
        <v>0</v>
      </c>
      <c r="H29" s="6">
        <f t="shared" si="2"/>
        <v>0</v>
      </c>
      <c r="I29" s="112">
        <v>296</v>
      </c>
      <c r="J29" s="6">
        <f t="shared" si="3"/>
        <v>0.00042419639146448073</v>
      </c>
      <c r="K29" s="62">
        <f t="shared" si="4"/>
        <v>9134</v>
      </c>
      <c r="L29" s="6">
        <f t="shared" si="5"/>
        <v>0.002365687533443114</v>
      </c>
    </row>
    <row r="30" spans="2:12" ht="12.75">
      <c r="B30" s="110" t="s">
        <v>55</v>
      </c>
      <c r="C30" s="112">
        <v>7130</v>
      </c>
      <c r="D30" s="6">
        <f t="shared" si="0"/>
        <v>0.003894527669717835</v>
      </c>
      <c r="E30" s="112">
        <v>7130</v>
      </c>
      <c r="F30" s="6">
        <f t="shared" si="1"/>
        <v>0.006539472549807301</v>
      </c>
      <c r="G30" s="112">
        <v>0</v>
      </c>
      <c r="H30" s="6">
        <f t="shared" si="2"/>
        <v>0</v>
      </c>
      <c r="I30" s="112">
        <v>1744</v>
      </c>
      <c r="J30" s="6">
        <f t="shared" si="3"/>
        <v>0.002499319279439373</v>
      </c>
      <c r="K30" s="62">
        <f t="shared" si="4"/>
        <v>16004</v>
      </c>
      <c r="L30" s="6">
        <f t="shared" si="5"/>
        <v>0.004145003644101554</v>
      </c>
    </row>
    <row r="31" spans="2:12" ht="12.75">
      <c r="B31" s="110" t="s">
        <v>58</v>
      </c>
      <c r="C31" s="112">
        <v>433733</v>
      </c>
      <c r="D31" s="6">
        <f t="shared" si="0"/>
        <v>0.2369123660266095</v>
      </c>
      <c r="E31" s="112">
        <v>0</v>
      </c>
      <c r="F31" s="6">
        <f t="shared" si="1"/>
        <v>0</v>
      </c>
      <c r="G31" s="112">
        <v>0</v>
      </c>
      <c r="H31" s="6">
        <f t="shared" si="2"/>
        <v>0</v>
      </c>
      <c r="I31" s="112">
        <v>0</v>
      </c>
      <c r="J31" s="6">
        <f t="shared" si="3"/>
        <v>0</v>
      </c>
      <c r="K31" s="62">
        <f t="shared" si="4"/>
        <v>433733</v>
      </c>
      <c r="L31" s="6">
        <f t="shared" si="5"/>
        <v>0.11233597010541736</v>
      </c>
    </row>
    <row r="32" spans="2:12" ht="12.75">
      <c r="B32" s="110" t="s">
        <v>61</v>
      </c>
      <c r="C32" s="112">
        <v>252830</v>
      </c>
      <c r="D32" s="6">
        <f t="shared" si="0"/>
        <v>0.13810006041160733</v>
      </c>
      <c r="E32" s="112">
        <v>0</v>
      </c>
      <c r="F32" s="6">
        <f t="shared" si="1"/>
        <v>0</v>
      </c>
      <c r="G32" s="112">
        <v>0</v>
      </c>
      <c r="H32" s="6">
        <f t="shared" si="2"/>
        <v>0</v>
      </c>
      <c r="I32" s="112">
        <v>0</v>
      </c>
      <c r="J32" s="6">
        <f t="shared" si="3"/>
        <v>0</v>
      </c>
      <c r="K32" s="62">
        <f t="shared" si="4"/>
        <v>252830</v>
      </c>
      <c r="L32" s="6">
        <f t="shared" si="5"/>
        <v>0.06548245884392627</v>
      </c>
    </row>
    <row r="33" spans="2:12" ht="12.75">
      <c r="B33" s="110" t="s">
        <v>63</v>
      </c>
      <c r="C33" s="112">
        <v>51963</v>
      </c>
      <c r="D33" s="6">
        <f t="shared" si="0"/>
        <v>0.028383077321395212</v>
      </c>
      <c r="E33" s="112">
        <v>3090</v>
      </c>
      <c r="F33" s="6">
        <f t="shared" si="1"/>
        <v>0.0028340771639417334</v>
      </c>
      <c r="G33" s="112">
        <v>3217</v>
      </c>
      <c r="H33" s="6">
        <f t="shared" si="2"/>
        <v>0.013284166363846587</v>
      </c>
      <c r="I33" s="112">
        <v>6416</v>
      </c>
      <c r="J33" s="6">
        <f t="shared" si="3"/>
        <v>0.009194743404176042</v>
      </c>
      <c r="K33" s="62">
        <f t="shared" si="4"/>
        <v>64686</v>
      </c>
      <c r="L33" s="6">
        <f t="shared" si="5"/>
        <v>0.01675354322184161</v>
      </c>
    </row>
    <row r="34" spans="2:12" ht="12.75">
      <c r="B34" s="110" t="s">
        <v>67</v>
      </c>
      <c r="C34" s="112">
        <v>58663</v>
      </c>
      <c r="D34" s="6">
        <f t="shared" si="0"/>
        <v>0.03204273165338813</v>
      </c>
      <c r="E34" s="112">
        <v>58663</v>
      </c>
      <c r="F34" s="6">
        <f t="shared" si="1"/>
        <v>0.053804358792334604</v>
      </c>
      <c r="G34" s="112">
        <v>6981</v>
      </c>
      <c r="H34" s="6">
        <f t="shared" si="2"/>
        <v>0.02882709523966833</v>
      </c>
      <c r="I34" s="112">
        <v>6609</v>
      </c>
      <c r="J34" s="6">
        <f t="shared" si="3"/>
        <v>0.00947133091617822</v>
      </c>
      <c r="K34" s="62">
        <f t="shared" si="4"/>
        <v>130916</v>
      </c>
      <c r="L34" s="6">
        <f t="shared" si="5"/>
        <v>0.03390697932211941</v>
      </c>
    </row>
    <row r="35" spans="2:12" ht="12.75">
      <c r="B35" s="110" t="s">
        <v>68</v>
      </c>
      <c r="C35" s="112">
        <v>830</v>
      </c>
      <c r="D35" s="6">
        <f t="shared" si="0"/>
        <v>0.00045336016351554045</v>
      </c>
      <c r="E35" s="112">
        <v>830</v>
      </c>
      <c r="F35" s="6">
        <f t="shared" si="1"/>
        <v>0.0007612569728387181</v>
      </c>
      <c r="G35" s="112">
        <v>143</v>
      </c>
      <c r="H35" s="6">
        <f t="shared" si="2"/>
        <v>0.0005904991576095933</v>
      </c>
      <c r="I35" s="112">
        <v>22642</v>
      </c>
      <c r="J35" s="6">
        <f t="shared" si="3"/>
        <v>0.032448157755198555</v>
      </c>
      <c r="K35" s="62">
        <f t="shared" si="4"/>
        <v>24445</v>
      </c>
      <c r="L35" s="6">
        <f t="shared" si="5"/>
        <v>0.006331205578609254</v>
      </c>
    </row>
    <row r="36" spans="2:12" ht="12.75">
      <c r="B36" s="110" t="s">
        <v>70</v>
      </c>
      <c r="C36" s="112">
        <v>4756</v>
      </c>
      <c r="D36" s="6">
        <f t="shared" si="0"/>
        <v>0.0025978083586504943</v>
      </c>
      <c r="E36" s="112">
        <v>4756</v>
      </c>
      <c r="F36" s="6">
        <f t="shared" si="1"/>
        <v>0.004362094172073425</v>
      </c>
      <c r="G36" s="112">
        <v>201</v>
      </c>
      <c r="H36" s="6">
        <f t="shared" si="2"/>
        <v>0.0008300023124442536</v>
      </c>
      <c r="I36" s="112">
        <v>11865</v>
      </c>
      <c r="J36" s="6">
        <f t="shared" si="3"/>
        <v>0.01700368305650697</v>
      </c>
      <c r="K36" s="62">
        <f t="shared" si="4"/>
        <v>21578</v>
      </c>
      <c r="L36" s="6">
        <f t="shared" si="5"/>
        <v>0.005588658374932725</v>
      </c>
    </row>
    <row r="37" spans="2:12" ht="12.75">
      <c r="B37" s="110" t="s">
        <v>73</v>
      </c>
      <c r="C37" s="112">
        <v>0</v>
      </c>
      <c r="D37" s="6">
        <f t="shared" si="0"/>
        <v>0</v>
      </c>
      <c r="E37" s="112">
        <v>0</v>
      </c>
      <c r="F37" s="6">
        <f t="shared" si="1"/>
        <v>0</v>
      </c>
      <c r="G37" s="112">
        <v>0</v>
      </c>
      <c r="H37" s="6">
        <f t="shared" si="2"/>
        <v>0</v>
      </c>
      <c r="I37" s="112">
        <v>12287</v>
      </c>
      <c r="J37" s="6">
        <f t="shared" si="3"/>
        <v>0.01760844953352728</v>
      </c>
      <c r="K37" s="62">
        <f t="shared" si="4"/>
        <v>12287</v>
      </c>
      <c r="L37" s="6">
        <f t="shared" si="5"/>
        <v>0.003182308158902512</v>
      </c>
    </row>
    <row r="38" spans="2:12" ht="12.75">
      <c r="B38" s="110" t="s">
        <v>75</v>
      </c>
      <c r="C38" s="112">
        <v>8231</v>
      </c>
      <c r="D38" s="6">
        <f t="shared" si="0"/>
        <v>0.0044959126577065215</v>
      </c>
      <c r="E38" s="112">
        <v>8231</v>
      </c>
      <c r="F38" s="6">
        <f t="shared" si="1"/>
        <v>0.007549284510163239</v>
      </c>
      <c r="G38" s="112">
        <v>449</v>
      </c>
      <c r="H38" s="6">
        <f t="shared" si="2"/>
        <v>0.0018540847675993526</v>
      </c>
      <c r="I38" s="112">
        <v>6197</v>
      </c>
      <c r="J38" s="6">
        <f t="shared" si="3"/>
        <v>0.00888089539832901</v>
      </c>
      <c r="K38" s="62">
        <f t="shared" si="4"/>
        <v>23108</v>
      </c>
      <c r="L38" s="6">
        <f t="shared" si="5"/>
        <v>0.005984925281673251</v>
      </c>
    </row>
    <row r="39" spans="2:12" ht="12.75">
      <c r="B39" s="110" t="s">
        <v>78</v>
      </c>
      <c r="C39" s="112">
        <v>266</v>
      </c>
      <c r="D39" s="6">
        <f t="shared" si="0"/>
        <v>0.00014529373915076355</v>
      </c>
      <c r="E39" s="112">
        <v>266</v>
      </c>
      <c r="F39" s="6">
        <f t="shared" si="1"/>
        <v>0.00024396910213867352</v>
      </c>
      <c r="G39" s="112">
        <v>0</v>
      </c>
      <c r="H39" s="6">
        <f t="shared" si="2"/>
        <v>0</v>
      </c>
      <c r="I39" s="112">
        <v>68</v>
      </c>
      <c r="J39" s="6">
        <f t="shared" si="3"/>
        <v>9.745052236346178E-05</v>
      </c>
      <c r="K39" s="62">
        <f t="shared" si="4"/>
        <v>600</v>
      </c>
      <c r="L39" s="6">
        <f t="shared" si="5"/>
        <v>0.00015539878695706901</v>
      </c>
    </row>
    <row r="40" spans="2:12" ht="12.75">
      <c r="B40" s="110" t="s">
        <v>79</v>
      </c>
      <c r="C40" s="112">
        <v>44712</v>
      </c>
      <c r="D40" s="6">
        <f t="shared" si="0"/>
        <v>0.024422457386875714</v>
      </c>
      <c r="E40" s="112">
        <v>44713</v>
      </c>
      <c r="F40" s="6">
        <f t="shared" si="1"/>
        <v>0.04100973858618988</v>
      </c>
      <c r="G40" s="112">
        <v>14174</v>
      </c>
      <c r="H40" s="6">
        <f t="shared" si="2"/>
        <v>0.05852961580390473</v>
      </c>
      <c r="I40" s="112">
        <v>19112</v>
      </c>
      <c r="J40" s="6">
        <f t="shared" si="3"/>
        <v>0.0273893291678012</v>
      </c>
      <c r="K40" s="62">
        <f t="shared" si="4"/>
        <v>122711</v>
      </c>
      <c r="L40" s="6">
        <f t="shared" si="5"/>
        <v>0.03178190091048149</v>
      </c>
    </row>
    <row r="41" spans="2:12" ht="12.75">
      <c r="B41" s="110" t="s">
        <v>81</v>
      </c>
      <c r="C41" s="112">
        <v>6155</v>
      </c>
      <c r="D41" s="6">
        <f t="shared" si="0"/>
        <v>0.003361966031853194</v>
      </c>
      <c r="E41" s="112">
        <v>6155</v>
      </c>
      <c r="F41" s="6">
        <f t="shared" si="1"/>
        <v>0.005645224900990735</v>
      </c>
      <c r="G41" s="112">
        <v>0</v>
      </c>
      <c r="H41" s="6">
        <f t="shared" si="2"/>
        <v>0</v>
      </c>
      <c r="I41" s="112">
        <v>432</v>
      </c>
      <c r="J41" s="6">
        <f t="shared" si="3"/>
        <v>0.0006190974361914043</v>
      </c>
      <c r="K41" s="62">
        <f t="shared" si="4"/>
        <v>12742</v>
      </c>
      <c r="L41" s="6">
        <f t="shared" si="5"/>
        <v>0.0033001522390116223</v>
      </c>
    </row>
    <row r="42" spans="2:12" ht="12.75">
      <c r="B42" s="110" t="s">
        <v>82</v>
      </c>
      <c r="C42" s="112">
        <v>6654</v>
      </c>
      <c r="D42" s="6">
        <f t="shared" si="0"/>
        <v>0.003634528347026995</v>
      </c>
      <c r="E42" s="112">
        <v>1615</v>
      </c>
      <c r="F42" s="6">
        <f t="shared" si="1"/>
        <v>0.0014812409772705178</v>
      </c>
      <c r="G42" s="112">
        <v>4896</v>
      </c>
      <c r="H42" s="6">
        <f t="shared" si="2"/>
        <v>0.020217369759836148</v>
      </c>
      <c r="I42" s="112">
        <v>0</v>
      </c>
      <c r="J42" s="6">
        <f t="shared" si="3"/>
        <v>0</v>
      </c>
      <c r="K42" s="62">
        <f t="shared" si="4"/>
        <v>13165</v>
      </c>
      <c r="L42" s="6">
        <f t="shared" si="5"/>
        <v>0.003409708383816356</v>
      </c>
    </row>
    <row r="43" spans="2:12" ht="12.75">
      <c r="B43" s="110" t="s">
        <v>88</v>
      </c>
      <c r="C43" s="112">
        <v>0</v>
      </c>
      <c r="D43" s="6">
        <f t="shared" si="0"/>
        <v>0</v>
      </c>
      <c r="E43" s="112">
        <v>0</v>
      </c>
      <c r="F43" s="6">
        <f t="shared" si="1"/>
        <v>0</v>
      </c>
      <c r="G43" s="112">
        <v>0</v>
      </c>
      <c r="H43" s="6">
        <f t="shared" si="2"/>
        <v>0</v>
      </c>
      <c r="I43" s="112">
        <v>14508</v>
      </c>
      <c r="J43" s="6">
        <f t="shared" si="3"/>
        <v>0.020791355565427994</v>
      </c>
      <c r="K43" s="62">
        <f t="shared" si="4"/>
        <v>14508</v>
      </c>
      <c r="L43" s="6">
        <f t="shared" si="5"/>
        <v>0.0037575426686219287</v>
      </c>
    </row>
    <row r="44" spans="2:12" ht="12.75">
      <c r="B44" s="110" t="s">
        <v>89</v>
      </c>
      <c r="C44" s="112">
        <v>30780</v>
      </c>
      <c r="D44" s="6">
        <f t="shared" si="0"/>
        <v>0.016812561244588353</v>
      </c>
      <c r="E44" s="112">
        <v>30780</v>
      </c>
      <c r="F44" s="6">
        <f t="shared" si="1"/>
        <v>0.02823071039033222</v>
      </c>
      <c r="G44" s="112">
        <v>4213</v>
      </c>
      <c r="H44" s="6">
        <f t="shared" si="2"/>
        <v>0.017397013643421097</v>
      </c>
      <c r="I44" s="112">
        <v>37865</v>
      </c>
      <c r="J44" s="6">
        <f t="shared" si="3"/>
        <v>0.054264176901360005</v>
      </c>
      <c r="K44" s="62">
        <f t="shared" si="4"/>
        <v>103638</v>
      </c>
      <c r="L44" s="6">
        <f t="shared" si="5"/>
        <v>0.02684203247109453</v>
      </c>
    </row>
    <row r="45" spans="2:12" ht="12.75">
      <c r="B45" s="110" t="s">
        <v>93</v>
      </c>
      <c r="C45" s="112">
        <v>0</v>
      </c>
      <c r="D45" s="6">
        <f t="shared" si="0"/>
        <v>0</v>
      </c>
      <c r="E45" s="112">
        <v>0</v>
      </c>
      <c r="F45" s="6">
        <f t="shared" si="1"/>
        <v>0</v>
      </c>
      <c r="G45" s="112">
        <v>0</v>
      </c>
      <c r="H45" s="6">
        <f t="shared" si="2"/>
        <v>0</v>
      </c>
      <c r="I45" s="112">
        <v>8665</v>
      </c>
      <c r="J45" s="6">
        <f t="shared" si="3"/>
        <v>0.01241777612175583</v>
      </c>
      <c r="K45" s="62">
        <f t="shared" si="4"/>
        <v>8665</v>
      </c>
      <c r="L45" s="6">
        <f t="shared" si="5"/>
        <v>0.0022442174816383383</v>
      </c>
    </row>
    <row r="46" spans="2:12" ht="12.75">
      <c r="B46" s="110" t="s">
        <v>99</v>
      </c>
      <c r="C46" s="112">
        <v>74733</v>
      </c>
      <c r="D46" s="6">
        <f t="shared" si="0"/>
        <v>0.04082043987952636</v>
      </c>
      <c r="E46" s="112">
        <v>74733</v>
      </c>
      <c r="F46" s="6">
        <f t="shared" si="1"/>
        <v>0.06854339439898303</v>
      </c>
      <c r="G46" s="112">
        <v>7390</v>
      </c>
      <c r="H46" s="6">
        <f t="shared" si="2"/>
        <v>0.030516005417726536</v>
      </c>
      <c r="I46" s="112">
        <v>41795</v>
      </c>
      <c r="J46" s="6">
        <f t="shared" si="3"/>
        <v>0.05989624385560126</v>
      </c>
      <c r="K46" s="62">
        <f t="shared" si="4"/>
        <v>198651</v>
      </c>
      <c r="L46" s="6">
        <f t="shared" si="5"/>
        <v>0.051450207379681194</v>
      </c>
    </row>
    <row r="47" spans="2:12" ht="12.75">
      <c r="B47" s="110" t="s">
        <v>106</v>
      </c>
      <c r="C47" s="112">
        <v>77</v>
      </c>
      <c r="D47" s="6">
        <f t="shared" si="0"/>
        <v>4.2058713964694714E-05</v>
      </c>
      <c r="E47" s="112">
        <v>77</v>
      </c>
      <c r="F47" s="6">
        <f t="shared" si="1"/>
        <v>7.062263482961602E-05</v>
      </c>
      <c r="G47" s="112">
        <v>0</v>
      </c>
      <c r="H47" s="6">
        <f t="shared" si="2"/>
        <v>0</v>
      </c>
      <c r="I47" s="112">
        <v>3155</v>
      </c>
      <c r="J47" s="6">
        <f t="shared" si="3"/>
        <v>0.004521417618481205</v>
      </c>
      <c r="K47" s="62">
        <f t="shared" si="4"/>
        <v>3309</v>
      </c>
      <c r="L47" s="6">
        <f t="shared" si="5"/>
        <v>0.0008570243100682356</v>
      </c>
    </row>
    <row r="48" spans="2:12" ht="12.75">
      <c r="B48" s="110" t="s">
        <v>110</v>
      </c>
      <c r="C48" s="112">
        <v>0</v>
      </c>
      <c r="D48" s="6">
        <f t="shared" si="0"/>
        <v>0</v>
      </c>
      <c r="E48" s="112">
        <v>0</v>
      </c>
      <c r="F48" s="6">
        <f t="shared" si="1"/>
        <v>0</v>
      </c>
      <c r="G48" s="112">
        <v>0</v>
      </c>
      <c r="H48" s="6">
        <f t="shared" si="2"/>
        <v>0</v>
      </c>
      <c r="I48" s="112">
        <v>4463</v>
      </c>
      <c r="J48" s="6">
        <f t="shared" si="3"/>
        <v>0.006395907078060734</v>
      </c>
      <c r="K48" s="62">
        <f t="shared" si="4"/>
        <v>4463</v>
      </c>
      <c r="L48" s="6">
        <f t="shared" si="5"/>
        <v>0.0011559079769823317</v>
      </c>
    </row>
    <row r="49" spans="2:12" ht="12.75">
      <c r="B49" s="110" t="s">
        <v>112</v>
      </c>
      <c r="C49" s="112">
        <v>0</v>
      </c>
      <c r="D49" s="6">
        <f t="shared" si="0"/>
        <v>0</v>
      </c>
      <c r="E49" s="112">
        <v>0</v>
      </c>
      <c r="F49" s="6">
        <f t="shared" si="1"/>
        <v>0</v>
      </c>
      <c r="G49" s="112">
        <v>0</v>
      </c>
      <c r="H49" s="6">
        <f t="shared" si="2"/>
        <v>0</v>
      </c>
      <c r="I49" s="112">
        <v>10784</v>
      </c>
      <c r="J49" s="6">
        <f t="shared" si="3"/>
        <v>0.015454506370111351</v>
      </c>
      <c r="K49" s="62">
        <f t="shared" si="4"/>
        <v>10784</v>
      </c>
      <c r="L49" s="6">
        <f t="shared" si="5"/>
        <v>0.0027930341975750538</v>
      </c>
    </row>
    <row r="50" spans="2:12" ht="12.75">
      <c r="B50" s="110" t="s">
        <v>115</v>
      </c>
      <c r="C50" s="112">
        <v>56034</v>
      </c>
      <c r="D50" s="6">
        <f t="shared" si="0"/>
        <v>0.03060672699087927</v>
      </c>
      <c r="E50" s="112">
        <v>56034</v>
      </c>
      <c r="F50" s="6">
        <f t="shared" si="1"/>
        <v>0.05139310026029485</v>
      </c>
      <c r="G50" s="112">
        <v>4028</v>
      </c>
      <c r="H50" s="6">
        <f t="shared" si="2"/>
        <v>0.0166330811667933</v>
      </c>
      <c r="I50" s="112">
        <v>8356</v>
      </c>
      <c r="J50" s="6">
        <f t="shared" si="3"/>
        <v>0.011974949483368922</v>
      </c>
      <c r="K50" s="62">
        <f t="shared" si="4"/>
        <v>124452</v>
      </c>
      <c r="L50" s="6">
        <f t="shared" si="5"/>
        <v>0.03223281639063526</v>
      </c>
    </row>
    <row r="51" spans="2:12" ht="12.75">
      <c r="B51" s="110" t="s">
        <v>120</v>
      </c>
      <c r="C51" s="112">
        <v>0</v>
      </c>
      <c r="D51" s="6">
        <f t="shared" si="0"/>
        <v>0</v>
      </c>
      <c r="E51" s="112">
        <v>0</v>
      </c>
      <c r="F51" s="6">
        <f t="shared" si="1"/>
        <v>0</v>
      </c>
      <c r="G51" s="112">
        <v>0</v>
      </c>
      <c r="H51" s="6">
        <f t="shared" si="2"/>
        <v>0</v>
      </c>
      <c r="I51" s="112">
        <v>1020</v>
      </c>
      <c r="J51" s="6">
        <f t="shared" si="3"/>
        <v>0.0014617578354519268</v>
      </c>
      <c r="K51" s="62">
        <f t="shared" si="4"/>
        <v>1020</v>
      </c>
      <c r="L51" s="6">
        <f t="shared" si="5"/>
        <v>0.0002641779378270173</v>
      </c>
    </row>
    <row r="52" spans="2:12" ht="12.75">
      <c r="B52" s="110" t="s">
        <v>121</v>
      </c>
      <c r="C52" s="112">
        <v>667</v>
      </c>
      <c r="D52" s="6">
        <f t="shared" si="0"/>
        <v>0.000364326782005862</v>
      </c>
      <c r="E52" s="112">
        <v>667</v>
      </c>
      <c r="F52" s="6">
        <f t="shared" si="1"/>
        <v>0.0006117571094981023</v>
      </c>
      <c r="G52" s="112">
        <v>0</v>
      </c>
      <c r="H52" s="6">
        <f t="shared" si="2"/>
        <v>0</v>
      </c>
      <c r="I52" s="112">
        <v>0</v>
      </c>
      <c r="J52" s="6">
        <f t="shared" si="3"/>
        <v>0</v>
      </c>
      <c r="K52" s="62">
        <f t="shared" si="4"/>
        <v>1334</v>
      </c>
      <c r="L52" s="6">
        <f t="shared" si="5"/>
        <v>0.00034550330300121677</v>
      </c>
    </row>
    <row r="53" spans="2:12" ht="12.75">
      <c r="B53" s="110" t="s">
        <v>122</v>
      </c>
      <c r="C53" s="112">
        <v>7740</v>
      </c>
      <c r="D53" s="6">
        <f t="shared" si="0"/>
        <v>0.004227720079048533</v>
      </c>
      <c r="E53" s="112">
        <v>7740</v>
      </c>
      <c r="F53" s="6">
        <f t="shared" si="1"/>
        <v>0.007098950565989973</v>
      </c>
      <c r="G53" s="112">
        <v>401</v>
      </c>
      <c r="H53" s="6">
        <f t="shared" si="2"/>
        <v>0.0016558752601499786</v>
      </c>
      <c r="I53" s="112">
        <v>627</v>
      </c>
      <c r="J53" s="6">
        <f t="shared" si="3"/>
        <v>0.0008985511400278021</v>
      </c>
      <c r="K53" s="62">
        <f t="shared" si="4"/>
        <v>16508</v>
      </c>
      <c r="L53" s="6">
        <f t="shared" si="5"/>
        <v>0.004275538625145492</v>
      </c>
    </row>
    <row r="54" spans="2:12" ht="12.75">
      <c r="B54" s="110" t="s">
        <v>123</v>
      </c>
      <c r="C54" s="112">
        <v>320</v>
      </c>
      <c r="D54" s="6">
        <f t="shared" si="0"/>
        <v>0.00017478946063249751</v>
      </c>
      <c r="E54" s="112">
        <v>320</v>
      </c>
      <c r="F54" s="6">
        <f t="shared" si="1"/>
        <v>0.00029349666422697564</v>
      </c>
      <c r="G54" s="112">
        <v>0</v>
      </c>
      <c r="H54" s="6">
        <f t="shared" si="2"/>
        <v>0</v>
      </c>
      <c r="I54" s="112">
        <v>0</v>
      </c>
      <c r="J54" s="6">
        <f t="shared" si="3"/>
        <v>0</v>
      </c>
      <c r="K54" s="62">
        <f t="shared" si="4"/>
        <v>640</v>
      </c>
      <c r="L54" s="6">
        <f t="shared" si="5"/>
        <v>0.00016575870608754028</v>
      </c>
    </row>
    <row r="55" spans="2:12" ht="12.75">
      <c r="B55" s="110" t="s">
        <v>127</v>
      </c>
      <c r="C55" s="112">
        <v>16119</v>
      </c>
      <c r="D55" s="6">
        <f t="shared" si="0"/>
        <v>0.008804472862297586</v>
      </c>
      <c r="E55" s="112">
        <v>16119</v>
      </c>
      <c r="F55" s="6">
        <f t="shared" si="1"/>
        <v>0.01478397728335819</v>
      </c>
      <c r="G55" s="112">
        <v>463</v>
      </c>
      <c r="H55" s="6">
        <f t="shared" si="2"/>
        <v>0.0019118958739387532</v>
      </c>
      <c r="I55" s="112">
        <v>15974</v>
      </c>
      <c r="J55" s="6">
        <f t="shared" si="3"/>
        <v>0.02289227417991086</v>
      </c>
      <c r="K55" s="62">
        <f t="shared" si="4"/>
        <v>48675</v>
      </c>
      <c r="L55" s="6">
        <f t="shared" si="5"/>
        <v>0.012606726591892223</v>
      </c>
    </row>
    <row r="56" spans="2:12" ht="12.75">
      <c r="B56" s="110" t="s">
        <v>128</v>
      </c>
      <c r="C56" s="112">
        <v>0</v>
      </c>
      <c r="D56" s="6">
        <f t="shared" si="0"/>
        <v>0</v>
      </c>
      <c r="E56" s="112">
        <v>0</v>
      </c>
      <c r="F56" s="6">
        <f t="shared" si="1"/>
        <v>0</v>
      </c>
      <c r="G56" s="112">
        <v>0</v>
      </c>
      <c r="H56" s="6">
        <f t="shared" si="2"/>
        <v>0</v>
      </c>
      <c r="I56" s="112">
        <v>9080</v>
      </c>
      <c r="J56" s="6">
        <f t="shared" si="3"/>
        <v>0.013012510927356368</v>
      </c>
      <c r="K56" s="62">
        <f t="shared" si="4"/>
        <v>9080</v>
      </c>
      <c r="L56" s="6">
        <f t="shared" si="5"/>
        <v>0.0023517016426169777</v>
      </c>
    </row>
    <row r="57" spans="2:12" ht="12.75">
      <c r="B57" s="110" t="s">
        <v>130</v>
      </c>
      <c r="C57" s="112">
        <v>0</v>
      </c>
      <c r="D57" s="6">
        <f t="shared" si="0"/>
        <v>0</v>
      </c>
      <c r="E57" s="112">
        <v>0</v>
      </c>
      <c r="F57" s="6">
        <f t="shared" si="1"/>
        <v>0</v>
      </c>
      <c r="G57" s="112">
        <v>0</v>
      </c>
      <c r="H57" s="6">
        <f t="shared" si="2"/>
        <v>0</v>
      </c>
      <c r="I57" s="112">
        <v>4531</v>
      </c>
      <c r="J57" s="6">
        <f t="shared" si="3"/>
        <v>0.006493357600424196</v>
      </c>
      <c r="K57" s="62">
        <f t="shared" si="4"/>
        <v>4531</v>
      </c>
      <c r="L57" s="6">
        <f t="shared" si="5"/>
        <v>0.001173519839504133</v>
      </c>
    </row>
    <row r="58" spans="2:12" ht="12.75">
      <c r="B58" s="110" t="s">
        <v>131</v>
      </c>
      <c r="C58" s="112">
        <v>4290</v>
      </c>
      <c r="D58" s="6">
        <f t="shared" si="0"/>
        <v>0.00234327120660442</v>
      </c>
      <c r="E58" s="112">
        <v>4290</v>
      </c>
      <c r="F58" s="6">
        <f t="shared" si="1"/>
        <v>0.0039346896547928925</v>
      </c>
      <c r="G58" s="112">
        <v>0</v>
      </c>
      <c r="H58" s="6">
        <f t="shared" si="2"/>
        <v>0</v>
      </c>
      <c r="I58" s="112">
        <v>8316</v>
      </c>
      <c r="J58" s="6">
        <f t="shared" si="3"/>
        <v>0.011917625646684533</v>
      </c>
      <c r="K58" s="62">
        <f t="shared" si="4"/>
        <v>16896</v>
      </c>
      <c r="L58" s="6">
        <f t="shared" si="5"/>
        <v>0.004376029840711063</v>
      </c>
    </row>
    <row r="59" spans="2:12" ht="12.75">
      <c r="B59" s="110" t="s">
        <v>132</v>
      </c>
      <c r="C59" s="112">
        <v>11175</v>
      </c>
      <c r="D59" s="6">
        <f t="shared" si="0"/>
        <v>0.006103975695525499</v>
      </c>
      <c r="E59" s="112">
        <v>11175</v>
      </c>
      <c r="F59" s="6">
        <f t="shared" si="1"/>
        <v>0.010249453821051415</v>
      </c>
      <c r="G59" s="112">
        <v>0</v>
      </c>
      <c r="H59" s="6">
        <f t="shared" si="2"/>
        <v>0</v>
      </c>
      <c r="I59" s="112">
        <v>41982</v>
      </c>
      <c r="J59" s="6">
        <f t="shared" si="3"/>
        <v>0.06016423279210077</v>
      </c>
      <c r="K59" s="62">
        <f t="shared" si="4"/>
        <v>64332</v>
      </c>
      <c r="L59" s="6">
        <f t="shared" si="5"/>
        <v>0.01666185793753694</v>
      </c>
    </row>
    <row r="60" spans="2:12" ht="12.75">
      <c r="B60" s="110" t="s">
        <v>134</v>
      </c>
      <c r="C60" s="112">
        <v>271</v>
      </c>
      <c r="D60" s="6">
        <f t="shared" si="0"/>
        <v>0.00014802482447314632</v>
      </c>
      <c r="E60" s="112">
        <v>271</v>
      </c>
      <c r="F60" s="6">
        <f t="shared" si="1"/>
        <v>0.00024855498751722</v>
      </c>
      <c r="G60" s="112">
        <v>0</v>
      </c>
      <c r="H60" s="6">
        <f t="shared" si="2"/>
        <v>0</v>
      </c>
      <c r="I60" s="112">
        <v>865</v>
      </c>
      <c r="J60" s="6">
        <f t="shared" si="3"/>
        <v>0.0012396279682999184</v>
      </c>
      <c r="K60" s="62">
        <f t="shared" si="4"/>
        <v>1407</v>
      </c>
      <c r="L60" s="6">
        <f t="shared" si="5"/>
        <v>0.0003644101554143268</v>
      </c>
    </row>
    <row r="61" spans="2:12" ht="12.75">
      <c r="B61" s="110" t="s">
        <v>135</v>
      </c>
      <c r="C61" s="112">
        <v>32622</v>
      </c>
      <c r="D61" s="6">
        <f t="shared" si="0"/>
        <v>0.017818693077354168</v>
      </c>
      <c r="E61" s="112">
        <v>32622</v>
      </c>
      <c r="F61" s="6">
        <f t="shared" si="1"/>
        <v>0.029920150563788748</v>
      </c>
      <c r="G61" s="112">
        <v>26523</v>
      </c>
      <c r="H61" s="6">
        <f t="shared" si="2"/>
        <v>0.10952314095999471</v>
      </c>
      <c r="I61" s="112">
        <v>2368</v>
      </c>
      <c r="J61" s="6">
        <f t="shared" si="3"/>
        <v>0.003393571131715846</v>
      </c>
      <c r="K61" s="62">
        <f t="shared" si="4"/>
        <v>94135</v>
      </c>
      <c r="L61" s="6">
        <f t="shared" si="5"/>
        <v>0.02438077468367282</v>
      </c>
    </row>
    <row r="62" spans="2:12" ht="12.75">
      <c r="B62" s="110" t="s">
        <v>136</v>
      </c>
      <c r="C62" s="112">
        <v>15</v>
      </c>
      <c r="D62" s="6">
        <f t="shared" si="0"/>
        <v>8.193255967148321E-06</v>
      </c>
      <c r="E62" s="112">
        <v>15</v>
      </c>
      <c r="F62" s="6">
        <f t="shared" si="1"/>
        <v>1.3757656135639484E-05</v>
      </c>
      <c r="G62" s="112">
        <v>0</v>
      </c>
      <c r="H62" s="6">
        <f t="shared" si="2"/>
        <v>0</v>
      </c>
      <c r="I62" s="112">
        <v>20299</v>
      </c>
      <c r="J62" s="6">
        <f t="shared" si="3"/>
        <v>0.029090414021410452</v>
      </c>
      <c r="K62" s="62">
        <f t="shared" si="4"/>
        <v>20329</v>
      </c>
      <c r="L62" s="6">
        <f t="shared" si="5"/>
        <v>0.00526516990008376</v>
      </c>
    </row>
    <row r="63" spans="2:12" ht="12.75">
      <c r="B63" s="110" t="s">
        <v>137</v>
      </c>
      <c r="C63" s="112">
        <v>42283</v>
      </c>
      <c r="D63" s="6">
        <f t="shared" si="0"/>
        <v>0.023095696137262162</v>
      </c>
      <c r="E63" s="112">
        <v>42283</v>
      </c>
      <c r="F63" s="6">
        <f t="shared" si="1"/>
        <v>0.03878099829221628</v>
      </c>
      <c r="G63" s="112">
        <v>21621</v>
      </c>
      <c r="H63" s="6">
        <f t="shared" si="2"/>
        <v>0.0892809950117274</v>
      </c>
      <c r="I63" s="112">
        <v>37058</v>
      </c>
      <c r="J63" s="6">
        <f t="shared" si="3"/>
        <v>0.05310766849625245</v>
      </c>
      <c r="K63" s="62">
        <f t="shared" si="4"/>
        <v>143245</v>
      </c>
      <c r="L63" s="6">
        <f t="shared" si="5"/>
        <v>0.03710016539610892</v>
      </c>
    </row>
    <row r="64" spans="2:12" ht="12.75">
      <c r="B64" s="110" t="s">
        <v>139</v>
      </c>
      <c r="C64" s="112">
        <v>6535</v>
      </c>
      <c r="D64" s="6">
        <f t="shared" si="0"/>
        <v>0.003569528516354285</v>
      </c>
      <c r="E64" s="112">
        <v>6535</v>
      </c>
      <c r="F64" s="6">
        <f t="shared" si="1"/>
        <v>0.005993752189760268</v>
      </c>
      <c r="G64" s="112">
        <v>133</v>
      </c>
      <c r="H64" s="6">
        <f t="shared" si="2"/>
        <v>0.0005492055102243071</v>
      </c>
      <c r="I64" s="112">
        <v>10439</v>
      </c>
      <c r="J64" s="6">
        <f t="shared" si="3"/>
        <v>0.014960088278708494</v>
      </c>
      <c r="K64" s="62">
        <f t="shared" si="4"/>
        <v>23642</v>
      </c>
      <c r="L64" s="6">
        <f t="shared" si="5"/>
        <v>0.006123230202065043</v>
      </c>
    </row>
    <row r="65" spans="2:12" ht="12.75">
      <c r="B65" s="110" t="s">
        <v>140</v>
      </c>
      <c r="C65" s="112">
        <v>5575</v>
      </c>
      <c r="D65" s="6">
        <f t="shared" si="0"/>
        <v>0.003045160134456793</v>
      </c>
      <c r="E65" s="112">
        <v>5575</v>
      </c>
      <c r="F65" s="6">
        <f t="shared" si="1"/>
        <v>0.005113262197079341</v>
      </c>
      <c r="G65" s="112">
        <v>0</v>
      </c>
      <c r="H65" s="6">
        <f t="shared" si="2"/>
        <v>0</v>
      </c>
      <c r="I65" s="112">
        <v>11650</v>
      </c>
      <c r="J65" s="6">
        <f t="shared" si="3"/>
        <v>0.01669556743432838</v>
      </c>
      <c r="K65" s="62">
        <f t="shared" si="4"/>
        <v>22800</v>
      </c>
      <c r="L65" s="6">
        <f t="shared" si="5"/>
        <v>0.005905153904368622</v>
      </c>
    </row>
    <row r="66" spans="2:12" ht="12.75">
      <c r="B66" s="110" t="s">
        <v>141</v>
      </c>
      <c r="C66" s="112">
        <v>0</v>
      </c>
      <c r="D66" s="6">
        <f t="shared" si="0"/>
        <v>0</v>
      </c>
      <c r="E66" s="112">
        <v>0</v>
      </c>
      <c r="F66" s="6">
        <f t="shared" si="1"/>
        <v>0</v>
      </c>
      <c r="G66" s="112">
        <v>0</v>
      </c>
      <c r="H66" s="6">
        <f t="shared" si="2"/>
        <v>0</v>
      </c>
      <c r="I66" s="112">
        <v>3229</v>
      </c>
      <c r="J66" s="6">
        <f t="shared" si="3"/>
        <v>0.004627466716347325</v>
      </c>
      <c r="K66" s="62">
        <f t="shared" si="4"/>
        <v>3229</v>
      </c>
      <c r="L66" s="6">
        <f t="shared" si="5"/>
        <v>0.0008363044718072931</v>
      </c>
    </row>
    <row r="67" spans="2:12" ht="12.75">
      <c r="B67" s="110" t="s">
        <v>143</v>
      </c>
      <c r="C67" s="112">
        <v>0</v>
      </c>
      <c r="D67" s="6">
        <f>+C67/$C$76</f>
        <v>0</v>
      </c>
      <c r="E67" s="112">
        <v>0</v>
      </c>
      <c r="F67" s="6">
        <f t="shared" si="1"/>
        <v>0</v>
      </c>
      <c r="G67" s="112">
        <v>0</v>
      </c>
      <c r="H67" s="6">
        <f t="shared" si="2"/>
        <v>0</v>
      </c>
      <c r="I67" s="112">
        <v>21575</v>
      </c>
      <c r="J67" s="6">
        <f t="shared" si="3"/>
        <v>0.03091904441164247</v>
      </c>
      <c r="K67" s="62">
        <f t="shared" si="4"/>
        <v>21575</v>
      </c>
      <c r="L67" s="6">
        <f t="shared" si="5"/>
        <v>0.00558788138099794</v>
      </c>
    </row>
    <row r="68" spans="2:12" ht="12.75">
      <c r="B68" s="110" t="s">
        <v>145</v>
      </c>
      <c r="C68" s="112">
        <v>1255</v>
      </c>
      <c r="D68" s="6">
        <f>+C68/$C$76</f>
        <v>0.0006855024159180762</v>
      </c>
      <c r="E68" s="112">
        <v>1255</v>
      </c>
      <c r="F68" s="6">
        <f>+E68/$E$76</f>
        <v>0.0011510572300151701</v>
      </c>
      <c r="G68" s="112">
        <v>0</v>
      </c>
      <c r="H68" s="6">
        <f>+G68/$G$76</f>
        <v>0</v>
      </c>
      <c r="I68" s="112">
        <v>0</v>
      </c>
      <c r="J68" s="6">
        <f>+I68/$I$76</f>
        <v>0</v>
      </c>
      <c r="K68" s="62">
        <f>+C68+E68+G68+I68</f>
        <v>2510</v>
      </c>
      <c r="L68" s="6">
        <f>+K68/$K$76</f>
        <v>0.000650084925437072</v>
      </c>
    </row>
    <row r="69" spans="2:12" ht="12.75">
      <c r="B69" s="110" t="s">
        <v>146</v>
      </c>
      <c r="C69" s="112">
        <v>3044</v>
      </c>
      <c r="D69" s="6">
        <f>+C69/$C$76</f>
        <v>0.0016626847442666325</v>
      </c>
      <c r="E69" s="112">
        <v>3044</v>
      </c>
      <c r="F69" s="6">
        <f>+E69/$E$76</f>
        <v>0.0027918870184591056</v>
      </c>
      <c r="G69" s="112">
        <v>0</v>
      </c>
      <c r="H69" s="6">
        <f>+G69/$G$76</f>
        <v>0</v>
      </c>
      <c r="I69" s="112">
        <v>386</v>
      </c>
      <c r="J69" s="6">
        <f>+I69/$I$76</f>
        <v>0.0005531750240043566</v>
      </c>
      <c r="K69" s="62">
        <f>+C69+E69+G69+I69</f>
        <v>6474</v>
      </c>
      <c r="L69" s="6">
        <f>+K69/$K$76</f>
        <v>0.0016767529112667746</v>
      </c>
    </row>
    <row r="70" spans="2:12" ht="12.75">
      <c r="B70" s="110" t="s">
        <v>147</v>
      </c>
      <c r="C70" s="112">
        <v>0</v>
      </c>
      <c r="D70" s="6">
        <f>+C70/$C$76</f>
        <v>0</v>
      </c>
      <c r="E70" s="112">
        <v>0</v>
      </c>
      <c r="F70" s="6">
        <f>+E70/$E$76</f>
        <v>0</v>
      </c>
      <c r="G70" s="112">
        <v>0</v>
      </c>
      <c r="H70" s="6">
        <f>+G70/$G$76</f>
        <v>0</v>
      </c>
      <c r="I70" s="112">
        <v>703</v>
      </c>
      <c r="J70" s="6">
        <f>+I70/$I$76</f>
        <v>0.0010074664297281418</v>
      </c>
      <c r="K70" s="62">
        <f>+C70+E70+G70+I70</f>
        <v>703</v>
      </c>
      <c r="L70" s="6">
        <f>+K70/$K$76</f>
        <v>0.00018207557871803253</v>
      </c>
    </row>
    <row r="71" spans="2:12" ht="12.75">
      <c r="B71" s="110" t="s">
        <v>148</v>
      </c>
      <c r="C71" s="112">
        <v>3037</v>
      </c>
      <c r="D71" s="6"/>
      <c r="E71" s="112">
        <v>3037</v>
      </c>
      <c r="F71" s="6">
        <f>+E71/$E$76</f>
        <v>0.0027854667789291407</v>
      </c>
      <c r="G71" s="112">
        <v>0</v>
      </c>
      <c r="H71" s="6">
        <f>+G71/$G$76</f>
        <v>0</v>
      </c>
      <c r="I71" s="112">
        <v>2806</v>
      </c>
      <c r="J71" s="6">
        <f>+I71/$I$76</f>
        <v>0.004021267143409908</v>
      </c>
      <c r="K71" s="62">
        <f>+C71+E71+G71+I71</f>
        <v>8880</v>
      </c>
      <c r="L71" s="6">
        <f>+K71/$K$76</f>
        <v>0.0022999020469646214</v>
      </c>
    </row>
    <row r="72" spans="2:12" ht="12.75">
      <c r="B72" s="110" t="s">
        <v>149</v>
      </c>
      <c r="C72" s="112">
        <v>0</v>
      </c>
      <c r="D72" s="6"/>
      <c r="E72" s="112">
        <v>0</v>
      </c>
      <c r="F72" s="6"/>
      <c r="G72" s="112">
        <v>0</v>
      </c>
      <c r="H72" s="6">
        <f>+G72/$G$76</f>
        <v>0</v>
      </c>
      <c r="I72" s="112">
        <v>1319</v>
      </c>
      <c r="J72" s="6">
        <f>+I72/$I$76</f>
        <v>0.0018902535146677368</v>
      </c>
      <c r="K72" s="62">
        <f>+C72+E72+G72+I72</f>
        <v>1319</v>
      </c>
      <c r="L72" s="6">
        <f>+K72/$K$76</f>
        <v>0.00034161833332729005</v>
      </c>
    </row>
    <row r="73" spans="2:12" ht="12.75">
      <c r="B73" s="38"/>
      <c r="C73" s="39"/>
      <c r="D73" s="6"/>
      <c r="E73" s="39"/>
      <c r="F73" s="6"/>
      <c r="G73" s="39"/>
      <c r="H73" s="6"/>
      <c r="I73" s="39"/>
      <c r="J73" s="6"/>
      <c r="K73" s="39"/>
      <c r="L73" s="6"/>
    </row>
    <row r="74" spans="2:12" ht="12.75">
      <c r="B74" s="2"/>
      <c r="C74" s="3"/>
      <c r="D74" s="6"/>
      <c r="E74" s="3"/>
      <c r="F74" s="6"/>
      <c r="G74" s="3"/>
      <c r="H74" s="6"/>
      <c r="I74" s="3"/>
      <c r="J74" s="6"/>
      <c r="K74" s="3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1830774</v>
      </c>
      <c r="D76" s="7">
        <f>SUM(D2:D75)</f>
        <v>0.9983411387751846</v>
      </c>
      <c r="E76" s="4">
        <f>SUM(E2:E75)</f>
        <v>1090302</v>
      </c>
      <c r="F76" s="10">
        <f>+E76/$E$76</f>
        <v>1</v>
      </c>
      <c r="G76" s="4">
        <f>SUM(G2:G75)</f>
        <v>242168</v>
      </c>
      <c r="H76" s="10">
        <f>+G76/$G$76</f>
        <v>1</v>
      </c>
      <c r="I76" s="4">
        <f>SUM(I2:I75)</f>
        <v>697790</v>
      </c>
      <c r="J76" s="10">
        <f>+I76/$I$76</f>
        <v>1</v>
      </c>
      <c r="K76" s="4">
        <f>SUM(K2:K75)</f>
        <v>3861034</v>
      </c>
      <c r="L76" s="6">
        <f>+K76/$K$76</f>
        <v>1</v>
      </c>
      <c r="M76" s="4">
        <f>+I76+G76+E76+C76</f>
        <v>3861034</v>
      </c>
    </row>
    <row r="77" spans="3:11" ht="12.75">
      <c r="C77" s="4"/>
      <c r="G77" s="4"/>
      <c r="I77" s="4"/>
      <c r="K77" s="4">
        <f>+K76-K78</f>
        <v>2.6299999998882413</v>
      </c>
    </row>
    <row r="78" spans="3:11" ht="12.75">
      <c r="C78" s="9">
        <v>1830773.61</v>
      </c>
      <c r="E78" s="4">
        <v>1090299.1</v>
      </c>
      <c r="G78" s="9">
        <v>242166.35</v>
      </c>
      <c r="I78" s="9">
        <v>697792.31</v>
      </c>
      <c r="K78" s="4">
        <f>SUM(C78:I78)</f>
        <v>3861031.37</v>
      </c>
    </row>
    <row r="80" spans="3:11" ht="12.75">
      <c r="C80" s="4">
        <f>+C76-C78</f>
        <v>0.3899999998975545</v>
      </c>
      <c r="E80" s="4">
        <f>+E76-E78</f>
        <v>2.8999999999068677</v>
      </c>
      <c r="G80" s="4">
        <f>+G76-G78</f>
        <v>1.6499999999941792</v>
      </c>
      <c r="I80" s="4">
        <f>+I76-I78</f>
        <v>-2.3100000000558794</v>
      </c>
      <c r="K80" s="4">
        <f>+K76-K78</f>
        <v>2.6299999998882413</v>
      </c>
    </row>
    <row r="83" ht="12.75">
      <c r="K83" s="4">
        <f>+K78</f>
        <v>3861031.37</v>
      </c>
    </row>
    <row r="84" ht="12.75">
      <c r="K84" s="4"/>
    </row>
    <row r="85" ht="12.75">
      <c r="K85" s="4">
        <f>+K83-K84</f>
        <v>3861031.37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36404</v>
      </c>
      <c r="F1" t="s">
        <v>157</v>
      </c>
    </row>
    <row r="2" spans="2:12" ht="12.75">
      <c r="B2" s="113" t="s">
        <v>150</v>
      </c>
      <c r="C2" s="115" t="s">
        <v>151</v>
      </c>
      <c r="D2" s="1" t="s">
        <v>159</v>
      </c>
      <c r="E2" s="115" t="s">
        <v>152</v>
      </c>
      <c r="F2" s="1" t="s">
        <v>159</v>
      </c>
      <c r="G2" s="115" t="s">
        <v>153</v>
      </c>
      <c r="H2" s="1" t="s">
        <v>159</v>
      </c>
      <c r="I2" s="115" t="s">
        <v>154</v>
      </c>
      <c r="J2" s="1" t="s">
        <v>159</v>
      </c>
      <c r="K2" s="63" t="s">
        <v>155</v>
      </c>
      <c r="L2" s="1" t="s">
        <v>156</v>
      </c>
    </row>
    <row r="3" spans="2:12" ht="12.75">
      <c r="B3" s="114" t="s">
        <v>2</v>
      </c>
      <c r="C3" s="116">
        <v>12000</v>
      </c>
      <c r="D3" s="6">
        <f aca="true" t="shared" si="0" ref="D3:D66">+C3/$C$76</f>
        <v>0.007216113581627775</v>
      </c>
      <c r="E3" s="116">
        <v>12000</v>
      </c>
      <c r="F3" s="6">
        <f>+E3/$E$76</f>
        <v>0.011148872756057089</v>
      </c>
      <c r="G3" s="116">
        <v>280</v>
      </c>
      <c r="H3" s="6">
        <f>+G3/$G$76</f>
        <v>0.001194941981299158</v>
      </c>
      <c r="I3" s="116">
        <v>810</v>
      </c>
      <c r="J3" s="6">
        <f>+I3/$I$76</f>
        <v>0.0011812263754724906</v>
      </c>
      <c r="K3" s="64">
        <f>+C3+E3+G3+I3</f>
        <v>25090</v>
      </c>
      <c r="L3" s="6">
        <f>+K3/$K$76</f>
        <v>0.0068564351565420616</v>
      </c>
    </row>
    <row r="4" spans="2:12" ht="12.75">
      <c r="B4" s="114" t="s">
        <v>6</v>
      </c>
      <c r="C4" s="116">
        <v>7638</v>
      </c>
      <c r="D4" s="6">
        <f t="shared" si="0"/>
        <v>0.004593056294706079</v>
      </c>
      <c r="E4" s="116">
        <v>7638</v>
      </c>
      <c r="F4" s="6">
        <f aca="true" t="shared" si="1" ref="F4:F67">+E4/$E$76</f>
        <v>0.0070962575092303375</v>
      </c>
      <c r="G4" s="116">
        <v>769</v>
      </c>
      <c r="H4" s="6">
        <f aca="true" t="shared" si="2" ref="H4:H67">+G4/$G$76</f>
        <v>0.0032818227986394733</v>
      </c>
      <c r="I4" s="116">
        <v>13165</v>
      </c>
      <c r="J4" s="6">
        <f aca="true" t="shared" si="3" ref="J4:J67">+I4/$I$76</f>
        <v>0.019198574361846098</v>
      </c>
      <c r="K4" s="64">
        <f aca="true" t="shared" si="4" ref="K4:K67">+C4+E4+G4+I4</f>
        <v>29210</v>
      </c>
      <c r="L4" s="6">
        <f aca="true" t="shared" si="5" ref="L4:L67">+K4/$K$76</f>
        <v>0.00798232247599018</v>
      </c>
    </row>
    <row r="5" spans="2:12" ht="12.75">
      <c r="B5" s="114" t="s">
        <v>7</v>
      </c>
      <c r="C5" s="116">
        <v>438</v>
      </c>
      <c r="D5" s="6">
        <f t="shared" si="0"/>
        <v>0.00026338814572941376</v>
      </c>
      <c r="E5" s="116">
        <v>438</v>
      </c>
      <c r="F5" s="6">
        <f t="shared" si="1"/>
        <v>0.0004069338555960838</v>
      </c>
      <c r="G5" s="116">
        <v>0</v>
      </c>
      <c r="H5" s="6">
        <f t="shared" si="2"/>
        <v>0</v>
      </c>
      <c r="I5" s="116">
        <v>1757</v>
      </c>
      <c r="J5" s="6">
        <f t="shared" si="3"/>
        <v>0.0025622404218582297</v>
      </c>
      <c r="K5" s="64">
        <f t="shared" si="4"/>
        <v>2633</v>
      </c>
      <c r="L5" s="6">
        <f t="shared" si="5"/>
        <v>0.0007195294446861398</v>
      </c>
    </row>
    <row r="6" spans="2:12" ht="12.75">
      <c r="B6" s="114" t="s">
        <v>8</v>
      </c>
      <c r="C6" s="116">
        <v>18165</v>
      </c>
      <c r="D6" s="6">
        <f t="shared" si="0"/>
        <v>0.010923391934189045</v>
      </c>
      <c r="E6" s="116">
        <v>18165</v>
      </c>
      <c r="F6" s="6">
        <f t="shared" si="1"/>
        <v>0.016876606134481418</v>
      </c>
      <c r="G6" s="116">
        <v>11441</v>
      </c>
      <c r="H6" s="6">
        <f t="shared" si="2"/>
        <v>0.04882618288587024</v>
      </c>
      <c r="I6" s="116">
        <v>17680</v>
      </c>
      <c r="J6" s="6">
        <f t="shared" si="3"/>
        <v>0.025782817676979795</v>
      </c>
      <c r="K6" s="64">
        <f t="shared" si="4"/>
        <v>65451</v>
      </c>
      <c r="L6" s="6">
        <f t="shared" si="5"/>
        <v>0.017886031782815243</v>
      </c>
    </row>
    <row r="7" spans="2:12" ht="12.75">
      <c r="B7" s="114" t="s">
        <v>12</v>
      </c>
      <c r="C7" s="116">
        <v>0</v>
      </c>
      <c r="D7" s="6">
        <f t="shared" si="0"/>
        <v>0</v>
      </c>
      <c r="E7" s="116">
        <v>0</v>
      </c>
      <c r="F7" s="6">
        <f t="shared" si="1"/>
        <v>0</v>
      </c>
      <c r="G7" s="116">
        <v>0</v>
      </c>
      <c r="H7" s="6">
        <f t="shared" si="2"/>
        <v>0</v>
      </c>
      <c r="I7" s="116">
        <v>3133</v>
      </c>
      <c r="J7" s="6">
        <f t="shared" si="3"/>
        <v>0.004568866955994213</v>
      </c>
      <c r="K7" s="64">
        <f t="shared" si="4"/>
        <v>3133</v>
      </c>
      <c r="L7" s="6">
        <f t="shared" si="5"/>
        <v>0.0008561662552987755</v>
      </c>
    </row>
    <row r="8" spans="2:12" ht="12.75">
      <c r="B8" s="114" t="s">
        <v>15</v>
      </c>
      <c r="C8" s="116">
        <v>39119</v>
      </c>
      <c r="D8" s="6">
        <f t="shared" si="0"/>
        <v>0.023523928933308076</v>
      </c>
      <c r="E8" s="116">
        <v>39119</v>
      </c>
      <c r="F8" s="6">
        <f t="shared" si="1"/>
        <v>0.03634439611201644</v>
      </c>
      <c r="G8" s="116">
        <v>1093</v>
      </c>
      <c r="H8" s="6">
        <f t="shared" si="2"/>
        <v>0.004664541376999927</v>
      </c>
      <c r="I8" s="116">
        <v>1511</v>
      </c>
      <c r="J8" s="6">
        <f t="shared" si="3"/>
        <v>0.0022034975967147323</v>
      </c>
      <c r="K8" s="64">
        <f t="shared" si="4"/>
        <v>80842</v>
      </c>
      <c r="L8" s="6">
        <f t="shared" si="5"/>
        <v>0.022091986087093396</v>
      </c>
    </row>
    <row r="9" spans="2:12" ht="12.75">
      <c r="B9" s="114" t="s">
        <v>17</v>
      </c>
      <c r="C9" s="116">
        <v>3651</v>
      </c>
      <c r="D9" s="6">
        <f t="shared" si="0"/>
        <v>0.0021955025572102504</v>
      </c>
      <c r="E9" s="116">
        <v>3651</v>
      </c>
      <c r="F9" s="6">
        <f t="shared" si="1"/>
        <v>0.0033920445360303697</v>
      </c>
      <c r="G9" s="116">
        <v>491</v>
      </c>
      <c r="H9" s="6">
        <f t="shared" si="2"/>
        <v>0.002095416117206738</v>
      </c>
      <c r="I9" s="116">
        <v>794</v>
      </c>
      <c r="J9" s="6">
        <f t="shared" si="3"/>
        <v>0.0011578935087964907</v>
      </c>
      <c r="K9" s="64">
        <f t="shared" si="4"/>
        <v>8587</v>
      </c>
      <c r="L9" s="6">
        <f t="shared" si="5"/>
        <v>0.0023466005854614063</v>
      </c>
    </row>
    <row r="10" spans="2:12" ht="12.75">
      <c r="B10" s="114" t="s">
        <v>24</v>
      </c>
      <c r="C10" s="116">
        <v>188</v>
      </c>
      <c r="D10" s="6">
        <f t="shared" si="0"/>
        <v>0.00011305244611216847</v>
      </c>
      <c r="E10" s="116">
        <v>188</v>
      </c>
      <c r="F10" s="6">
        <f t="shared" si="1"/>
        <v>0.00017466567317822774</v>
      </c>
      <c r="G10" s="116">
        <v>0</v>
      </c>
      <c r="H10" s="6">
        <f t="shared" si="2"/>
        <v>0</v>
      </c>
      <c r="I10" s="116">
        <v>494</v>
      </c>
      <c r="J10" s="6">
        <f t="shared" si="3"/>
        <v>0.0007204022586214942</v>
      </c>
      <c r="K10" s="64">
        <f t="shared" si="4"/>
        <v>870</v>
      </c>
      <c r="L10" s="6">
        <f t="shared" si="5"/>
        <v>0.00023774805046598618</v>
      </c>
    </row>
    <row r="11" spans="2:12" ht="12.75">
      <c r="B11" s="114" t="s">
        <v>27</v>
      </c>
      <c r="C11" s="116">
        <v>391</v>
      </c>
      <c r="D11" s="6">
        <f t="shared" si="0"/>
        <v>0.00023512503420137167</v>
      </c>
      <c r="E11" s="116">
        <v>391</v>
      </c>
      <c r="F11" s="6">
        <f t="shared" si="1"/>
        <v>0.0003632674373015268</v>
      </c>
      <c r="G11" s="116">
        <v>0</v>
      </c>
      <c r="H11" s="6">
        <f t="shared" si="2"/>
        <v>0</v>
      </c>
      <c r="I11" s="116">
        <v>921</v>
      </c>
      <c r="J11" s="6">
        <f t="shared" si="3"/>
        <v>0.0013430981380372392</v>
      </c>
      <c r="K11" s="64">
        <f t="shared" si="4"/>
        <v>1703</v>
      </c>
      <c r="L11" s="6">
        <f t="shared" si="5"/>
        <v>0.0004653849769466373</v>
      </c>
    </row>
    <row r="12" spans="2:12" ht="12.75">
      <c r="B12" s="114" t="s">
        <v>28</v>
      </c>
      <c r="C12" s="116">
        <v>13997</v>
      </c>
      <c r="D12" s="6">
        <f t="shared" si="0"/>
        <v>0.008416995150170331</v>
      </c>
      <c r="E12" s="116">
        <v>13997</v>
      </c>
      <c r="F12" s="6">
        <f t="shared" si="1"/>
        <v>0.013004230997210924</v>
      </c>
      <c r="G12" s="116">
        <v>0</v>
      </c>
      <c r="H12" s="6">
        <f t="shared" si="2"/>
        <v>0</v>
      </c>
      <c r="I12" s="116">
        <v>2511</v>
      </c>
      <c r="J12" s="6">
        <f t="shared" si="3"/>
        <v>0.0036618017639647206</v>
      </c>
      <c r="K12" s="64">
        <f t="shared" si="4"/>
        <v>30505</v>
      </c>
      <c r="L12" s="6">
        <f t="shared" si="5"/>
        <v>0.008336211815476906</v>
      </c>
    </row>
    <row r="13" spans="2:12" ht="12.75">
      <c r="B13" s="114" t="s">
        <v>31</v>
      </c>
      <c r="C13" s="116">
        <v>139</v>
      </c>
      <c r="D13" s="6">
        <f t="shared" si="0"/>
        <v>8.35866489871884E-05</v>
      </c>
      <c r="E13" s="116">
        <v>139</v>
      </c>
      <c r="F13" s="6">
        <f t="shared" si="1"/>
        <v>0.00012914110942432796</v>
      </c>
      <c r="G13" s="116">
        <v>0</v>
      </c>
      <c r="H13" s="6">
        <f t="shared" si="2"/>
        <v>0</v>
      </c>
      <c r="I13" s="116">
        <v>203</v>
      </c>
      <c r="J13" s="6">
        <f t="shared" si="3"/>
        <v>0.00029603574595174763</v>
      </c>
      <c r="K13" s="64">
        <f t="shared" si="4"/>
        <v>481</v>
      </c>
      <c r="L13" s="6">
        <f t="shared" si="5"/>
        <v>0.00013144461180935558</v>
      </c>
    </row>
    <row r="14" spans="2:12" ht="12.75">
      <c r="B14" s="114" t="s">
        <v>32</v>
      </c>
      <c r="C14" s="116">
        <v>102</v>
      </c>
      <c r="D14" s="6">
        <f t="shared" si="0"/>
        <v>6.133696544383609E-05</v>
      </c>
      <c r="E14" s="116">
        <v>102</v>
      </c>
      <c r="F14" s="6">
        <f t="shared" si="1"/>
        <v>9.476541842648526E-05</v>
      </c>
      <c r="G14" s="116">
        <v>0</v>
      </c>
      <c r="H14" s="6">
        <f t="shared" si="2"/>
        <v>0</v>
      </c>
      <c r="I14" s="116">
        <v>0</v>
      </c>
      <c r="J14" s="6">
        <f t="shared" si="3"/>
        <v>0</v>
      </c>
      <c r="K14" s="64">
        <f t="shared" si="4"/>
        <v>204</v>
      </c>
      <c r="L14" s="6">
        <f t="shared" si="5"/>
        <v>5.574781872995538E-05</v>
      </c>
    </row>
    <row r="15" spans="2:12" ht="12.75">
      <c r="B15" s="114" t="s">
        <v>33</v>
      </c>
      <c r="C15" s="116">
        <v>7489</v>
      </c>
      <c r="D15" s="6">
        <f t="shared" si="0"/>
        <v>0.004503456217734201</v>
      </c>
      <c r="E15" s="116">
        <v>7489</v>
      </c>
      <c r="F15" s="6">
        <f t="shared" si="1"/>
        <v>0.006957825672509296</v>
      </c>
      <c r="G15" s="116">
        <v>1139</v>
      </c>
      <c r="H15" s="6">
        <f t="shared" si="2"/>
        <v>0.004860853273927646</v>
      </c>
      <c r="I15" s="116">
        <v>19807</v>
      </c>
      <c r="J15" s="6">
        <f t="shared" si="3"/>
        <v>0.02888463064072052</v>
      </c>
      <c r="K15" s="64">
        <f t="shared" si="4"/>
        <v>35924</v>
      </c>
      <c r="L15" s="6">
        <f t="shared" si="5"/>
        <v>0.009817081568896652</v>
      </c>
    </row>
    <row r="16" spans="2:12" ht="12.75">
      <c r="B16" s="114" t="s">
        <v>35</v>
      </c>
      <c r="C16" s="116">
        <v>8630</v>
      </c>
      <c r="D16" s="6">
        <f t="shared" si="0"/>
        <v>0.005189588350787308</v>
      </c>
      <c r="E16" s="116">
        <v>8630</v>
      </c>
      <c r="F16" s="6">
        <f t="shared" si="1"/>
        <v>0.00801789765706439</v>
      </c>
      <c r="G16" s="116">
        <v>4465</v>
      </c>
      <c r="H16" s="6">
        <f t="shared" si="2"/>
        <v>0.019055056951788357</v>
      </c>
      <c r="I16" s="116">
        <v>0</v>
      </c>
      <c r="J16" s="6">
        <f t="shared" si="3"/>
        <v>0</v>
      </c>
      <c r="K16" s="64">
        <f t="shared" si="4"/>
        <v>21725</v>
      </c>
      <c r="L16" s="6">
        <f t="shared" si="5"/>
        <v>0.0059368694211190225</v>
      </c>
    </row>
    <row r="17" spans="2:12" ht="12.75">
      <c r="B17" s="114" t="s">
        <v>38</v>
      </c>
      <c r="C17" s="116">
        <v>26188</v>
      </c>
      <c r="D17" s="6">
        <f t="shared" si="0"/>
        <v>0.01574796520630568</v>
      </c>
      <c r="E17" s="116">
        <v>26188</v>
      </c>
      <c r="F17" s="6">
        <f t="shared" si="1"/>
        <v>0.024330556644635255</v>
      </c>
      <c r="G17" s="116">
        <v>8064</v>
      </c>
      <c r="H17" s="6">
        <f t="shared" si="2"/>
        <v>0.03441432906141575</v>
      </c>
      <c r="I17" s="116">
        <v>28820</v>
      </c>
      <c r="J17" s="6">
        <f t="shared" si="3"/>
        <v>0.04202832610014466</v>
      </c>
      <c r="K17" s="64">
        <f t="shared" si="4"/>
        <v>89260</v>
      </c>
      <c r="L17" s="6">
        <f t="shared" si="5"/>
        <v>0.02439240343056773</v>
      </c>
    </row>
    <row r="18" spans="2:12" ht="12.75">
      <c r="B18" s="114" t="s">
        <v>39</v>
      </c>
      <c r="C18" s="116">
        <v>25</v>
      </c>
      <c r="D18" s="6">
        <f t="shared" si="0"/>
        <v>1.503356996172453E-05</v>
      </c>
      <c r="E18" s="116">
        <v>25</v>
      </c>
      <c r="F18" s="6">
        <f t="shared" si="1"/>
        <v>2.3226818241785604E-05</v>
      </c>
      <c r="G18" s="116">
        <v>0</v>
      </c>
      <c r="H18" s="6">
        <f t="shared" si="2"/>
        <v>0</v>
      </c>
      <c r="I18" s="116">
        <v>2779</v>
      </c>
      <c r="J18" s="6">
        <f t="shared" si="3"/>
        <v>0.004052627280787717</v>
      </c>
      <c r="K18" s="64">
        <f t="shared" si="4"/>
        <v>2829</v>
      </c>
      <c r="L18" s="6">
        <f t="shared" si="5"/>
        <v>0.0007730910744462929</v>
      </c>
    </row>
    <row r="19" spans="2:12" ht="12.75">
      <c r="B19" s="114" t="s">
        <v>40</v>
      </c>
      <c r="C19" s="116">
        <v>194503</v>
      </c>
      <c r="D19" s="6">
        <f t="shared" si="0"/>
        <v>0.11696297833061226</v>
      </c>
      <c r="E19" s="116">
        <v>194503</v>
      </c>
      <c r="F19" s="6">
        <f t="shared" si="1"/>
        <v>0.180707433139281</v>
      </c>
      <c r="G19" s="116">
        <v>41091</v>
      </c>
      <c r="H19" s="6">
        <f t="shared" si="2"/>
        <v>0.17536200340558464</v>
      </c>
      <c r="I19" s="116">
        <v>21836</v>
      </c>
      <c r="J19" s="6">
        <f t="shared" si="3"/>
        <v>0.031843529796070746</v>
      </c>
      <c r="K19" s="64">
        <f t="shared" si="4"/>
        <v>451933</v>
      </c>
      <c r="L19" s="6">
        <f t="shared" si="5"/>
        <v>0.1235013674612006</v>
      </c>
    </row>
    <row r="20" spans="2:12" ht="12.75">
      <c r="B20" s="114" t="s">
        <v>43</v>
      </c>
      <c r="C20" s="116">
        <v>3594</v>
      </c>
      <c r="D20" s="6">
        <f t="shared" si="0"/>
        <v>0.0021612260176975184</v>
      </c>
      <c r="E20" s="116">
        <v>3594</v>
      </c>
      <c r="F20" s="6">
        <f t="shared" si="1"/>
        <v>0.0033390873904390983</v>
      </c>
      <c r="G20" s="116">
        <v>0</v>
      </c>
      <c r="H20" s="6">
        <f t="shared" si="2"/>
        <v>0</v>
      </c>
      <c r="I20" s="116">
        <v>664</v>
      </c>
      <c r="J20" s="6">
        <f t="shared" si="3"/>
        <v>0.0009683139670539923</v>
      </c>
      <c r="K20" s="64">
        <f t="shared" si="4"/>
        <v>7852</v>
      </c>
      <c r="L20" s="6">
        <f t="shared" si="5"/>
        <v>0.0021457444738608314</v>
      </c>
    </row>
    <row r="21" spans="2:12" ht="12.75">
      <c r="B21" s="114" t="s">
        <v>44</v>
      </c>
      <c r="C21" s="116">
        <v>16896</v>
      </c>
      <c r="D21" s="6">
        <f t="shared" si="0"/>
        <v>0.010160287922931907</v>
      </c>
      <c r="E21" s="116">
        <v>16896</v>
      </c>
      <c r="F21" s="6">
        <f t="shared" si="1"/>
        <v>0.015697612840528383</v>
      </c>
      <c r="G21" s="116">
        <v>728</v>
      </c>
      <c r="H21" s="6">
        <f t="shared" si="2"/>
        <v>0.003106849151377811</v>
      </c>
      <c r="I21" s="116">
        <v>9304</v>
      </c>
      <c r="J21" s="6">
        <f t="shared" si="3"/>
        <v>0.01356806197209389</v>
      </c>
      <c r="K21" s="64">
        <f t="shared" si="4"/>
        <v>43824</v>
      </c>
      <c r="L21" s="6">
        <f t="shared" si="5"/>
        <v>0.011975943176576296</v>
      </c>
    </row>
    <row r="22" spans="2:12" ht="12.75">
      <c r="B22" s="114" t="s">
        <v>45</v>
      </c>
      <c r="C22" s="116">
        <v>103369</v>
      </c>
      <c r="D22" s="6">
        <f t="shared" si="0"/>
        <v>0.06216020373494012</v>
      </c>
      <c r="E22" s="116">
        <v>103369</v>
      </c>
      <c r="F22" s="6">
        <f t="shared" si="1"/>
        <v>0.09603731899340544</v>
      </c>
      <c r="G22" s="116">
        <v>21506</v>
      </c>
      <c r="H22" s="6">
        <f t="shared" si="2"/>
        <v>0.09178007946364175</v>
      </c>
      <c r="I22" s="116">
        <v>14795</v>
      </c>
      <c r="J22" s="6">
        <f t="shared" si="3"/>
        <v>0.021575610154463576</v>
      </c>
      <c r="K22" s="64">
        <f t="shared" si="4"/>
        <v>243039</v>
      </c>
      <c r="L22" s="6">
        <f t="shared" si="5"/>
        <v>0.06641614762896875</v>
      </c>
    </row>
    <row r="23" spans="2:12" ht="12.75">
      <c r="B23" s="114" t="s">
        <v>46</v>
      </c>
      <c r="C23" s="116">
        <v>67294</v>
      </c>
      <c r="D23" s="6">
        <f t="shared" si="0"/>
        <v>0.040466762280171625</v>
      </c>
      <c r="E23" s="116">
        <v>67294</v>
      </c>
      <c r="F23" s="6">
        <f t="shared" si="1"/>
        <v>0.06252102027050882</v>
      </c>
      <c r="G23" s="116">
        <v>12227</v>
      </c>
      <c r="H23" s="6">
        <f t="shared" si="2"/>
        <v>0.0521805557333743</v>
      </c>
      <c r="I23" s="116">
        <v>25490</v>
      </c>
      <c r="J23" s="6">
        <f t="shared" si="3"/>
        <v>0.0371721732232022</v>
      </c>
      <c r="K23" s="64">
        <f t="shared" si="4"/>
        <v>172305</v>
      </c>
      <c r="L23" s="6">
        <f t="shared" si="5"/>
        <v>0.0470864113052204</v>
      </c>
    </row>
    <row r="24" spans="2:12" ht="12.75">
      <c r="B24" s="114" t="s">
        <v>48</v>
      </c>
      <c r="C24" s="116">
        <v>54657</v>
      </c>
      <c r="D24" s="6">
        <f t="shared" si="0"/>
        <v>0.032867593335919106</v>
      </c>
      <c r="E24" s="116">
        <v>54657</v>
      </c>
      <c r="F24" s="6">
        <f t="shared" si="1"/>
        <v>0.05078032818565103</v>
      </c>
      <c r="G24" s="116">
        <v>21815</v>
      </c>
      <c r="H24" s="6">
        <f t="shared" si="2"/>
        <v>0.09309878329300404</v>
      </c>
      <c r="I24" s="116">
        <v>60306</v>
      </c>
      <c r="J24" s="6">
        <f t="shared" si="3"/>
        <v>0.0879444911101778</v>
      </c>
      <c r="K24" s="64">
        <f t="shared" si="4"/>
        <v>191435</v>
      </c>
      <c r="L24" s="6">
        <f t="shared" si="5"/>
        <v>0.05231413567925984</v>
      </c>
    </row>
    <row r="25" spans="2:12" ht="12.75">
      <c r="B25" s="114" t="s">
        <v>51</v>
      </c>
      <c r="C25" s="116">
        <v>76475</v>
      </c>
      <c r="D25" s="6">
        <f t="shared" si="0"/>
        <v>0.04598769051291534</v>
      </c>
      <c r="E25" s="116">
        <v>76475</v>
      </c>
      <c r="F25" s="6">
        <f t="shared" si="1"/>
        <v>0.07105083700162217</v>
      </c>
      <c r="G25" s="116">
        <v>32635</v>
      </c>
      <c r="H25" s="6">
        <f t="shared" si="2"/>
        <v>0.13927475557035007</v>
      </c>
      <c r="I25" s="116">
        <v>38347</v>
      </c>
      <c r="J25" s="6">
        <f t="shared" si="3"/>
        <v>0.055921589901535305</v>
      </c>
      <c r="K25" s="64">
        <f t="shared" si="4"/>
        <v>223932</v>
      </c>
      <c r="L25" s="6">
        <f t="shared" si="5"/>
        <v>0.06119470854821749</v>
      </c>
    </row>
    <row r="26" spans="2:12" ht="12.75">
      <c r="B26" s="114" t="s">
        <v>52</v>
      </c>
      <c r="C26" s="116">
        <v>1823</v>
      </c>
      <c r="D26" s="6">
        <f t="shared" si="0"/>
        <v>0.0010962479216089528</v>
      </c>
      <c r="E26" s="116">
        <v>1823</v>
      </c>
      <c r="F26" s="6">
        <f t="shared" si="1"/>
        <v>0.0016936995861910062</v>
      </c>
      <c r="G26" s="116">
        <v>0</v>
      </c>
      <c r="H26" s="6">
        <f t="shared" si="2"/>
        <v>0</v>
      </c>
      <c r="I26" s="116">
        <v>20915</v>
      </c>
      <c r="J26" s="6">
        <f t="shared" si="3"/>
        <v>0.030500431658033508</v>
      </c>
      <c r="K26" s="64">
        <f t="shared" si="4"/>
        <v>24561</v>
      </c>
      <c r="L26" s="6">
        <f t="shared" si="5"/>
        <v>0.0067118734109138925</v>
      </c>
    </row>
    <row r="27" spans="2:12" ht="12.75">
      <c r="B27" s="114" t="s">
        <v>53</v>
      </c>
      <c r="C27" s="116">
        <v>8869</v>
      </c>
      <c r="D27" s="6">
        <f t="shared" si="0"/>
        <v>0.005333309279621394</v>
      </c>
      <c r="E27" s="116">
        <v>8869</v>
      </c>
      <c r="F27" s="6">
        <f t="shared" si="1"/>
        <v>0.00823994603945586</v>
      </c>
      <c r="G27" s="116">
        <v>40</v>
      </c>
      <c r="H27" s="6">
        <f t="shared" si="2"/>
        <v>0.00017070599732845113</v>
      </c>
      <c r="I27" s="116">
        <v>1019</v>
      </c>
      <c r="J27" s="6">
        <f t="shared" si="3"/>
        <v>0.001486011946427738</v>
      </c>
      <c r="K27" s="64">
        <f t="shared" si="4"/>
        <v>18797</v>
      </c>
      <c r="L27" s="6">
        <f t="shared" si="5"/>
        <v>0.0051367242581714274</v>
      </c>
    </row>
    <row r="28" spans="2:12" ht="12.75">
      <c r="B28" s="114" t="s">
        <v>54</v>
      </c>
      <c r="C28" s="116">
        <v>2610</v>
      </c>
      <c r="D28" s="6">
        <f t="shared" si="0"/>
        <v>0.001569504704004041</v>
      </c>
      <c r="E28" s="116">
        <v>2610</v>
      </c>
      <c r="F28" s="6">
        <f t="shared" si="1"/>
        <v>0.002424879824442417</v>
      </c>
      <c r="G28" s="116">
        <v>0</v>
      </c>
      <c r="H28" s="6">
        <f t="shared" si="2"/>
        <v>0</v>
      </c>
      <c r="I28" s="116">
        <v>5757</v>
      </c>
      <c r="J28" s="6">
        <f t="shared" si="3"/>
        <v>0.008395457090858182</v>
      </c>
      <c r="K28" s="64">
        <f t="shared" si="4"/>
        <v>10977</v>
      </c>
      <c r="L28" s="6">
        <f t="shared" si="5"/>
        <v>0.002999724540189805</v>
      </c>
    </row>
    <row r="29" spans="2:12" ht="12.75">
      <c r="B29" s="114" t="s">
        <v>55</v>
      </c>
      <c r="C29" s="116">
        <v>6227</v>
      </c>
      <c r="D29" s="6">
        <f t="shared" si="0"/>
        <v>0.003744561606066346</v>
      </c>
      <c r="E29" s="116">
        <v>6227</v>
      </c>
      <c r="F29" s="6">
        <f t="shared" si="1"/>
        <v>0.005785335887663958</v>
      </c>
      <c r="G29" s="116">
        <v>0</v>
      </c>
      <c r="H29" s="6">
        <f t="shared" si="2"/>
        <v>0</v>
      </c>
      <c r="I29" s="116">
        <v>2206</v>
      </c>
      <c r="J29" s="6">
        <f t="shared" si="3"/>
        <v>0.003217018992953474</v>
      </c>
      <c r="K29" s="64">
        <f t="shared" si="4"/>
        <v>14660</v>
      </c>
      <c r="L29" s="6">
        <f t="shared" si="5"/>
        <v>0.00400619128716248</v>
      </c>
    </row>
    <row r="30" spans="2:12" ht="12.75">
      <c r="B30" s="114" t="s">
        <v>58</v>
      </c>
      <c r="C30" s="116">
        <v>301285</v>
      </c>
      <c r="D30" s="6">
        <f t="shared" si="0"/>
        <v>0.18117556503672702</v>
      </c>
      <c r="E30" s="116">
        <v>0</v>
      </c>
      <c r="F30" s="6">
        <f t="shared" si="1"/>
        <v>0</v>
      </c>
      <c r="G30" s="116">
        <v>0</v>
      </c>
      <c r="H30" s="6">
        <f t="shared" si="2"/>
        <v>0</v>
      </c>
      <c r="I30" s="116">
        <v>0</v>
      </c>
      <c r="J30" s="6">
        <f t="shared" si="3"/>
        <v>0</v>
      </c>
      <c r="K30" s="64">
        <f t="shared" si="4"/>
        <v>301285</v>
      </c>
      <c r="L30" s="6">
        <f t="shared" si="5"/>
        <v>0.08233324297085591</v>
      </c>
    </row>
    <row r="31" spans="2:12" ht="12.75">
      <c r="B31" s="114" t="s">
        <v>61</v>
      </c>
      <c r="C31" s="116">
        <v>228893</v>
      </c>
      <c r="D31" s="6">
        <f t="shared" si="0"/>
        <v>0.13764315716996053</v>
      </c>
      <c r="E31" s="116">
        <v>0</v>
      </c>
      <c r="F31" s="6">
        <f t="shared" si="1"/>
        <v>0</v>
      </c>
      <c r="G31" s="116">
        <v>0</v>
      </c>
      <c r="H31" s="6">
        <f t="shared" si="2"/>
        <v>0</v>
      </c>
      <c r="I31" s="116">
        <v>0</v>
      </c>
      <c r="J31" s="6">
        <f t="shared" si="3"/>
        <v>0</v>
      </c>
      <c r="K31" s="64">
        <f t="shared" si="4"/>
        <v>228893</v>
      </c>
      <c r="L31" s="6">
        <f t="shared" si="5"/>
        <v>0.06255041898311606</v>
      </c>
    </row>
    <row r="32" spans="2:12" ht="12.75">
      <c r="B32" s="114" t="s">
        <v>63</v>
      </c>
      <c r="C32" s="116">
        <v>53588</v>
      </c>
      <c r="D32" s="6">
        <f t="shared" si="0"/>
        <v>0.03222475788435577</v>
      </c>
      <c r="E32" s="116">
        <v>2846</v>
      </c>
      <c r="F32" s="6">
        <f t="shared" si="1"/>
        <v>0.002644140988644873</v>
      </c>
      <c r="G32" s="116">
        <v>2524</v>
      </c>
      <c r="H32" s="6">
        <f t="shared" si="2"/>
        <v>0.010771548431425268</v>
      </c>
      <c r="I32" s="116">
        <v>6280</v>
      </c>
      <c r="J32" s="6">
        <f t="shared" si="3"/>
        <v>0.009158150170329928</v>
      </c>
      <c r="K32" s="64">
        <f t="shared" si="4"/>
        <v>65238</v>
      </c>
      <c r="L32" s="6">
        <f t="shared" si="5"/>
        <v>0.017827824501494262</v>
      </c>
    </row>
    <row r="33" spans="2:12" ht="12.75">
      <c r="B33" s="114" t="s">
        <v>67</v>
      </c>
      <c r="C33" s="116">
        <v>55494</v>
      </c>
      <c r="D33" s="6">
        <f t="shared" si="0"/>
        <v>0.033370917258237646</v>
      </c>
      <c r="E33" s="116">
        <v>55494</v>
      </c>
      <c r="F33" s="6">
        <f t="shared" si="1"/>
        <v>0.051557962060386014</v>
      </c>
      <c r="G33" s="116">
        <v>6522</v>
      </c>
      <c r="H33" s="6">
        <f t="shared" si="2"/>
        <v>0.02783361286440396</v>
      </c>
      <c r="I33" s="116">
        <v>3524</v>
      </c>
      <c r="J33" s="6">
        <f t="shared" si="3"/>
        <v>0.0051390638853889585</v>
      </c>
      <c r="K33" s="64">
        <f t="shared" si="4"/>
        <v>121034</v>
      </c>
      <c r="L33" s="6">
        <f t="shared" si="5"/>
        <v>0.03307539947137951</v>
      </c>
    </row>
    <row r="34" spans="2:12" ht="12.75">
      <c r="B34" s="114" t="s">
        <v>68</v>
      </c>
      <c r="C34" s="116">
        <v>1702</v>
      </c>
      <c r="D34" s="6">
        <f t="shared" si="0"/>
        <v>0.001023485442994206</v>
      </c>
      <c r="E34" s="116">
        <v>1702</v>
      </c>
      <c r="F34" s="6">
        <f t="shared" si="1"/>
        <v>0.0015812817859007639</v>
      </c>
      <c r="G34" s="116">
        <v>238</v>
      </c>
      <c r="H34" s="6">
        <f t="shared" si="2"/>
        <v>0.0010157006841042843</v>
      </c>
      <c r="I34" s="116">
        <v>32326</v>
      </c>
      <c r="J34" s="6">
        <f t="shared" si="3"/>
        <v>0.04714114051052312</v>
      </c>
      <c r="K34" s="64">
        <f t="shared" si="4"/>
        <v>35968</v>
      </c>
      <c r="L34" s="6">
        <f t="shared" si="5"/>
        <v>0.009829105608230564</v>
      </c>
    </row>
    <row r="35" spans="2:12" ht="12.75">
      <c r="B35" s="114" t="s">
        <v>70</v>
      </c>
      <c r="C35" s="116">
        <v>5376</v>
      </c>
      <c r="D35" s="6">
        <f t="shared" si="0"/>
        <v>0.003232818884569243</v>
      </c>
      <c r="E35" s="116">
        <v>5376</v>
      </c>
      <c r="F35" s="6">
        <f t="shared" si="1"/>
        <v>0.004994694994713576</v>
      </c>
      <c r="G35" s="116">
        <v>181</v>
      </c>
      <c r="H35" s="6">
        <f t="shared" si="2"/>
        <v>0.0007724446379112415</v>
      </c>
      <c r="I35" s="116">
        <v>8055</v>
      </c>
      <c r="J35" s="6">
        <f t="shared" si="3"/>
        <v>0.011746640067198656</v>
      </c>
      <c r="K35" s="64">
        <f t="shared" si="4"/>
        <v>18988</v>
      </c>
      <c r="L35" s="6">
        <f t="shared" si="5"/>
        <v>0.0051889195198254546</v>
      </c>
    </row>
    <row r="36" spans="2:12" ht="12.75">
      <c r="B36" s="114" t="s">
        <v>73</v>
      </c>
      <c r="C36" s="116">
        <v>0</v>
      </c>
      <c r="D36" s="6">
        <f t="shared" si="0"/>
        <v>0</v>
      </c>
      <c r="E36" s="116">
        <v>0</v>
      </c>
      <c r="F36" s="6">
        <f t="shared" si="1"/>
        <v>0</v>
      </c>
      <c r="G36" s="116">
        <v>0</v>
      </c>
      <c r="H36" s="6">
        <f t="shared" si="2"/>
        <v>0</v>
      </c>
      <c r="I36" s="116">
        <v>11897</v>
      </c>
      <c r="J36" s="6">
        <f t="shared" si="3"/>
        <v>0.01734944467777311</v>
      </c>
      <c r="K36" s="64">
        <f t="shared" si="4"/>
        <v>11897</v>
      </c>
      <c r="L36" s="6">
        <f t="shared" si="5"/>
        <v>0.0032511362717170546</v>
      </c>
    </row>
    <row r="37" spans="2:12" ht="12.75">
      <c r="B37" s="114" t="s">
        <v>75</v>
      </c>
      <c r="C37" s="116">
        <v>10794</v>
      </c>
      <c r="D37" s="6">
        <f t="shared" si="0"/>
        <v>0.006490894166674184</v>
      </c>
      <c r="E37" s="116">
        <v>10794</v>
      </c>
      <c r="F37" s="6">
        <f t="shared" si="1"/>
        <v>0.010028411044073352</v>
      </c>
      <c r="G37" s="116">
        <v>549</v>
      </c>
      <c r="H37" s="6">
        <f t="shared" si="2"/>
        <v>0.0023429398133329917</v>
      </c>
      <c r="I37" s="116">
        <v>6296</v>
      </c>
      <c r="J37" s="6">
        <f t="shared" si="3"/>
        <v>0.009181483037005927</v>
      </c>
      <c r="K37" s="64">
        <f t="shared" si="4"/>
        <v>28433</v>
      </c>
      <c r="L37" s="6">
        <f t="shared" si="5"/>
        <v>0.007769988872298144</v>
      </c>
    </row>
    <row r="38" spans="2:12" ht="12.75">
      <c r="B38" s="114" t="s">
        <v>78</v>
      </c>
      <c r="C38" s="116">
        <v>242</v>
      </c>
      <c r="D38" s="6">
        <f t="shared" si="0"/>
        <v>0.00014552495722949346</v>
      </c>
      <c r="E38" s="116">
        <v>242</v>
      </c>
      <c r="F38" s="6">
        <f t="shared" si="1"/>
        <v>0.00022483560058048465</v>
      </c>
      <c r="G38" s="116">
        <v>0</v>
      </c>
      <c r="H38" s="6">
        <f t="shared" si="2"/>
        <v>0</v>
      </c>
      <c r="I38" s="116">
        <v>50</v>
      </c>
      <c r="J38" s="6">
        <f t="shared" si="3"/>
        <v>7.291520836249942E-05</v>
      </c>
      <c r="K38" s="64">
        <f t="shared" si="4"/>
        <v>534</v>
      </c>
      <c r="L38" s="6">
        <f t="shared" si="5"/>
        <v>0.00014592811373429496</v>
      </c>
    </row>
    <row r="39" spans="2:12" ht="12.75">
      <c r="B39" s="114" t="s">
        <v>79</v>
      </c>
      <c r="C39" s="116">
        <v>28047</v>
      </c>
      <c r="D39" s="6">
        <f t="shared" si="0"/>
        <v>0.016865861468659517</v>
      </c>
      <c r="E39" s="116">
        <v>28047</v>
      </c>
      <c r="F39" s="6">
        <f t="shared" si="1"/>
        <v>0.026057702849094432</v>
      </c>
      <c r="G39" s="116">
        <v>14368</v>
      </c>
      <c r="H39" s="6">
        <f t="shared" si="2"/>
        <v>0.06131759424037965</v>
      </c>
      <c r="I39" s="116">
        <v>14693</v>
      </c>
      <c r="J39" s="6">
        <f t="shared" si="3"/>
        <v>0.02142686312940408</v>
      </c>
      <c r="K39" s="64">
        <f t="shared" si="4"/>
        <v>85155</v>
      </c>
      <c r="L39" s="6">
        <f t="shared" si="5"/>
        <v>0.023270615215437992</v>
      </c>
    </row>
    <row r="40" spans="2:12" ht="12.75">
      <c r="B40" s="114" t="s">
        <v>81</v>
      </c>
      <c r="C40" s="116">
        <v>2696</v>
      </c>
      <c r="D40" s="6">
        <f t="shared" si="0"/>
        <v>0.0016212201846723734</v>
      </c>
      <c r="E40" s="116">
        <v>2696</v>
      </c>
      <c r="F40" s="6">
        <f t="shared" si="1"/>
        <v>0.0025047800791941593</v>
      </c>
      <c r="G40" s="116">
        <v>0</v>
      </c>
      <c r="H40" s="6">
        <f t="shared" si="2"/>
        <v>0</v>
      </c>
      <c r="I40" s="116">
        <v>397</v>
      </c>
      <c r="J40" s="6">
        <f t="shared" si="3"/>
        <v>0.0005789467543982454</v>
      </c>
      <c r="K40" s="64">
        <f t="shared" si="4"/>
        <v>5789</v>
      </c>
      <c r="L40" s="6">
        <f t="shared" si="5"/>
        <v>0.0015819809932730966</v>
      </c>
    </row>
    <row r="41" spans="2:12" ht="12.75">
      <c r="B41" s="114" t="s">
        <v>82</v>
      </c>
      <c r="C41" s="116">
        <v>7213</v>
      </c>
      <c r="D41" s="6">
        <f t="shared" si="0"/>
        <v>0.0043374856053567615</v>
      </c>
      <c r="E41" s="116">
        <v>1530</v>
      </c>
      <c r="F41" s="6">
        <f t="shared" si="1"/>
        <v>0.001421481276397279</v>
      </c>
      <c r="G41" s="116">
        <v>4737</v>
      </c>
      <c r="H41" s="6">
        <f t="shared" si="2"/>
        <v>0.020215857733621827</v>
      </c>
      <c r="I41" s="116">
        <v>0</v>
      </c>
      <c r="J41" s="6">
        <f t="shared" si="3"/>
        <v>0</v>
      </c>
      <c r="K41" s="64">
        <f t="shared" si="4"/>
        <v>13480</v>
      </c>
      <c r="L41" s="6">
        <f t="shared" si="5"/>
        <v>0.0036837284141166596</v>
      </c>
    </row>
    <row r="42" spans="2:12" ht="12.75">
      <c r="B42" s="114" t="s">
        <v>88</v>
      </c>
      <c r="C42" s="116">
        <v>0</v>
      </c>
      <c r="D42" s="6">
        <f t="shared" si="0"/>
        <v>0</v>
      </c>
      <c r="E42" s="116">
        <v>0</v>
      </c>
      <c r="F42" s="6">
        <f t="shared" si="1"/>
        <v>0</v>
      </c>
      <c r="G42" s="116">
        <v>0</v>
      </c>
      <c r="H42" s="6">
        <f t="shared" si="2"/>
        <v>0</v>
      </c>
      <c r="I42" s="116">
        <v>14669</v>
      </c>
      <c r="J42" s="6">
        <f t="shared" si="3"/>
        <v>0.021391863829390078</v>
      </c>
      <c r="K42" s="64">
        <f t="shared" si="4"/>
        <v>14669</v>
      </c>
      <c r="L42" s="6">
        <f t="shared" si="5"/>
        <v>0.004008650749753507</v>
      </c>
    </row>
    <row r="43" spans="2:12" ht="12.75">
      <c r="B43" s="114" t="s">
        <v>89</v>
      </c>
      <c r="C43" s="116">
        <v>31584</v>
      </c>
      <c r="D43" s="6">
        <f t="shared" si="0"/>
        <v>0.018992810946844303</v>
      </c>
      <c r="E43" s="116">
        <v>31584</v>
      </c>
      <c r="F43" s="6">
        <f t="shared" si="1"/>
        <v>0.02934383309394226</v>
      </c>
      <c r="G43" s="116">
        <v>5594</v>
      </c>
      <c r="H43" s="6">
        <f t="shared" si="2"/>
        <v>0.02387323372638389</v>
      </c>
      <c r="I43" s="116">
        <v>30358</v>
      </c>
      <c r="J43" s="6">
        <f t="shared" si="3"/>
        <v>0.04427119790937514</v>
      </c>
      <c r="K43" s="64">
        <f t="shared" si="4"/>
        <v>99120</v>
      </c>
      <c r="L43" s="6">
        <f t="shared" si="5"/>
        <v>0.027086881335848908</v>
      </c>
    </row>
    <row r="44" spans="2:12" ht="12.75">
      <c r="B44" s="114" t="s">
        <v>93</v>
      </c>
      <c r="C44" s="116">
        <v>1320</v>
      </c>
      <c r="D44" s="6">
        <f t="shared" si="0"/>
        <v>0.0007937724939790552</v>
      </c>
      <c r="E44" s="116">
        <v>1320</v>
      </c>
      <c r="F44" s="6">
        <f t="shared" si="1"/>
        <v>0.00122637600316628</v>
      </c>
      <c r="G44" s="116">
        <v>0</v>
      </c>
      <c r="H44" s="6">
        <f t="shared" si="2"/>
        <v>0</v>
      </c>
      <c r="I44" s="116">
        <v>8988</v>
      </c>
      <c r="J44" s="6">
        <f t="shared" si="3"/>
        <v>0.013107237855242895</v>
      </c>
      <c r="K44" s="64">
        <f t="shared" si="4"/>
        <v>11628</v>
      </c>
      <c r="L44" s="6">
        <f t="shared" si="5"/>
        <v>0.0031776256676074566</v>
      </c>
    </row>
    <row r="45" spans="2:12" ht="12.75">
      <c r="B45" s="114" t="s">
        <v>99</v>
      </c>
      <c r="C45" s="116">
        <v>70425</v>
      </c>
      <c r="D45" s="6">
        <f t="shared" si="0"/>
        <v>0.042349566582178005</v>
      </c>
      <c r="E45" s="116">
        <v>70425</v>
      </c>
      <c r="F45" s="6">
        <f t="shared" si="1"/>
        <v>0.06542994698711005</v>
      </c>
      <c r="G45" s="116">
        <v>8127</v>
      </c>
      <c r="H45" s="6">
        <f t="shared" si="2"/>
        <v>0.03468319100720806</v>
      </c>
      <c r="I45" s="116">
        <v>46402</v>
      </c>
      <c r="J45" s="6">
        <f t="shared" si="3"/>
        <v>0.06766822996873396</v>
      </c>
      <c r="K45" s="64">
        <f t="shared" si="4"/>
        <v>195379</v>
      </c>
      <c r="L45" s="6">
        <f t="shared" si="5"/>
        <v>0.05339192684137231</v>
      </c>
    </row>
    <row r="46" spans="2:12" ht="12.75">
      <c r="B46" s="114" t="s">
        <v>106</v>
      </c>
      <c r="C46" s="116">
        <v>75</v>
      </c>
      <c r="D46" s="6">
        <f t="shared" si="0"/>
        <v>4.510070988517359E-05</v>
      </c>
      <c r="E46" s="116">
        <v>75</v>
      </c>
      <c r="F46" s="6">
        <f t="shared" si="1"/>
        <v>6.968045472535681E-05</v>
      </c>
      <c r="G46" s="116">
        <v>0</v>
      </c>
      <c r="H46" s="6">
        <f t="shared" si="2"/>
        <v>0</v>
      </c>
      <c r="I46" s="116">
        <v>1676</v>
      </c>
      <c r="J46" s="6">
        <f t="shared" si="3"/>
        <v>0.0024441177843109803</v>
      </c>
      <c r="K46" s="64">
        <f t="shared" si="4"/>
        <v>1826</v>
      </c>
      <c r="L46" s="6">
        <f t="shared" si="5"/>
        <v>0.0004989976323573457</v>
      </c>
    </row>
    <row r="47" spans="2:12" ht="12.75">
      <c r="B47" s="114" t="s">
        <v>110</v>
      </c>
      <c r="C47" s="116">
        <v>0</v>
      </c>
      <c r="D47" s="6">
        <f t="shared" si="0"/>
        <v>0</v>
      </c>
      <c r="E47" s="116">
        <v>0</v>
      </c>
      <c r="F47" s="6">
        <f t="shared" si="1"/>
        <v>0</v>
      </c>
      <c r="G47" s="116">
        <v>0</v>
      </c>
      <c r="H47" s="6">
        <f t="shared" si="2"/>
        <v>0</v>
      </c>
      <c r="I47" s="116">
        <v>2882</v>
      </c>
      <c r="J47" s="6">
        <f t="shared" si="3"/>
        <v>0.004202832610014466</v>
      </c>
      <c r="K47" s="64">
        <f t="shared" si="4"/>
        <v>2882</v>
      </c>
      <c r="L47" s="6">
        <f t="shared" si="5"/>
        <v>0.0007875745763712324</v>
      </c>
    </row>
    <row r="48" spans="2:12" ht="12.75">
      <c r="B48" s="114" t="s">
        <v>112</v>
      </c>
      <c r="C48" s="116">
        <v>0</v>
      </c>
      <c r="D48" s="6">
        <f t="shared" si="0"/>
        <v>0</v>
      </c>
      <c r="E48" s="116">
        <v>0</v>
      </c>
      <c r="F48" s="6">
        <f t="shared" si="1"/>
        <v>0</v>
      </c>
      <c r="G48" s="116">
        <v>0</v>
      </c>
      <c r="H48" s="6">
        <f t="shared" si="2"/>
        <v>0</v>
      </c>
      <c r="I48" s="116">
        <v>10982</v>
      </c>
      <c r="J48" s="6">
        <f t="shared" si="3"/>
        <v>0.01601509636473937</v>
      </c>
      <c r="K48" s="64">
        <f t="shared" si="4"/>
        <v>10982</v>
      </c>
      <c r="L48" s="6">
        <f t="shared" si="5"/>
        <v>0.003001090908295931</v>
      </c>
    </row>
    <row r="49" spans="2:12" ht="12.75">
      <c r="B49" s="114" t="s">
        <v>115</v>
      </c>
      <c r="C49" s="116">
        <v>62596</v>
      </c>
      <c r="D49" s="6">
        <f t="shared" si="0"/>
        <v>0.03764165381296435</v>
      </c>
      <c r="E49" s="116">
        <v>62596</v>
      </c>
      <c r="F49" s="6">
        <f t="shared" si="1"/>
        <v>0.058156236586512464</v>
      </c>
      <c r="G49" s="116">
        <v>3127</v>
      </c>
      <c r="H49" s="6">
        <f t="shared" si="2"/>
        <v>0.013344941341151668</v>
      </c>
      <c r="I49" s="116">
        <v>8091</v>
      </c>
      <c r="J49" s="6">
        <f t="shared" si="3"/>
        <v>0.011799139017219656</v>
      </c>
      <c r="K49" s="64">
        <f t="shared" si="4"/>
        <v>136410</v>
      </c>
      <c r="L49" s="6">
        <f t="shared" si="5"/>
        <v>0.03727725467133928</v>
      </c>
    </row>
    <row r="50" spans="2:12" ht="12.75">
      <c r="B50" s="114" t="s">
        <v>120</v>
      </c>
      <c r="C50" s="116">
        <v>0</v>
      </c>
      <c r="D50" s="6">
        <f t="shared" si="0"/>
        <v>0</v>
      </c>
      <c r="E50" s="116">
        <v>0</v>
      </c>
      <c r="F50" s="6">
        <f t="shared" si="1"/>
        <v>0</v>
      </c>
      <c r="G50" s="116">
        <v>0</v>
      </c>
      <c r="H50" s="6">
        <f t="shared" si="2"/>
        <v>0</v>
      </c>
      <c r="I50" s="116">
        <v>1143</v>
      </c>
      <c r="J50" s="6">
        <f t="shared" si="3"/>
        <v>0.0016668416631667367</v>
      </c>
      <c r="K50" s="64">
        <f t="shared" si="4"/>
        <v>1143</v>
      </c>
      <c r="L50" s="6">
        <f t="shared" si="5"/>
        <v>0.0003123517490604853</v>
      </c>
    </row>
    <row r="51" spans="2:12" ht="12.75">
      <c r="B51" s="114" t="s">
        <v>121</v>
      </c>
      <c r="C51" s="116">
        <v>662</v>
      </c>
      <c r="D51" s="6">
        <f t="shared" si="0"/>
        <v>0.00039808893258646557</v>
      </c>
      <c r="E51" s="116">
        <v>662</v>
      </c>
      <c r="F51" s="6">
        <f t="shared" si="1"/>
        <v>0.0006150461470424827</v>
      </c>
      <c r="G51" s="116">
        <v>0</v>
      </c>
      <c r="H51" s="6">
        <f t="shared" si="2"/>
        <v>0</v>
      </c>
      <c r="I51" s="116">
        <v>0</v>
      </c>
      <c r="J51" s="6">
        <f t="shared" si="3"/>
        <v>0</v>
      </c>
      <c r="K51" s="64">
        <f t="shared" si="4"/>
        <v>1324</v>
      </c>
      <c r="L51" s="6">
        <f t="shared" si="5"/>
        <v>0.0003618142745022594</v>
      </c>
    </row>
    <row r="52" spans="2:12" ht="12.75">
      <c r="B52" s="114" t="s">
        <v>122</v>
      </c>
      <c r="C52" s="116">
        <v>7799</v>
      </c>
      <c r="D52" s="6">
        <f t="shared" si="0"/>
        <v>0.0046898724852595846</v>
      </c>
      <c r="E52" s="116">
        <v>7799</v>
      </c>
      <c r="F52" s="6">
        <f t="shared" si="1"/>
        <v>0.007245838218707437</v>
      </c>
      <c r="G52" s="116">
        <v>298</v>
      </c>
      <c r="H52" s="6">
        <f t="shared" si="2"/>
        <v>0.001271759680096961</v>
      </c>
      <c r="I52" s="116">
        <v>2849</v>
      </c>
      <c r="J52" s="6">
        <f t="shared" si="3"/>
        <v>0.004154708572495217</v>
      </c>
      <c r="K52" s="64">
        <f t="shared" si="4"/>
        <v>18745</v>
      </c>
      <c r="L52" s="6">
        <f t="shared" si="5"/>
        <v>0.005122514029867714</v>
      </c>
    </row>
    <row r="53" spans="2:12" ht="12.75">
      <c r="B53" s="114" t="s">
        <v>123</v>
      </c>
      <c r="C53" s="116">
        <v>375</v>
      </c>
      <c r="D53" s="6">
        <f t="shared" si="0"/>
        <v>0.00022550354942586797</v>
      </c>
      <c r="E53" s="116">
        <v>375</v>
      </c>
      <c r="F53" s="6">
        <f t="shared" si="1"/>
        <v>0.00034840227362678403</v>
      </c>
      <c r="G53" s="116">
        <v>0</v>
      </c>
      <c r="H53" s="6">
        <f t="shared" si="2"/>
        <v>0</v>
      </c>
      <c r="I53" s="116">
        <v>0</v>
      </c>
      <c r="J53" s="6">
        <f t="shared" si="3"/>
        <v>0</v>
      </c>
      <c r="K53" s="64">
        <f t="shared" si="4"/>
        <v>750</v>
      </c>
      <c r="L53" s="6">
        <f t="shared" si="5"/>
        <v>0.0002049552159189536</v>
      </c>
    </row>
    <row r="54" spans="2:12" ht="12.75">
      <c r="B54" s="114" t="s">
        <v>127</v>
      </c>
      <c r="C54" s="116">
        <v>18262</v>
      </c>
      <c r="D54" s="6">
        <f t="shared" si="0"/>
        <v>0.010981722185640535</v>
      </c>
      <c r="E54" s="116">
        <v>18262</v>
      </c>
      <c r="F54" s="6">
        <f t="shared" si="1"/>
        <v>0.016966726189259547</v>
      </c>
      <c r="G54" s="116">
        <v>453</v>
      </c>
      <c r="H54" s="6">
        <f t="shared" si="2"/>
        <v>0.0019332454197447091</v>
      </c>
      <c r="I54" s="116">
        <v>17627</v>
      </c>
      <c r="J54" s="6">
        <f t="shared" si="3"/>
        <v>0.025705527556115545</v>
      </c>
      <c r="K54" s="64">
        <f t="shared" si="4"/>
        <v>54604</v>
      </c>
      <c r="L54" s="6">
        <f t="shared" si="5"/>
        <v>0.014921832813384724</v>
      </c>
    </row>
    <row r="55" spans="2:12" ht="12.75">
      <c r="B55" s="114" t="s">
        <v>128</v>
      </c>
      <c r="C55" s="116">
        <v>0</v>
      </c>
      <c r="D55" s="6">
        <f t="shared" si="0"/>
        <v>0</v>
      </c>
      <c r="E55" s="116">
        <v>0</v>
      </c>
      <c r="F55" s="6">
        <f t="shared" si="1"/>
        <v>0</v>
      </c>
      <c r="G55" s="116">
        <v>0</v>
      </c>
      <c r="H55" s="6">
        <f t="shared" si="2"/>
        <v>0</v>
      </c>
      <c r="I55" s="116">
        <v>9320</v>
      </c>
      <c r="J55" s="6">
        <f t="shared" si="3"/>
        <v>0.013591394838769892</v>
      </c>
      <c r="K55" s="64">
        <f t="shared" si="4"/>
        <v>9320</v>
      </c>
      <c r="L55" s="6">
        <f t="shared" si="5"/>
        <v>0.00254691014981953</v>
      </c>
    </row>
    <row r="56" spans="2:12" ht="12.75">
      <c r="B56" s="114" t="s">
        <v>130</v>
      </c>
      <c r="C56" s="116">
        <v>0</v>
      </c>
      <c r="D56" s="6">
        <f t="shared" si="0"/>
        <v>0</v>
      </c>
      <c r="E56" s="116">
        <v>0</v>
      </c>
      <c r="F56" s="6">
        <f t="shared" si="1"/>
        <v>0</v>
      </c>
      <c r="G56" s="116">
        <v>0</v>
      </c>
      <c r="H56" s="6">
        <f t="shared" si="2"/>
        <v>0</v>
      </c>
      <c r="I56" s="116">
        <v>4314</v>
      </c>
      <c r="J56" s="6">
        <f t="shared" si="3"/>
        <v>0.00629112417751645</v>
      </c>
      <c r="K56" s="64">
        <f t="shared" si="4"/>
        <v>4314</v>
      </c>
      <c r="L56" s="6">
        <f t="shared" si="5"/>
        <v>0.0011789024019658212</v>
      </c>
    </row>
    <row r="57" spans="2:12" ht="12.75">
      <c r="B57" s="114" t="s">
        <v>131</v>
      </c>
      <c r="C57" s="116">
        <v>5017</v>
      </c>
      <c r="D57" s="6">
        <f t="shared" si="0"/>
        <v>0.003016936819918879</v>
      </c>
      <c r="E57" s="116">
        <v>5017</v>
      </c>
      <c r="F57" s="6">
        <f t="shared" si="1"/>
        <v>0.004661157884761535</v>
      </c>
      <c r="G57" s="116">
        <v>0</v>
      </c>
      <c r="H57" s="6">
        <f t="shared" si="2"/>
        <v>0</v>
      </c>
      <c r="I57" s="116">
        <v>5346</v>
      </c>
      <c r="J57" s="6">
        <f t="shared" si="3"/>
        <v>0.007796094078118438</v>
      </c>
      <c r="K57" s="64">
        <f t="shared" si="4"/>
        <v>15380</v>
      </c>
      <c r="L57" s="6">
        <f t="shared" si="5"/>
        <v>0.004202948294444675</v>
      </c>
    </row>
    <row r="58" spans="2:12" ht="12.75">
      <c r="B58" s="114" t="s">
        <v>132</v>
      </c>
      <c r="C58" s="116">
        <v>10883</v>
      </c>
      <c r="D58" s="6">
        <f t="shared" si="0"/>
        <v>0.006544413675737923</v>
      </c>
      <c r="E58" s="116">
        <v>10883</v>
      </c>
      <c r="F58" s="6">
        <f t="shared" si="1"/>
        <v>0.01011109851701411</v>
      </c>
      <c r="G58" s="116">
        <v>0</v>
      </c>
      <c r="H58" s="6">
        <f t="shared" si="2"/>
        <v>0</v>
      </c>
      <c r="I58" s="116">
        <v>33096</v>
      </c>
      <c r="J58" s="6">
        <f t="shared" si="3"/>
        <v>0.04826403471930561</v>
      </c>
      <c r="K58" s="64">
        <f t="shared" si="4"/>
        <v>54862</v>
      </c>
      <c r="L58" s="6">
        <f t="shared" si="5"/>
        <v>0.014992337407660844</v>
      </c>
    </row>
    <row r="59" spans="2:12" ht="12.75">
      <c r="B59" s="114" t="s">
        <v>134</v>
      </c>
      <c r="C59" s="116">
        <v>13</v>
      </c>
      <c r="D59" s="6">
        <f t="shared" si="0"/>
        <v>7.817456380096756E-06</v>
      </c>
      <c r="E59" s="116">
        <v>13</v>
      </c>
      <c r="F59" s="6">
        <f t="shared" si="1"/>
        <v>1.2077945485728514E-05</v>
      </c>
      <c r="G59" s="116">
        <v>0</v>
      </c>
      <c r="H59" s="6">
        <f t="shared" si="2"/>
        <v>0</v>
      </c>
      <c r="I59" s="116">
        <v>0</v>
      </c>
      <c r="J59" s="6">
        <f t="shared" si="3"/>
        <v>0</v>
      </c>
      <c r="K59" s="64">
        <f t="shared" si="4"/>
        <v>26</v>
      </c>
      <c r="L59" s="6">
        <f t="shared" si="5"/>
        <v>7.105114151857059E-06</v>
      </c>
    </row>
    <row r="60" spans="2:12" ht="12.75">
      <c r="B60" s="114" t="s">
        <v>135</v>
      </c>
      <c r="C60" s="116">
        <v>17822</v>
      </c>
      <c r="D60" s="6">
        <f t="shared" si="0"/>
        <v>0.010717131354314183</v>
      </c>
      <c r="E60" s="116">
        <v>17822</v>
      </c>
      <c r="F60" s="6">
        <f t="shared" si="1"/>
        <v>0.016557934188204122</v>
      </c>
      <c r="G60" s="116">
        <v>14275</v>
      </c>
      <c r="H60" s="6">
        <f t="shared" si="2"/>
        <v>0.060920702796591</v>
      </c>
      <c r="I60" s="116">
        <v>2365</v>
      </c>
      <c r="J60" s="6">
        <f t="shared" si="3"/>
        <v>0.0034488893555462224</v>
      </c>
      <c r="K60" s="64">
        <f t="shared" si="4"/>
        <v>52284</v>
      </c>
      <c r="L60" s="6">
        <f t="shared" si="5"/>
        <v>0.014287838012142094</v>
      </c>
    </row>
    <row r="61" spans="2:12" ht="12.75">
      <c r="B61" s="114" t="s">
        <v>136</v>
      </c>
      <c r="C61" s="116">
        <v>0</v>
      </c>
      <c r="D61" s="6">
        <f t="shared" si="0"/>
        <v>0</v>
      </c>
      <c r="E61" s="116">
        <v>0</v>
      </c>
      <c r="F61" s="6">
        <f t="shared" si="1"/>
        <v>0</v>
      </c>
      <c r="G61" s="116">
        <v>0</v>
      </c>
      <c r="H61" s="6">
        <f t="shared" si="2"/>
        <v>0</v>
      </c>
      <c r="I61" s="116">
        <v>20228</v>
      </c>
      <c r="J61" s="6">
        <f t="shared" si="3"/>
        <v>0.029498576695132762</v>
      </c>
      <c r="K61" s="64">
        <f t="shared" si="4"/>
        <v>20228</v>
      </c>
      <c r="L61" s="6">
        <f t="shared" si="5"/>
        <v>0.005527778810144791</v>
      </c>
    </row>
    <row r="62" spans="2:12" ht="12.75">
      <c r="B62" s="114" t="s">
        <v>137</v>
      </c>
      <c r="C62" s="116">
        <v>46693</v>
      </c>
      <c r="D62" s="6">
        <f t="shared" si="0"/>
        <v>0.02807849928891214</v>
      </c>
      <c r="E62" s="116">
        <v>46693</v>
      </c>
      <c r="F62" s="6">
        <f t="shared" si="1"/>
        <v>0.043381192966547806</v>
      </c>
      <c r="G62" s="116">
        <v>15384</v>
      </c>
      <c r="H62" s="6">
        <f t="shared" si="2"/>
        <v>0.06565352657252231</v>
      </c>
      <c r="I62" s="116">
        <v>30385</v>
      </c>
      <c r="J62" s="6">
        <f t="shared" si="3"/>
        <v>0.04431057212189089</v>
      </c>
      <c r="K62" s="64">
        <f t="shared" si="4"/>
        <v>139155</v>
      </c>
      <c r="L62" s="6">
        <f t="shared" si="5"/>
        <v>0.03802739076160265</v>
      </c>
    </row>
    <row r="63" spans="2:12" ht="12.75">
      <c r="B63" s="114" t="s">
        <v>139</v>
      </c>
      <c r="C63" s="116">
        <v>6777</v>
      </c>
      <c r="D63" s="6">
        <f t="shared" si="0"/>
        <v>0.004075300145224286</v>
      </c>
      <c r="E63" s="116">
        <v>6777</v>
      </c>
      <c r="F63" s="6">
        <f t="shared" si="1"/>
        <v>0.006296325888983241</v>
      </c>
      <c r="G63" s="116">
        <v>160</v>
      </c>
      <c r="H63" s="6">
        <f t="shared" si="2"/>
        <v>0.0006828239893138045</v>
      </c>
      <c r="I63" s="116">
        <v>10501</v>
      </c>
      <c r="J63" s="6">
        <f t="shared" si="3"/>
        <v>0.015313652060292128</v>
      </c>
      <c r="K63" s="64">
        <f t="shared" si="4"/>
        <v>24215</v>
      </c>
      <c r="L63" s="6">
        <f t="shared" si="5"/>
        <v>0.0066173207379699485</v>
      </c>
    </row>
    <row r="64" spans="2:12" ht="12.75">
      <c r="B64" s="114" t="s">
        <v>140</v>
      </c>
      <c r="C64" s="116">
        <v>5568</v>
      </c>
      <c r="D64" s="6">
        <f t="shared" si="0"/>
        <v>0.0033482767018752873</v>
      </c>
      <c r="E64" s="116">
        <v>5568</v>
      </c>
      <c r="F64" s="6">
        <f t="shared" si="1"/>
        <v>0.00517307695881049</v>
      </c>
      <c r="G64" s="116">
        <v>0</v>
      </c>
      <c r="H64" s="6">
        <f t="shared" si="2"/>
        <v>0</v>
      </c>
      <c r="I64" s="116">
        <v>20823</v>
      </c>
      <c r="J64" s="6">
        <f t="shared" si="3"/>
        <v>0.030366267674646508</v>
      </c>
      <c r="K64" s="64">
        <f t="shared" si="4"/>
        <v>31959</v>
      </c>
      <c r="L64" s="6">
        <f t="shared" si="5"/>
        <v>0.008733551660738451</v>
      </c>
    </row>
    <row r="65" spans="2:12" ht="12.75">
      <c r="B65" s="114" t="s">
        <v>141</v>
      </c>
      <c r="C65" s="116">
        <v>0</v>
      </c>
      <c r="D65" s="6">
        <f t="shared" si="0"/>
        <v>0</v>
      </c>
      <c r="E65" s="116">
        <v>0</v>
      </c>
      <c r="F65" s="6">
        <f t="shared" si="1"/>
        <v>0</v>
      </c>
      <c r="G65" s="116">
        <v>0</v>
      </c>
      <c r="H65" s="6">
        <f t="shared" si="2"/>
        <v>0</v>
      </c>
      <c r="I65" s="116">
        <v>2462</v>
      </c>
      <c r="J65" s="6">
        <f t="shared" si="3"/>
        <v>0.0035903448597694714</v>
      </c>
      <c r="K65" s="64">
        <f t="shared" si="4"/>
        <v>2462</v>
      </c>
      <c r="L65" s="6">
        <f t="shared" si="5"/>
        <v>0.0006727996554566183</v>
      </c>
    </row>
    <row r="66" spans="2:12" ht="12.75">
      <c r="B66" s="114" t="s">
        <v>143</v>
      </c>
      <c r="C66" s="116">
        <v>0</v>
      </c>
      <c r="D66" s="6">
        <f t="shared" si="0"/>
        <v>0</v>
      </c>
      <c r="E66" s="116">
        <v>0</v>
      </c>
      <c r="F66" s="6">
        <f t="shared" si="1"/>
        <v>0</v>
      </c>
      <c r="G66" s="116">
        <v>0</v>
      </c>
      <c r="H66" s="6">
        <f t="shared" si="2"/>
        <v>0</v>
      </c>
      <c r="I66" s="116">
        <v>18548</v>
      </c>
      <c r="J66" s="6">
        <f t="shared" si="3"/>
        <v>0.027048625694152784</v>
      </c>
      <c r="K66" s="64">
        <f t="shared" si="4"/>
        <v>18548</v>
      </c>
      <c r="L66" s="6">
        <f t="shared" si="5"/>
        <v>0.005068679126486335</v>
      </c>
    </row>
    <row r="67" spans="2:12" ht="12.75">
      <c r="B67" s="114" t="s">
        <v>145</v>
      </c>
      <c r="C67" s="116">
        <v>727</v>
      </c>
      <c r="D67" s="6">
        <f>+C67/$C$76</f>
        <v>0.00043717621448694936</v>
      </c>
      <c r="E67" s="116">
        <v>727</v>
      </c>
      <c r="F67" s="6">
        <f t="shared" si="1"/>
        <v>0.0006754358744711253</v>
      </c>
      <c r="G67" s="116">
        <v>0</v>
      </c>
      <c r="H67" s="6">
        <f t="shared" si="2"/>
        <v>0</v>
      </c>
      <c r="I67" s="116">
        <v>0</v>
      </c>
      <c r="J67" s="6">
        <f t="shared" si="3"/>
        <v>0</v>
      </c>
      <c r="K67" s="64">
        <f t="shared" si="4"/>
        <v>1454</v>
      </c>
      <c r="L67" s="6">
        <f t="shared" si="5"/>
        <v>0.0003973398452615447</v>
      </c>
    </row>
    <row r="68" spans="2:12" ht="12.75">
      <c r="B68" s="114" t="s">
        <v>146</v>
      </c>
      <c r="C68" s="116">
        <v>2676</v>
      </c>
      <c r="D68" s="6">
        <f>+C68/$C$76</f>
        <v>0.0016091933287029937</v>
      </c>
      <c r="E68" s="116">
        <v>2676</v>
      </c>
      <c r="F68" s="6">
        <f>+E68/$E$76</f>
        <v>0.002486198624600731</v>
      </c>
      <c r="G68" s="116">
        <v>0</v>
      </c>
      <c r="H68" s="6">
        <f>+G68/$G$76</f>
        <v>0</v>
      </c>
      <c r="I68" s="116">
        <v>453</v>
      </c>
      <c r="J68" s="6">
        <f>+I68/$I$76</f>
        <v>0.0006606117877642448</v>
      </c>
      <c r="K68" s="64">
        <f>+C68+E68+G68+I68</f>
        <v>5805</v>
      </c>
      <c r="L68" s="6">
        <f>+K68/$K$76</f>
        <v>0.001586353371212701</v>
      </c>
    </row>
    <row r="69" spans="2:12" ht="12.75">
      <c r="B69" s="114" t="s">
        <v>147</v>
      </c>
      <c r="C69" s="116">
        <v>0</v>
      </c>
      <c r="D69" s="6">
        <f>+C69/$C$76</f>
        <v>0</v>
      </c>
      <c r="E69" s="116">
        <v>0</v>
      </c>
      <c r="F69" s="6">
        <f>+E69/$E$76</f>
        <v>0</v>
      </c>
      <c r="G69" s="116">
        <v>0</v>
      </c>
      <c r="H69" s="6">
        <f>+G69/$G$76</f>
        <v>0</v>
      </c>
      <c r="I69" s="116">
        <v>676</v>
      </c>
      <c r="J69" s="6">
        <f>+I69/$I$76</f>
        <v>0.000985813617060992</v>
      </c>
      <c r="K69" s="64">
        <f>+C69+E69+G69+I69</f>
        <v>676</v>
      </c>
      <c r="L69" s="6">
        <f>+K69/$K$76</f>
        <v>0.00018473296794828352</v>
      </c>
    </row>
    <row r="70" spans="2:12" ht="12.75">
      <c r="B70" s="114" t="s">
        <v>148</v>
      </c>
      <c r="C70" s="116">
        <v>3864</v>
      </c>
      <c r="D70" s="6">
        <f>+C70/$C$76</f>
        <v>0.0023235885732841434</v>
      </c>
      <c r="E70" s="116">
        <v>3864</v>
      </c>
      <c r="F70" s="6">
        <f>+E70/$E$76</f>
        <v>0.0035899370274503828</v>
      </c>
      <c r="G70" s="116">
        <v>0</v>
      </c>
      <c r="H70" s="6">
        <f>+G70/$G$76</f>
        <v>0</v>
      </c>
      <c r="I70" s="116">
        <v>1629</v>
      </c>
      <c r="J70" s="6">
        <f>+I70/$I$76</f>
        <v>0.002375577488450231</v>
      </c>
      <c r="K70" s="64">
        <f>+C70+E70+G70+I70</f>
        <v>9357</v>
      </c>
      <c r="L70" s="6">
        <f>+K70/$K$76</f>
        <v>0.002557021273804865</v>
      </c>
    </row>
    <row r="71" spans="2:12" ht="12.75">
      <c r="B71" s="114" t="s">
        <v>149</v>
      </c>
      <c r="C71" s="116">
        <v>0</v>
      </c>
      <c r="D71" s="6">
        <f>+C71/$C$76</f>
        <v>0</v>
      </c>
      <c r="E71" s="116">
        <v>0</v>
      </c>
      <c r="F71" s="6">
        <f>+E71/$E$76</f>
        <v>0</v>
      </c>
      <c r="G71" s="116">
        <v>0</v>
      </c>
      <c r="H71" s="6">
        <f>+G71/$G$76</f>
        <v>0</v>
      </c>
      <c r="I71" s="116">
        <v>1373</v>
      </c>
      <c r="J71" s="6">
        <f>+I71/$I$76</f>
        <v>0.002002251621634234</v>
      </c>
      <c r="K71" s="64">
        <f>+C71+E71+G71+I71</f>
        <v>1373</v>
      </c>
      <c r="L71" s="6">
        <f>+K71/$K$76</f>
        <v>0.00037520468194229774</v>
      </c>
    </row>
    <row r="72" spans="2:12" ht="12.75">
      <c r="B72" s="40"/>
      <c r="C72" s="41"/>
      <c r="D72" s="6"/>
      <c r="E72" s="41"/>
      <c r="F72" s="6"/>
      <c r="G72" s="41"/>
      <c r="H72" s="6"/>
      <c r="I72" s="41"/>
      <c r="J72" s="6"/>
      <c r="K72" s="41"/>
      <c r="L72" s="6"/>
    </row>
    <row r="73" spans="2:12" ht="12.75">
      <c r="B73" s="35"/>
      <c r="C73" s="36"/>
      <c r="D73" s="6"/>
      <c r="E73" s="36"/>
      <c r="F73" s="6"/>
      <c r="G73" s="36"/>
      <c r="H73" s="6"/>
      <c r="I73" s="36"/>
      <c r="J73" s="6"/>
      <c r="K73" s="36"/>
      <c r="L73" s="6"/>
    </row>
    <row r="74" spans="2:12" ht="12.75">
      <c r="B74" s="35"/>
      <c r="C74" s="36"/>
      <c r="D74" s="6"/>
      <c r="E74" s="36"/>
      <c r="F74" s="6"/>
      <c r="G74" s="36"/>
      <c r="H74" s="6"/>
      <c r="I74" s="36"/>
      <c r="J74" s="6"/>
      <c r="K74" s="36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1662945</v>
      </c>
      <c r="D76" s="7">
        <f>SUM(D2:D75)</f>
        <v>1</v>
      </c>
      <c r="E76" s="4">
        <f>SUM(E2:E75)</f>
        <v>1076342</v>
      </c>
      <c r="F76" s="10">
        <f>+E76/$E$76</f>
        <v>1</v>
      </c>
      <c r="G76" s="4">
        <f>SUM(G2:G75)</f>
        <v>234321</v>
      </c>
      <c r="H76" s="10">
        <f>+G76/$G$76</f>
        <v>1</v>
      </c>
      <c r="I76" s="4">
        <f>SUM(I2:I75)</f>
        <v>685728</v>
      </c>
      <c r="J76" s="10">
        <f>+I76/$I$76</f>
        <v>1</v>
      </c>
      <c r="K76" s="4">
        <f>SUM(K2:K75)</f>
        <v>3659336</v>
      </c>
      <c r="L76" s="10">
        <f>+K76/$K$76</f>
        <v>1</v>
      </c>
      <c r="M76" s="4">
        <f>+I76+G76+E76+C76</f>
        <v>3659336</v>
      </c>
    </row>
    <row r="77" spans="3:11" ht="12.75">
      <c r="C77" s="4"/>
      <c r="E77" s="4"/>
      <c r="G77" s="4"/>
      <c r="I77" s="4"/>
      <c r="K77" s="4">
        <f>+K76-K78</f>
        <v>1.2900000005029142</v>
      </c>
    </row>
    <row r="78" spans="3:11" ht="12.75">
      <c r="C78" s="9">
        <v>1662945.22</v>
      </c>
      <c r="E78" s="4">
        <v>1076343.33</v>
      </c>
      <c r="G78" s="9">
        <v>234319.76</v>
      </c>
      <c r="I78" s="9">
        <v>685726.4</v>
      </c>
      <c r="K78" s="4">
        <f>SUM(C78:I78)</f>
        <v>3659334.7099999995</v>
      </c>
    </row>
    <row r="80" spans="3:11" ht="12.75">
      <c r="C80" s="4">
        <f>+C76-C78</f>
        <v>-0.21999999997206032</v>
      </c>
      <c r="E80" s="4">
        <f>+E76-E78</f>
        <v>-1.3300000000745058</v>
      </c>
      <c r="G80" s="4">
        <f>+G76-G78</f>
        <v>1.2399999999906868</v>
      </c>
      <c r="I80" s="4">
        <f>+I76-I78</f>
        <v>1.599999999976717</v>
      </c>
      <c r="K80" s="4">
        <f>+K76-K78</f>
        <v>1.2900000005029142</v>
      </c>
    </row>
    <row r="83" ht="12.75">
      <c r="K83" s="4">
        <f>+K78</f>
        <v>3659334.7099999995</v>
      </c>
    </row>
    <row r="84" ht="12.75">
      <c r="K84" s="4">
        <v>0</v>
      </c>
    </row>
    <row r="85" ht="12.75">
      <c r="K85" s="4">
        <f>+K83-K84</f>
        <v>3659334.7099999995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85"/>
  <sheetViews>
    <sheetView tabSelected="1" workbookViewId="0" topLeftCell="A1">
      <selection activeCell="H2" sqref="H2"/>
    </sheetView>
  </sheetViews>
  <sheetFormatPr defaultColWidth="9.140625" defaultRowHeight="12.75"/>
  <cols>
    <col min="2" max="2" width="11.7109375" style="0" customWidth="1"/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4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43" bestFit="1" customWidth="1"/>
    <col min="63" max="63" width="13.421875" style="0" bestFit="1" customWidth="1"/>
    <col min="65" max="65" width="11.140625" style="0" bestFit="1" customWidth="1"/>
    <col min="71" max="71" width="16.28125" style="0" customWidth="1"/>
    <col min="76" max="76" width="11.140625" style="4" bestFit="1" customWidth="1"/>
    <col min="79" max="79" width="11.140625" style="0" bestFit="1" customWidth="1"/>
  </cols>
  <sheetData>
    <row r="1" spans="2:72" ht="12.75">
      <c r="B1" s="117" t="s">
        <v>150</v>
      </c>
      <c r="C1" s="119" t="s">
        <v>151</v>
      </c>
      <c r="D1" s="1" t="s">
        <v>159</v>
      </c>
      <c r="E1" s="119" t="s">
        <v>152</v>
      </c>
      <c r="F1" s="1" t="s">
        <v>159</v>
      </c>
      <c r="G1" s="119" t="s">
        <v>153</v>
      </c>
      <c r="H1" s="1" t="s">
        <v>159</v>
      </c>
      <c r="I1" s="119" t="s">
        <v>161</v>
      </c>
      <c r="J1" s="1" t="s">
        <v>159</v>
      </c>
      <c r="K1" s="65" t="s">
        <v>162</v>
      </c>
      <c r="L1" s="1" t="s">
        <v>156</v>
      </c>
      <c r="P1" s="117" t="s">
        <v>150</v>
      </c>
      <c r="Q1" s="119" t="s">
        <v>151</v>
      </c>
      <c r="R1" s="13" t="s">
        <v>159</v>
      </c>
      <c r="S1" s="12"/>
      <c r="AC1" s="117" t="s">
        <v>150</v>
      </c>
      <c r="AD1" s="119" t="s">
        <v>152</v>
      </c>
      <c r="AE1" s="13" t="s">
        <v>159</v>
      </c>
      <c r="AF1" s="12"/>
      <c r="AQ1" s="117" t="s">
        <v>150</v>
      </c>
      <c r="AR1" s="119" t="s">
        <v>153</v>
      </c>
      <c r="AS1" s="13" t="s">
        <v>159</v>
      </c>
      <c r="AT1" s="12"/>
      <c r="BD1" s="117" t="s">
        <v>150</v>
      </c>
      <c r="BE1" s="119" t="s">
        <v>161</v>
      </c>
      <c r="BF1" s="13" t="s">
        <v>159</v>
      </c>
      <c r="BR1" s="117" t="s">
        <v>150</v>
      </c>
      <c r="BS1" s="119" t="s">
        <v>162</v>
      </c>
      <c r="BT1" s="13" t="s">
        <v>159</v>
      </c>
    </row>
    <row r="2" spans="2:77" ht="12.75">
      <c r="B2" s="118" t="s">
        <v>2</v>
      </c>
      <c r="C2" s="120">
        <v>133528</v>
      </c>
      <c r="D2" s="6">
        <f>+C2/$C$76</f>
        <v>0.004945580209916043</v>
      </c>
      <c r="E2" s="120">
        <v>133529</v>
      </c>
      <c r="F2" s="6">
        <f>+E2/$E$76</f>
        <v>0.00793732550964247</v>
      </c>
      <c r="G2" s="120">
        <v>2969</v>
      </c>
      <c r="H2" s="6">
        <f>+G2/$G$76</f>
        <v>0.0007668406629594523</v>
      </c>
      <c r="I2" s="120">
        <v>17502</v>
      </c>
      <c r="J2" s="6">
        <f>+I2/$I$76</f>
        <v>0.002088367463898341</v>
      </c>
      <c r="K2" s="66">
        <f>+C2+E2+G2+I2</f>
        <v>287528</v>
      </c>
      <c r="L2" s="6">
        <f>+K2/$K$76</f>
        <v>0.005127577669842227</v>
      </c>
      <c r="O2">
        <v>1</v>
      </c>
      <c r="P2" s="118" t="s">
        <v>58</v>
      </c>
      <c r="Q2" s="120">
        <v>5275378</v>
      </c>
      <c r="R2" s="6">
        <f aca="true" t="shared" si="0" ref="R2:R66">+Q2/$C$76</f>
        <v>0.19538827089918573</v>
      </c>
      <c r="W2">
        <v>1</v>
      </c>
      <c r="X2" s="27" t="str">
        <f>+P2</f>
        <v>33139</v>
      </c>
      <c r="Y2" s="27">
        <f>+Q2</f>
        <v>5275378</v>
      </c>
      <c r="AB2">
        <v>1</v>
      </c>
      <c r="AC2" s="118" t="s">
        <v>40</v>
      </c>
      <c r="AD2" s="120">
        <v>2599498</v>
      </c>
      <c r="AE2" s="6">
        <f aca="true" t="shared" si="1" ref="AE2:AE66">+AD2/$E$76</f>
        <v>0.1545212035412875</v>
      </c>
      <c r="AH2">
        <v>1</v>
      </c>
      <c r="AI2" s="42" t="str">
        <f>+AC2</f>
        <v>33126</v>
      </c>
      <c r="AJ2" s="27">
        <f>+AD2</f>
        <v>2599498</v>
      </c>
      <c r="AK2" s="6">
        <f aca="true" t="shared" si="2" ref="AK2:AK11">+AJ2/$E$76</f>
        <v>0.1545212035412875</v>
      </c>
      <c r="AP2">
        <v>1</v>
      </c>
      <c r="AQ2" s="118" t="s">
        <v>45</v>
      </c>
      <c r="AR2" s="120">
        <v>570282</v>
      </c>
      <c r="AS2" s="6">
        <f aca="true" t="shared" si="3" ref="AS2:AS66">+AR2/$G$76</f>
        <v>0.1472938453869459</v>
      </c>
      <c r="AV2">
        <v>1</v>
      </c>
      <c r="AW2" s="26" t="str">
        <f>+AQ2</f>
        <v>33131</v>
      </c>
      <c r="AX2" s="27">
        <f>+AR2</f>
        <v>570282</v>
      </c>
      <c r="AY2" s="6">
        <f>+AX2/$G$76</f>
        <v>0.1472938453869459</v>
      </c>
      <c r="BA2" s="7"/>
      <c r="BC2">
        <v>1</v>
      </c>
      <c r="BD2" s="118" t="s">
        <v>48</v>
      </c>
      <c r="BE2" s="120">
        <v>717637</v>
      </c>
      <c r="BF2" s="6">
        <f aca="true" t="shared" si="4" ref="BF2:BF66">+BE2/$I$76</f>
        <v>0.08562962871041102</v>
      </c>
      <c r="BH2">
        <v>1</v>
      </c>
      <c r="BI2" s="26" t="str">
        <f>+BD2</f>
        <v>33133</v>
      </c>
      <c r="BJ2" s="27">
        <f>+BE2</f>
        <v>717637</v>
      </c>
      <c r="BK2" s="6">
        <f>+BJ2/$I$76</f>
        <v>0.08562962871041102</v>
      </c>
      <c r="BR2" s="118" t="s">
        <v>40</v>
      </c>
      <c r="BS2" s="120">
        <v>5989286</v>
      </c>
      <c r="BT2" s="6">
        <f aca="true" t="shared" si="5" ref="BT2:BT66">+BS2/$K$76</f>
        <v>0.10680882958146223</v>
      </c>
      <c r="BW2" s="26" t="str">
        <f>+BR2</f>
        <v>33126</v>
      </c>
      <c r="BX2" s="121">
        <f>+BS2</f>
        <v>5989286</v>
      </c>
      <c r="BY2" s="6">
        <f>+BX2/$K$76</f>
        <v>0.10680882958146223</v>
      </c>
    </row>
    <row r="3" spans="2:77" ht="12.75">
      <c r="B3" s="118" t="s">
        <v>6</v>
      </c>
      <c r="C3" s="120">
        <v>74624</v>
      </c>
      <c r="D3" s="6">
        <f aca="true" t="shared" si="6" ref="D3:D66">+C3/$C$76</f>
        <v>0.0027639070276254773</v>
      </c>
      <c r="E3" s="120">
        <v>74624</v>
      </c>
      <c r="F3" s="6">
        <f aca="true" t="shared" si="7" ref="F3:F66">+E3/$E$76</f>
        <v>0.0044358527273592975</v>
      </c>
      <c r="G3" s="120">
        <v>10036</v>
      </c>
      <c r="H3" s="6">
        <f aca="true" t="shared" si="8" ref="H3:H66">+G3/$G$76</f>
        <v>0.002592122901132052</v>
      </c>
      <c r="I3" s="120">
        <v>153808</v>
      </c>
      <c r="J3" s="6">
        <f aca="true" t="shared" si="9" ref="J3:J66">+I3/$I$76</f>
        <v>0.0183526238651169</v>
      </c>
      <c r="K3" s="66">
        <f aca="true" t="shared" si="10" ref="K3:K66">+C3+E3+G3+I3</f>
        <v>313092</v>
      </c>
      <c r="L3" s="6">
        <f aca="true" t="shared" si="11" ref="L3:L66">+K3/$K$76</f>
        <v>0.005583468558909889</v>
      </c>
      <c r="O3">
        <v>2</v>
      </c>
      <c r="P3" s="118" t="s">
        <v>61</v>
      </c>
      <c r="Q3" s="120">
        <v>4203138</v>
      </c>
      <c r="R3" s="6">
        <f t="shared" si="0"/>
        <v>0.15567488550975148</v>
      </c>
      <c r="W3">
        <v>2</v>
      </c>
      <c r="X3" s="27" t="str">
        <f aca="true" t="shared" si="12" ref="X3:X13">+P3</f>
        <v>33140</v>
      </c>
      <c r="Y3" s="27">
        <f aca="true" t="shared" si="13" ref="Y3:Y13">+Q3</f>
        <v>4203138</v>
      </c>
      <c r="AB3">
        <v>2</v>
      </c>
      <c r="AC3" s="118" t="s">
        <v>45</v>
      </c>
      <c r="AD3" s="120">
        <v>1915875</v>
      </c>
      <c r="AE3" s="6">
        <f t="shared" si="1"/>
        <v>0.11388480038633006</v>
      </c>
      <c r="AH3">
        <v>2</v>
      </c>
      <c r="AI3" s="42" t="str">
        <f aca="true" t="shared" si="14" ref="AI3:AJ11">+AC3</f>
        <v>33131</v>
      </c>
      <c r="AJ3" s="27">
        <f t="shared" si="14"/>
        <v>1915875</v>
      </c>
      <c r="AK3" s="6">
        <f t="shared" si="2"/>
        <v>0.11388480038633006</v>
      </c>
      <c r="AP3">
        <v>2</v>
      </c>
      <c r="AQ3" s="118" t="s">
        <v>40</v>
      </c>
      <c r="AR3" s="120">
        <v>535967</v>
      </c>
      <c r="AS3" s="6">
        <f t="shared" si="3"/>
        <v>0.13843088231875672</v>
      </c>
      <c r="AV3">
        <v>2</v>
      </c>
      <c r="AW3" s="26" t="str">
        <f aca="true" t="shared" si="15" ref="AW3:AW11">+AQ3</f>
        <v>33126</v>
      </c>
      <c r="AX3" s="27">
        <f aca="true" t="shared" si="16" ref="AX3:AX11">+AR3</f>
        <v>535967</v>
      </c>
      <c r="AY3" s="6">
        <f aca="true" t="shared" si="17" ref="AY3:AY11">+AX3/$G$76</f>
        <v>0.13843088231875672</v>
      </c>
      <c r="BC3">
        <f>+BC2+1</f>
        <v>2</v>
      </c>
      <c r="BD3" s="118" t="s">
        <v>99</v>
      </c>
      <c r="BE3" s="120">
        <v>521321</v>
      </c>
      <c r="BF3" s="6">
        <f t="shared" si="4"/>
        <v>0.0622048802792222</v>
      </c>
      <c r="BH3">
        <f>+BH2+1</f>
        <v>2</v>
      </c>
      <c r="BI3" s="26" t="str">
        <f aca="true" t="shared" si="18" ref="BI3:BI21">+BD3</f>
        <v>33160</v>
      </c>
      <c r="BJ3" s="27">
        <f aca="true" t="shared" si="19" ref="BJ3:BJ21">+BE3</f>
        <v>521321</v>
      </c>
      <c r="BK3" s="6">
        <f aca="true" t="shared" si="20" ref="BK3:BK21">+BJ3/$I$76</f>
        <v>0.0622048802792222</v>
      </c>
      <c r="BR3" s="118" t="s">
        <v>58</v>
      </c>
      <c r="BS3" s="120">
        <v>5275378</v>
      </c>
      <c r="BT3" s="6">
        <f>+BS3/$K$76</f>
        <v>0.09407748265482649</v>
      </c>
      <c r="BW3" s="26" t="str">
        <f aca="true" t="shared" si="21" ref="BW3:BW18">+BR3</f>
        <v>33139</v>
      </c>
      <c r="BX3" s="121">
        <f aca="true" t="shared" si="22" ref="BX3:BX18">+BS3</f>
        <v>5275378</v>
      </c>
      <c r="BY3" s="6">
        <f aca="true" t="shared" si="23" ref="BY3:BY18">+BX3/$K$76</f>
        <v>0.09407748265482649</v>
      </c>
    </row>
    <row r="4" spans="2:77" ht="12.75">
      <c r="B4" s="118" t="s">
        <v>7</v>
      </c>
      <c r="C4" s="120">
        <v>5984</v>
      </c>
      <c r="D4" s="6">
        <f t="shared" si="6"/>
        <v>0.000221634054102043</v>
      </c>
      <c r="E4" s="120">
        <v>5984</v>
      </c>
      <c r="F4" s="6">
        <f t="shared" si="7"/>
        <v>0.0003557051715335286</v>
      </c>
      <c r="G4" s="120">
        <v>0</v>
      </c>
      <c r="H4" s="6">
        <f t="shared" si="8"/>
        <v>0</v>
      </c>
      <c r="I4" s="120">
        <v>25457</v>
      </c>
      <c r="J4" s="6">
        <f t="shared" si="9"/>
        <v>0.0030375711649217266</v>
      </c>
      <c r="K4" s="66">
        <f t="shared" si="10"/>
        <v>37425</v>
      </c>
      <c r="L4" s="6">
        <f t="shared" si="11"/>
        <v>0.0006674118496071526</v>
      </c>
      <c r="O4">
        <v>3</v>
      </c>
      <c r="P4" s="118" t="s">
        <v>40</v>
      </c>
      <c r="Q4" s="120">
        <v>2599498</v>
      </c>
      <c r="R4" s="6">
        <f t="shared" si="0"/>
        <v>0.09627962573030624</v>
      </c>
      <c r="W4">
        <v>3</v>
      </c>
      <c r="X4" s="27" t="str">
        <f t="shared" si="12"/>
        <v>33126</v>
      </c>
      <c r="Y4" s="27">
        <f t="shared" si="13"/>
        <v>2599498</v>
      </c>
      <c r="AB4">
        <v>3</v>
      </c>
      <c r="AC4" s="118" t="s">
        <v>46</v>
      </c>
      <c r="AD4" s="120">
        <v>1336704</v>
      </c>
      <c r="AE4" s="6">
        <f t="shared" si="1"/>
        <v>0.07945730708715805</v>
      </c>
      <c r="AH4">
        <v>3</v>
      </c>
      <c r="AI4" s="42" t="str">
        <f t="shared" si="14"/>
        <v>33132</v>
      </c>
      <c r="AJ4" s="27">
        <f t="shared" si="14"/>
        <v>1336704</v>
      </c>
      <c r="AK4" s="6">
        <f t="shared" si="2"/>
        <v>0.07945730708715805</v>
      </c>
      <c r="AP4">
        <v>3</v>
      </c>
      <c r="AQ4" s="118" t="s">
        <v>51</v>
      </c>
      <c r="AR4" s="120">
        <v>508676</v>
      </c>
      <c r="AS4" s="6">
        <f t="shared" si="3"/>
        <v>0.13138209534239217</v>
      </c>
      <c r="AV4">
        <v>3</v>
      </c>
      <c r="AW4" s="26" t="str">
        <f t="shared" si="15"/>
        <v>33134</v>
      </c>
      <c r="AX4" s="27">
        <f t="shared" si="16"/>
        <v>508676</v>
      </c>
      <c r="AY4" s="6">
        <f t="shared" si="17"/>
        <v>0.13138209534239217</v>
      </c>
      <c r="BC4">
        <f aca="true" t="shared" si="24" ref="BC4:BC67">+BC3+1</f>
        <v>3</v>
      </c>
      <c r="BD4" s="118" t="s">
        <v>132</v>
      </c>
      <c r="BE4" s="120">
        <v>479958</v>
      </c>
      <c r="BF4" s="6">
        <f t="shared" si="4"/>
        <v>0.05726937899884127</v>
      </c>
      <c r="BH4">
        <f aca="true" t="shared" si="25" ref="BH4:BH21">+BH3+1</f>
        <v>3</v>
      </c>
      <c r="BI4" s="26" t="str">
        <f t="shared" si="18"/>
        <v>33176</v>
      </c>
      <c r="BJ4" s="27">
        <f t="shared" si="19"/>
        <v>479958</v>
      </c>
      <c r="BK4" s="6">
        <f t="shared" si="20"/>
        <v>0.05726937899884127</v>
      </c>
      <c r="BR4" s="118" t="s">
        <v>45</v>
      </c>
      <c r="BS4" s="120">
        <v>4609702</v>
      </c>
      <c r="BT4" s="6">
        <f t="shared" si="5"/>
        <v>0.08220627222332105</v>
      </c>
      <c r="BW4" s="26" t="str">
        <f t="shared" si="21"/>
        <v>33131</v>
      </c>
      <c r="BX4" s="121">
        <f t="shared" si="22"/>
        <v>4609702</v>
      </c>
      <c r="BY4" s="6">
        <f t="shared" si="23"/>
        <v>0.08220627222332105</v>
      </c>
    </row>
    <row r="5" spans="2:77" ht="12.75">
      <c r="B5" s="118" t="s">
        <v>8</v>
      </c>
      <c r="C5" s="120">
        <v>270619</v>
      </c>
      <c r="D5" s="6">
        <f t="shared" si="6"/>
        <v>0.01002312601721938</v>
      </c>
      <c r="E5" s="120">
        <v>270619</v>
      </c>
      <c r="F5" s="6">
        <f t="shared" si="7"/>
        <v>0.016086326506556146</v>
      </c>
      <c r="G5" s="120">
        <v>184866</v>
      </c>
      <c r="H5" s="6">
        <f t="shared" si="8"/>
        <v>0.047747647692375245</v>
      </c>
      <c r="I5" s="120">
        <v>217878</v>
      </c>
      <c r="J5" s="6">
        <f t="shared" si="9"/>
        <v>0.025997561781467414</v>
      </c>
      <c r="K5" s="66">
        <f t="shared" si="10"/>
        <v>943982</v>
      </c>
      <c r="L5" s="6">
        <f t="shared" si="11"/>
        <v>0.016834329261612803</v>
      </c>
      <c r="O5">
        <v>4</v>
      </c>
      <c r="P5" s="118" t="s">
        <v>45</v>
      </c>
      <c r="Q5" s="120">
        <v>1915874</v>
      </c>
      <c r="R5" s="6">
        <f t="shared" si="0"/>
        <v>0.07095971286241604</v>
      </c>
      <c r="W5">
        <v>4</v>
      </c>
      <c r="X5" s="27" t="str">
        <f t="shared" si="12"/>
        <v>33131</v>
      </c>
      <c r="Y5" s="27">
        <f t="shared" si="13"/>
        <v>1915874</v>
      </c>
      <c r="AB5">
        <v>4</v>
      </c>
      <c r="AC5" s="118" t="s">
        <v>51</v>
      </c>
      <c r="AD5" s="120">
        <v>1260060</v>
      </c>
      <c r="AE5" s="6">
        <f t="shared" si="1"/>
        <v>0.07490138008732253</v>
      </c>
      <c r="AH5">
        <v>4</v>
      </c>
      <c r="AI5" s="42" t="str">
        <f t="shared" si="14"/>
        <v>33134</v>
      </c>
      <c r="AJ5" s="27">
        <f t="shared" si="14"/>
        <v>1260060</v>
      </c>
      <c r="AK5" s="6">
        <f t="shared" si="2"/>
        <v>0.07490138008732253</v>
      </c>
      <c r="AP5">
        <v>4</v>
      </c>
      <c r="AQ5" s="118" t="s">
        <v>135</v>
      </c>
      <c r="AR5" s="120">
        <v>409061</v>
      </c>
      <c r="AS5" s="6">
        <f t="shared" si="3"/>
        <v>0.10565328677361283</v>
      </c>
      <c r="AV5">
        <v>4</v>
      </c>
      <c r="AW5" s="26" t="str">
        <f t="shared" si="15"/>
        <v>33178</v>
      </c>
      <c r="AX5" s="27">
        <f t="shared" si="16"/>
        <v>409061</v>
      </c>
      <c r="AY5" s="6">
        <f t="shared" si="17"/>
        <v>0.10565328677361283</v>
      </c>
      <c r="BC5">
        <f t="shared" si="24"/>
        <v>4</v>
      </c>
      <c r="BD5" s="118" t="s">
        <v>51</v>
      </c>
      <c r="BE5" s="120">
        <v>450572</v>
      </c>
      <c r="BF5" s="6">
        <f t="shared" si="4"/>
        <v>0.05376299308328209</v>
      </c>
      <c r="BH5">
        <f t="shared" si="25"/>
        <v>4</v>
      </c>
      <c r="BI5" s="26" t="str">
        <f t="shared" si="18"/>
        <v>33134</v>
      </c>
      <c r="BJ5" s="27">
        <f t="shared" si="19"/>
        <v>450572</v>
      </c>
      <c r="BK5" s="6">
        <f t="shared" si="20"/>
        <v>0.05376299308328209</v>
      </c>
      <c r="BR5" s="118" t="s">
        <v>61</v>
      </c>
      <c r="BS5" s="120">
        <v>4203138</v>
      </c>
      <c r="BT5" s="6">
        <f t="shared" si="5"/>
        <v>0.07495588795548719</v>
      </c>
      <c r="BW5" s="26" t="str">
        <f t="shared" si="21"/>
        <v>33140</v>
      </c>
      <c r="BX5" s="121">
        <f t="shared" si="22"/>
        <v>4203138</v>
      </c>
      <c r="BY5" s="6">
        <f t="shared" si="23"/>
        <v>0.07495588795548719</v>
      </c>
    </row>
    <row r="6" spans="2:77" ht="12.75">
      <c r="B6" s="118" t="s">
        <v>12</v>
      </c>
      <c r="C6" s="120">
        <v>0</v>
      </c>
      <c r="D6" s="6">
        <f t="shared" si="6"/>
        <v>0</v>
      </c>
      <c r="E6" s="120">
        <v>0</v>
      </c>
      <c r="F6" s="6">
        <f t="shared" si="7"/>
        <v>0</v>
      </c>
      <c r="G6" s="120">
        <v>0</v>
      </c>
      <c r="H6" s="6">
        <f t="shared" si="8"/>
        <v>0</v>
      </c>
      <c r="I6" s="120">
        <v>39398</v>
      </c>
      <c r="J6" s="6">
        <f t="shared" si="9"/>
        <v>0.004701034244238763</v>
      </c>
      <c r="K6" s="66">
        <f t="shared" si="10"/>
        <v>39398</v>
      </c>
      <c r="L6" s="6">
        <f t="shared" si="11"/>
        <v>0.0007025969819859077</v>
      </c>
      <c r="O6">
        <v>5</v>
      </c>
      <c r="P6" s="118" t="s">
        <v>46</v>
      </c>
      <c r="Q6" s="120">
        <v>1336703</v>
      </c>
      <c r="R6" s="6">
        <f t="shared" si="0"/>
        <v>0.04950850685500722</v>
      </c>
      <c r="W6">
        <v>5</v>
      </c>
      <c r="X6" s="27" t="str">
        <f t="shared" si="12"/>
        <v>33132</v>
      </c>
      <c r="Y6" s="27">
        <f t="shared" si="13"/>
        <v>1336703</v>
      </c>
      <c r="AB6">
        <v>5</v>
      </c>
      <c r="AC6" s="118" t="s">
        <v>99</v>
      </c>
      <c r="AD6" s="120">
        <v>1030951</v>
      </c>
      <c r="AE6" s="6">
        <f t="shared" si="1"/>
        <v>0.06128252043744365</v>
      </c>
      <c r="AH6">
        <v>5</v>
      </c>
      <c r="AI6" s="42" t="str">
        <f t="shared" si="14"/>
        <v>33160</v>
      </c>
      <c r="AJ6" s="27">
        <f t="shared" si="14"/>
        <v>1030951</v>
      </c>
      <c r="AK6" s="6">
        <f t="shared" si="2"/>
        <v>0.06128252043744365</v>
      </c>
      <c r="AP6">
        <v>5</v>
      </c>
      <c r="AQ6" s="118" t="s">
        <v>137</v>
      </c>
      <c r="AR6" s="120">
        <v>324738</v>
      </c>
      <c r="AS6" s="6">
        <f t="shared" si="3"/>
        <v>0.08387413378515547</v>
      </c>
      <c r="AV6">
        <v>5</v>
      </c>
      <c r="AW6" s="26" t="str">
        <f t="shared" si="15"/>
        <v>33180</v>
      </c>
      <c r="AX6" s="27">
        <f t="shared" si="16"/>
        <v>324738</v>
      </c>
      <c r="AY6" s="6">
        <f t="shared" si="17"/>
        <v>0.08387413378515547</v>
      </c>
      <c r="BC6">
        <f t="shared" si="24"/>
        <v>5</v>
      </c>
      <c r="BD6" s="118" t="s">
        <v>137</v>
      </c>
      <c r="BE6" s="120">
        <v>430208</v>
      </c>
      <c r="BF6" s="6">
        <f t="shared" si="4"/>
        <v>0.05133312706597974</v>
      </c>
      <c r="BH6">
        <f t="shared" si="25"/>
        <v>5</v>
      </c>
      <c r="BI6" s="26" t="str">
        <f t="shared" si="18"/>
        <v>33180</v>
      </c>
      <c r="BJ6" s="27">
        <f t="shared" si="19"/>
        <v>430208</v>
      </c>
      <c r="BK6" s="6">
        <f t="shared" si="20"/>
        <v>0.05133312706597974</v>
      </c>
      <c r="BM6" s="4">
        <f>+I76</f>
        <v>8380709</v>
      </c>
      <c r="BR6" s="118" t="s">
        <v>51</v>
      </c>
      <c r="BS6" s="120">
        <v>3479368</v>
      </c>
      <c r="BT6" s="6">
        <f t="shared" si="5"/>
        <v>0.06204866886690552</v>
      </c>
      <c r="BW6" s="26" t="str">
        <f t="shared" si="21"/>
        <v>33134</v>
      </c>
      <c r="BX6" s="121">
        <f t="shared" si="22"/>
        <v>3479368</v>
      </c>
      <c r="BY6" s="6">
        <f t="shared" si="23"/>
        <v>0.06204866886690552</v>
      </c>
    </row>
    <row r="7" spans="2:77" ht="12.75">
      <c r="B7" s="118" t="s">
        <v>15</v>
      </c>
      <c r="C7" s="120">
        <v>346541</v>
      </c>
      <c r="D7" s="6">
        <f t="shared" si="6"/>
        <v>0.012835108078639051</v>
      </c>
      <c r="E7" s="120">
        <v>346541</v>
      </c>
      <c r="F7" s="6">
        <f t="shared" si="7"/>
        <v>0.02059933587038779</v>
      </c>
      <c r="G7" s="120">
        <v>16200</v>
      </c>
      <c r="H7" s="6">
        <f t="shared" si="8"/>
        <v>0.004184176065996337</v>
      </c>
      <c r="I7" s="120">
        <v>46127</v>
      </c>
      <c r="J7" s="6">
        <f t="shared" si="9"/>
        <v>0.005503949606172938</v>
      </c>
      <c r="K7" s="66">
        <f t="shared" si="10"/>
        <v>755409</v>
      </c>
      <c r="L7" s="6">
        <f t="shared" si="11"/>
        <v>0.013471447372074535</v>
      </c>
      <c r="O7">
        <v>6</v>
      </c>
      <c r="P7" s="118" t="s">
        <v>51</v>
      </c>
      <c r="Q7" s="120">
        <v>1260060</v>
      </c>
      <c r="R7" s="6">
        <f t="shared" si="0"/>
        <v>0.04666982055678815</v>
      </c>
      <c r="W7">
        <v>6</v>
      </c>
      <c r="X7" s="27" t="str">
        <f t="shared" si="12"/>
        <v>33134</v>
      </c>
      <c r="Y7" s="27">
        <f t="shared" si="13"/>
        <v>1260060</v>
      </c>
      <c r="AB7">
        <v>6</v>
      </c>
      <c r="AC7" s="118" t="s">
        <v>115</v>
      </c>
      <c r="AD7" s="120">
        <v>927644</v>
      </c>
      <c r="AE7" s="6">
        <f t="shared" si="1"/>
        <v>0.05514167248363111</v>
      </c>
      <c r="AH7">
        <v>6</v>
      </c>
      <c r="AI7" s="42" t="str">
        <f t="shared" si="14"/>
        <v>33166</v>
      </c>
      <c r="AJ7" s="27">
        <f t="shared" si="14"/>
        <v>927644</v>
      </c>
      <c r="AK7" s="6">
        <f t="shared" si="2"/>
        <v>0.05514167248363111</v>
      </c>
      <c r="AP7">
        <v>6</v>
      </c>
      <c r="AQ7" s="118" t="s">
        <v>46</v>
      </c>
      <c r="AR7" s="120">
        <v>212377</v>
      </c>
      <c r="AS7" s="6">
        <f t="shared" si="3"/>
        <v>0.05485325681284594</v>
      </c>
      <c r="AV7">
        <v>6</v>
      </c>
      <c r="AW7" s="26" t="str">
        <f t="shared" si="15"/>
        <v>33132</v>
      </c>
      <c r="AX7" s="27">
        <f t="shared" si="16"/>
        <v>212377</v>
      </c>
      <c r="AY7" s="6">
        <f t="shared" si="17"/>
        <v>0.05485325681284594</v>
      </c>
      <c r="BC7">
        <f t="shared" si="24"/>
        <v>6</v>
      </c>
      <c r="BD7" s="118" t="s">
        <v>89</v>
      </c>
      <c r="BE7" s="120">
        <v>401438</v>
      </c>
      <c r="BF7" s="6">
        <f t="shared" si="4"/>
        <v>0.047900243284905844</v>
      </c>
      <c r="BH7">
        <f t="shared" si="25"/>
        <v>6</v>
      </c>
      <c r="BI7" s="26" t="str">
        <f t="shared" si="18"/>
        <v>33156</v>
      </c>
      <c r="BJ7" s="27">
        <f t="shared" si="19"/>
        <v>401438</v>
      </c>
      <c r="BK7" s="6">
        <f t="shared" si="20"/>
        <v>0.047900243284905844</v>
      </c>
      <c r="BM7" s="4">
        <f>SUM(BJ2:BJ21)</f>
        <v>6274500</v>
      </c>
      <c r="BR7" s="118" t="s">
        <v>46</v>
      </c>
      <c r="BS7" s="120">
        <v>3200522</v>
      </c>
      <c r="BT7" s="6">
        <f t="shared" si="5"/>
        <v>0.05707592004618258</v>
      </c>
      <c r="BW7" s="26" t="str">
        <f t="shared" si="21"/>
        <v>33132</v>
      </c>
      <c r="BX7" s="121">
        <f t="shared" si="22"/>
        <v>3200522</v>
      </c>
      <c r="BY7" s="6">
        <f t="shared" si="23"/>
        <v>0.05707592004618258</v>
      </c>
    </row>
    <row r="8" spans="2:77" ht="12.75">
      <c r="B8" s="118" t="s">
        <v>16</v>
      </c>
      <c r="C8" s="120">
        <v>1832</v>
      </c>
      <c r="D8" s="6">
        <f t="shared" si="6"/>
        <v>6.78532064028982E-05</v>
      </c>
      <c r="E8" s="120">
        <v>1832</v>
      </c>
      <c r="F8" s="6">
        <f t="shared" si="7"/>
        <v>0.00010889904315665513</v>
      </c>
      <c r="G8" s="120">
        <v>0</v>
      </c>
      <c r="H8" s="6">
        <f t="shared" si="8"/>
        <v>0</v>
      </c>
      <c r="I8" s="120">
        <v>0</v>
      </c>
      <c r="J8" s="6">
        <f t="shared" si="9"/>
        <v>0</v>
      </c>
      <c r="K8" s="66">
        <f t="shared" si="10"/>
        <v>3664</v>
      </c>
      <c r="L8" s="6">
        <f t="shared" si="11"/>
        <v>6.534126965826605E-05</v>
      </c>
      <c r="O8">
        <v>7</v>
      </c>
      <c r="P8" s="118" t="s">
        <v>99</v>
      </c>
      <c r="Q8" s="120">
        <v>1030949</v>
      </c>
      <c r="R8" s="6">
        <f t="shared" si="0"/>
        <v>0.03818405856324317</v>
      </c>
      <c r="W8">
        <v>7</v>
      </c>
      <c r="X8" s="27" t="str">
        <f t="shared" si="12"/>
        <v>33160</v>
      </c>
      <c r="Y8" s="27">
        <f t="shared" si="13"/>
        <v>1030949</v>
      </c>
      <c r="AB8">
        <v>7</v>
      </c>
      <c r="AC8" s="118" t="s">
        <v>48</v>
      </c>
      <c r="AD8" s="120">
        <v>879041</v>
      </c>
      <c r="AE8" s="6">
        <f t="shared" si="1"/>
        <v>0.052252578490976684</v>
      </c>
      <c r="AH8">
        <v>7</v>
      </c>
      <c r="AI8" s="42" t="str">
        <f t="shared" si="14"/>
        <v>33133</v>
      </c>
      <c r="AJ8" s="27">
        <f t="shared" si="14"/>
        <v>879041</v>
      </c>
      <c r="AK8" s="6">
        <f t="shared" si="2"/>
        <v>0.052252578490976684</v>
      </c>
      <c r="AP8">
        <v>7</v>
      </c>
      <c r="AQ8" s="118" t="s">
        <v>48</v>
      </c>
      <c r="AR8" s="120">
        <v>210562</v>
      </c>
      <c r="AS8" s="6">
        <f t="shared" si="3"/>
        <v>0.05438447412397042</v>
      </c>
      <c r="AV8">
        <v>7</v>
      </c>
      <c r="AW8" s="26" t="str">
        <f t="shared" si="15"/>
        <v>33133</v>
      </c>
      <c r="AX8" s="27">
        <f t="shared" si="16"/>
        <v>210562</v>
      </c>
      <c r="AY8" s="6">
        <f t="shared" si="17"/>
        <v>0.05438447412397042</v>
      </c>
      <c r="BC8">
        <f t="shared" si="24"/>
        <v>7</v>
      </c>
      <c r="BD8" s="118" t="s">
        <v>46</v>
      </c>
      <c r="BE8" s="120">
        <v>314738</v>
      </c>
      <c r="BF8" s="6">
        <f t="shared" si="4"/>
        <v>0.03755505649939641</v>
      </c>
      <c r="BH8">
        <f t="shared" si="25"/>
        <v>7</v>
      </c>
      <c r="BI8" s="26" t="str">
        <f t="shared" si="18"/>
        <v>33132</v>
      </c>
      <c r="BJ8" s="27">
        <f t="shared" si="19"/>
        <v>314738</v>
      </c>
      <c r="BK8" s="6">
        <f t="shared" si="20"/>
        <v>0.03755505649939641</v>
      </c>
      <c r="BR8" s="118" t="s">
        <v>48</v>
      </c>
      <c r="BS8" s="120">
        <v>2686281</v>
      </c>
      <c r="BT8" s="6">
        <f t="shared" si="5"/>
        <v>0.04790529781628728</v>
      </c>
      <c r="BW8" s="26" t="str">
        <f t="shared" si="21"/>
        <v>33133</v>
      </c>
      <c r="BX8" s="121">
        <f t="shared" si="22"/>
        <v>2686281</v>
      </c>
      <c r="BY8" s="6">
        <f t="shared" si="23"/>
        <v>0.04790529781628728</v>
      </c>
    </row>
    <row r="9" spans="2:79" ht="12.75">
      <c r="B9" s="118" t="s">
        <v>17</v>
      </c>
      <c r="C9" s="120">
        <v>75344</v>
      </c>
      <c r="D9" s="6">
        <f t="shared" si="6"/>
        <v>0.0027905742266484505</v>
      </c>
      <c r="E9" s="120">
        <v>75345</v>
      </c>
      <c r="F9" s="6">
        <f t="shared" si="7"/>
        <v>0.004478710920654029</v>
      </c>
      <c r="G9" s="120">
        <v>6164</v>
      </c>
      <c r="H9" s="6">
        <f t="shared" si="8"/>
        <v>0.0015920531648642854</v>
      </c>
      <c r="I9" s="120">
        <v>10682</v>
      </c>
      <c r="J9" s="6">
        <f t="shared" si="9"/>
        <v>0.0012745938320970218</v>
      </c>
      <c r="K9" s="66">
        <f t="shared" si="10"/>
        <v>167535</v>
      </c>
      <c r="L9" s="6">
        <f t="shared" si="11"/>
        <v>0.0029877045884818786</v>
      </c>
      <c r="O9">
        <v>8</v>
      </c>
      <c r="P9" s="118" t="s">
        <v>115</v>
      </c>
      <c r="Q9" s="120">
        <v>927642</v>
      </c>
      <c r="R9" s="6">
        <f t="shared" si="0"/>
        <v>0.03435779699454</v>
      </c>
      <c r="W9">
        <v>8</v>
      </c>
      <c r="X9" s="27" t="str">
        <f t="shared" si="12"/>
        <v>33166</v>
      </c>
      <c r="Y9" s="27">
        <f t="shared" si="13"/>
        <v>927642</v>
      </c>
      <c r="AB9">
        <v>8</v>
      </c>
      <c r="AC9" s="118" t="s">
        <v>135</v>
      </c>
      <c r="AD9" s="120">
        <v>805503</v>
      </c>
      <c r="AE9" s="6">
        <f t="shared" si="1"/>
        <v>0.047881280545750644</v>
      </c>
      <c r="AH9">
        <v>8</v>
      </c>
      <c r="AI9" s="42" t="str">
        <f t="shared" si="14"/>
        <v>33178</v>
      </c>
      <c r="AJ9" s="27">
        <f t="shared" si="14"/>
        <v>805503</v>
      </c>
      <c r="AK9" s="6">
        <f t="shared" si="2"/>
        <v>0.047881280545750644</v>
      </c>
      <c r="AP9">
        <v>8</v>
      </c>
      <c r="AQ9" s="118" t="s">
        <v>79</v>
      </c>
      <c r="AR9" s="120">
        <v>203650</v>
      </c>
      <c r="AS9" s="6">
        <f t="shared" si="3"/>
        <v>0.052599225669145315</v>
      </c>
      <c r="AV9">
        <v>8</v>
      </c>
      <c r="AW9" s="26" t="str">
        <f t="shared" si="15"/>
        <v>33149</v>
      </c>
      <c r="AX9" s="27">
        <f t="shared" si="16"/>
        <v>203650</v>
      </c>
      <c r="AY9" s="6">
        <f t="shared" si="17"/>
        <v>0.052599225669145315</v>
      </c>
      <c r="BC9">
        <f t="shared" si="24"/>
        <v>8</v>
      </c>
      <c r="BD9" s="118" t="s">
        <v>38</v>
      </c>
      <c r="BE9" s="120">
        <v>313259</v>
      </c>
      <c r="BF9" s="6">
        <f t="shared" si="4"/>
        <v>0.0373785797836436</v>
      </c>
      <c r="BH9">
        <f t="shared" si="25"/>
        <v>8</v>
      </c>
      <c r="BI9" s="26" t="str">
        <f t="shared" si="18"/>
        <v>33122</v>
      </c>
      <c r="BJ9" s="27">
        <f t="shared" si="19"/>
        <v>313259</v>
      </c>
      <c r="BK9" s="6">
        <f t="shared" si="20"/>
        <v>0.0373785797836436</v>
      </c>
      <c r="BR9" s="118" t="s">
        <v>99</v>
      </c>
      <c r="BS9" s="120">
        <v>2681387</v>
      </c>
      <c r="BT9" s="6">
        <f t="shared" si="5"/>
        <v>0.047818021568004646</v>
      </c>
      <c r="BW9" s="26" t="str">
        <f t="shared" si="21"/>
        <v>33160</v>
      </c>
      <c r="BX9" s="121">
        <f t="shared" si="22"/>
        <v>2681387</v>
      </c>
      <c r="BY9" s="6">
        <f t="shared" si="23"/>
        <v>0.047818021568004646</v>
      </c>
      <c r="CA9" s="4">
        <f>+K76</f>
        <v>56074821</v>
      </c>
    </row>
    <row r="10" spans="2:79" ht="12.75">
      <c r="B10" s="118" t="s">
        <v>24</v>
      </c>
      <c r="C10" s="120">
        <v>6339</v>
      </c>
      <c r="D10" s="6">
        <f t="shared" si="6"/>
        <v>0.00023478246473142557</v>
      </c>
      <c r="E10" s="120">
        <v>6339</v>
      </c>
      <c r="F10" s="6">
        <f t="shared" si="7"/>
        <v>0.00037680733328058786</v>
      </c>
      <c r="G10" s="120">
        <v>0</v>
      </c>
      <c r="H10" s="6">
        <f t="shared" si="8"/>
        <v>0</v>
      </c>
      <c r="I10" s="120">
        <v>5308</v>
      </c>
      <c r="J10" s="6">
        <f t="shared" si="9"/>
        <v>0.0006333593017010852</v>
      </c>
      <c r="K10" s="66">
        <f t="shared" si="10"/>
        <v>17986</v>
      </c>
      <c r="L10" s="6">
        <f t="shared" si="11"/>
        <v>0.0003207500207624381</v>
      </c>
      <c r="O10">
        <v>9</v>
      </c>
      <c r="P10" s="118" t="s">
        <v>48</v>
      </c>
      <c r="Q10" s="120">
        <v>879041</v>
      </c>
      <c r="R10" s="6">
        <f t="shared" si="0"/>
        <v>0.0325577240227129</v>
      </c>
      <c r="W10">
        <v>9</v>
      </c>
      <c r="X10" s="27" t="str">
        <f t="shared" si="12"/>
        <v>33133</v>
      </c>
      <c r="Y10" s="27">
        <f t="shared" si="13"/>
        <v>879041</v>
      </c>
      <c r="AB10">
        <v>9</v>
      </c>
      <c r="AC10" s="118" t="s">
        <v>67</v>
      </c>
      <c r="AD10" s="120">
        <v>784310</v>
      </c>
      <c r="AE10" s="6">
        <f t="shared" si="1"/>
        <v>0.04662151121080578</v>
      </c>
      <c r="AH10">
        <v>9</v>
      </c>
      <c r="AI10" s="42" t="str">
        <f t="shared" si="14"/>
        <v>33142</v>
      </c>
      <c r="AJ10" s="27">
        <f t="shared" si="14"/>
        <v>784310</v>
      </c>
      <c r="AK10" s="6">
        <f t="shared" si="2"/>
        <v>0.04662151121080578</v>
      </c>
      <c r="AP10">
        <v>9</v>
      </c>
      <c r="AQ10" s="118" t="s">
        <v>8</v>
      </c>
      <c r="AR10" s="120">
        <v>184866</v>
      </c>
      <c r="AS10" s="6">
        <f t="shared" si="3"/>
        <v>0.047747647692375245</v>
      </c>
      <c r="AU10" s="4">
        <f>SUM(AX2:AX11)</f>
        <v>3275340</v>
      </c>
      <c r="AV10">
        <v>9</v>
      </c>
      <c r="AW10" s="26" t="str">
        <f t="shared" si="15"/>
        <v>33014</v>
      </c>
      <c r="AX10" s="27">
        <f t="shared" si="16"/>
        <v>184866</v>
      </c>
      <c r="AY10" s="6">
        <f t="shared" si="17"/>
        <v>0.047747647692375245</v>
      </c>
      <c r="BC10">
        <f t="shared" si="24"/>
        <v>9</v>
      </c>
      <c r="BD10" s="118" t="s">
        <v>68</v>
      </c>
      <c r="BE10" s="120">
        <v>266405</v>
      </c>
      <c r="BF10" s="6">
        <f t="shared" si="4"/>
        <v>0.03178788334018041</v>
      </c>
      <c r="BH10">
        <f t="shared" si="25"/>
        <v>9</v>
      </c>
      <c r="BI10" s="26" t="str">
        <f t="shared" si="18"/>
        <v>33143</v>
      </c>
      <c r="BJ10" s="27">
        <f t="shared" si="19"/>
        <v>266405</v>
      </c>
      <c r="BK10" s="6">
        <f t="shared" si="20"/>
        <v>0.03178788334018041</v>
      </c>
      <c r="BR10" s="118" t="s">
        <v>137</v>
      </c>
      <c r="BS10" s="120">
        <v>2232259</v>
      </c>
      <c r="BT10" s="6">
        <f t="shared" si="5"/>
        <v>0.03980858003987209</v>
      </c>
      <c r="BW10" s="26" t="str">
        <f t="shared" si="21"/>
        <v>33180</v>
      </c>
      <c r="BX10" s="121">
        <f t="shared" si="22"/>
        <v>2232259</v>
      </c>
      <c r="BY10" s="6">
        <f t="shared" si="23"/>
        <v>0.03980858003987209</v>
      </c>
      <c r="CA10" s="4">
        <f>SUM(BX2:BX18)</f>
        <v>46160267</v>
      </c>
    </row>
    <row r="11" spans="2:77" ht="12.75">
      <c r="B11" s="118" t="s">
        <v>27</v>
      </c>
      <c r="C11" s="120">
        <v>5864</v>
      </c>
      <c r="D11" s="6">
        <f t="shared" si="6"/>
        <v>0.00021718952093154748</v>
      </c>
      <c r="E11" s="120">
        <v>5864</v>
      </c>
      <c r="F11" s="6">
        <f t="shared" si="7"/>
        <v>0.00034857204643593106</v>
      </c>
      <c r="G11" s="120">
        <v>0</v>
      </c>
      <c r="H11" s="6">
        <f t="shared" si="8"/>
        <v>0</v>
      </c>
      <c r="I11" s="120">
        <v>11699</v>
      </c>
      <c r="J11" s="6">
        <f t="shared" si="9"/>
        <v>0.0013959439469858697</v>
      </c>
      <c r="K11" s="66">
        <f t="shared" si="10"/>
        <v>23427</v>
      </c>
      <c r="L11" s="6">
        <f t="shared" si="11"/>
        <v>0.000417781092872325</v>
      </c>
      <c r="O11">
        <v>10</v>
      </c>
      <c r="P11" s="118" t="s">
        <v>135</v>
      </c>
      <c r="Q11" s="120">
        <v>805502</v>
      </c>
      <c r="R11" s="6">
        <f t="shared" si="0"/>
        <v>0.029834002982503983</v>
      </c>
      <c r="W11">
        <v>10</v>
      </c>
      <c r="X11" s="27" t="str">
        <f t="shared" si="12"/>
        <v>33178</v>
      </c>
      <c r="Y11" s="27">
        <f t="shared" si="13"/>
        <v>805502</v>
      </c>
      <c r="AB11">
        <v>10</v>
      </c>
      <c r="AC11" s="118" t="s">
        <v>137</v>
      </c>
      <c r="AD11" s="120">
        <v>738657</v>
      </c>
      <c r="AE11" s="6">
        <f t="shared" si="1"/>
        <v>0.04390777321013396</v>
      </c>
      <c r="AG11" s="4">
        <f>SUM(AD2:AD11)</f>
        <v>12278243</v>
      </c>
      <c r="AH11">
        <v>10</v>
      </c>
      <c r="AI11" s="42" t="str">
        <f t="shared" si="14"/>
        <v>33180</v>
      </c>
      <c r="AJ11" s="27">
        <f t="shared" si="14"/>
        <v>738657</v>
      </c>
      <c r="AK11" s="6">
        <f t="shared" si="2"/>
        <v>0.04390777321013396</v>
      </c>
      <c r="AP11">
        <v>10</v>
      </c>
      <c r="AQ11" s="118" t="s">
        <v>38</v>
      </c>
      <c r="AR11" s="120">
        <v>115161</v>
      </c>
      <c r="AS11" s="6">
        <f t="shared" si="3"/>
        <v>0.02974406789729656</v>
      </c>
      <c r="AU11" s="4">
        <f>+G76</f>
        <v>3871730</v>
      </c>
      <c r="AV11">
        <v>10</v>
      </c>
      <c r="AW11" s="26" t="str">
        <f t="shared" si="15"/>
        <v>33122</v>
      </c>
      <c r="AX11" s="27">
        <f t="shared" si="16"/>
        <v>115161</v>
      </c>
      <c r="AY11" s="6">
        <f t="shared" si="17"/>
        <v>0.02974406789729656</v>
      </c>
      <c r="BC11">
        <f t="shared" si="24"/>
        <v>10</v>
      </c>
      <c r="BD11" s="118" t="s">
        <v>40</v>
      </c>
      <c r="BE11" s="120">
        <v>254323</v>
      </c>
      <c r="BF11" s="6">
        <f t="shared" si="4"/>
        <v>0.03034623920243502</v>
      </c>
      <c r="BH11">
        <f t="shared" si="25"/>
        <v>10</v>
      </c>
      <c r="BI11" s="26" t="str">
        <f t="shared" si="18"/>
        <v>33126</v>
      </c>
      <c r="BJ11" s="27">
        <f t="shared" si="19"/>
        <v>254323</v>
      </c>
      <c r="BK11" s="6">
        <f t="shared" si="20"/>
        <v>0.03034623920243502</v>
      </c>
      <c r="BR11" s="118" t="s">
        <v>135</v>
      </c>
      <c r="BS11" s="120">
        <v>2047907</v>
      </c>
      <c r="BT11" s="6">
        <f t="shared" si="5"/>
        <v>0.03652097257697889</v>
      </c>
      <c r="BW11" s="26" t="str">
        <f t="shared" si="21"/>
        <v>33178</v>
      </c>
      <c r="BX11" s="121">
        <f t="shared" si="22"/>
        <v>2047907</v>
      </c>
      <c r="BY11" s="6">
        <f t="shared" si="23"/>
        <v>0.03652097257697889</v>
      </c>
    </row>
    <row r="12" spans="2:77" ht="13.5" customHeight="1">
      <c r="B12" s="118" t="s">
        <v>28</v>
      </c>
      <c r="C12" s="120">
        <v>272452</v>
      </c>
      <c r="D12" s="6">
        <f t="shared" si="6"/>
        <v>0.010091016261398699</v>
      </c>
      <c r="E12" s="120">
        <v>272452</v>
      </c>
      <c r="F12" s="6">
        <f t="shared" si="7"/>
        <v>0.016195284992421947</v>
      </c>
      <c r="G12" s="120">
        <v>0</v>
      </c>
      <c r="H12" s="6">
        <f t="shared" si="8"/>
        <v>0</v>
      </c>
      <c r="I12" s="120">
        <v>38117</v>
      </c>
      <c r="J12" s="6">
        <f t="shared" si="9"/>
        <v>0.00454818321457051</v>
      </c>
      <c r="K12" s="66">
        <f t="shared" si="10"/>
        <v>583021</v>
      </c>
      <c r="L12" s="6">
        <f t="shared" si="11"/>
        <v>0.010397197701264174</v>
      </c>
      <c r="O12">
        <v>11</v>
      </c>
      <c r="P12" s="118" t="s">
        <v>67</v>
      </c>
      <c r="Q12" s="120">
        <v>784310</v>
      </c>
      <c r="R12" s="6">
        <f t="shared" si="0"/>
        <v>0.029049098424594477</v>
      </c>
      <c r="W12">
        <v>11</v>
      </c>
      <c r="X12" s="27" t="str">
        <f t="shared" si="12"/>
        <v>33142</v>
      </c>
      <c r="Y12" s="27">
        <f t="shared" si="13"/>
        <v>784310</v>
      </c>
      <c r="AA12" s="4">
        <f>SUM(Y2:Y13)</f>
        <v>21756751</v>
      </c>
      <c r="AB12">
        <f>+AB11+1</f>
        <v>11</v>
      </c>
      <c r="AC12" s="118" t="s">
        <v>79</v>
      </c>
      <c r="AD12" s="120">
        <v>606627</v>
      </c>
      <c r="AE12" s="6">
        <f t="shared" si="1"/>
        <v>0.03605955232150231</v>
      </c>
      <c r="AG12" s="4">
        <f>+E76</f>
        <v>16822921</v>
      </c>
      <c r="AI12" s="2" t="s">
        <v>160</v>
      </c>
      <c r="AJ12" s="4">
        <f>+AG12-AG11</f>
        <v>4544678</v>
      </c>
      <c r="AK12" s="11">
        <f>+AJ12/AJ13</f>
        <v>0.27014797251916</v>
      </c>
      <c r="AP12">
        <f>+AP11+1</f>
        <v>11</v>
      </c>
      <c r="AQ12" s="118" t="s">
        <v>67</v>
      </c>
      <c r="AR12" s="120">
        <v>99214</v>
      </c>
      <c r="AS12" s="6">
        <f t="shared" si="3"/>
        <v>0.025625237297022263</v>
      </c>
      <c r="AW12" s="2" t="s">
        <v>160</v>
      </c>
      <c r="AX12" s="43">
        <f>+AU11-AU10</f>
        <v>596390</v>
      </c>
      <c r="AY12" s="11">
        <f>+AX12/AX13</f>
        <v>0.15403708419750345</v>
      </c>
      <c r="BC12">
        <f t="shared" si="24"/>
        <v>11</v>
      </c>
      <c r="BD12" s="118" t="s">
        <v>136</v>
      </c>
      <c r="BE12" s="120">
        <v>254026</v>
      </c>
      <c r="BF12" s="6">
        <f t="shared" si="4"/>
        <v>0.03031080067330819</v>
      </c>
      <c r="BH12">
        <f t="shared" si="25"/>
        <v>11</v>
      </c>
      <c r="BI12" s="26" t="str">
        <f t="shared" si="18"/>
        <v>33179</v>
      </c>
      <c r="BJ12" s="27">
        <f t="shared" si="19"/>
        <v>254026</v>
      </c>
      <c r="BK12" s="6">
        <f t="shared" si="20"/>
        <v>0.03031080067330819</v>
      </c>
      <c r="BR12" s="118" t="s">
        <v>115</v>
      </c>
      <c r="BS12" s="120">
        <v>2017572</v>
      </c>
      <c r="BT12" s="6">
        <f t="shared" si="5"/>
        <v>0.035979998937491035</v>
      </c>
      <c r="BW12" s="26" t="str">
        <f t="shared" si="21"/>
        <v>33166</v>
      </c>
      <c r="BX12" s="121">
        <f t="shared" si="22"/>
        <v>2017572</v>
      </c>
      <c r="BY12" s="6">
        <f t="shared" si="23"/>
        <v>0.035979998937491035</v>
      </c>
    </row>
    <row r="13" spans="2:77" ht="12.75">
      <c r="B13" s="118" t="s">
        <v>31</v>
      </c>
      <c r="C13" s="120">
        <v>1701</v>
      </c>
      <c r="D13" s="6">
        <f t="shared" si="6"/>
        <v>6.300125769177393E-05</v>
      </c>
      <c r="E13" s="120">
        <v>1701</v>
      </c>
      <c r="F13" s="6">
        <f t="shared" si="7"/>
        <v>0.00010111204825844454</v>
      </c>
      <c r="G13" s="120">
        <v>0</v>
      </c>
      <c r="H13" s="6">
        <f t="shared" si="8"/>
        <v>0</v>
      </c>
      <c r="I13" s="120">
        <v>4338</v>
      </c>
      <c r="J13" s="6">
        <f t="shared" si="9"/>
        <v>0.0005176173042161469</v>
      </c>
      <c r="K13" s="66">
        <f t="shared" si="10"/>
        <v>7740</v>
      </c>
      <c r="L13" s="6">
        <f t="shared" si="11"/>
        <v>0.00013802986548989608</v>
      </c>
      <c r="O13">
        <v>12</v>
      </c>
      <c r="P13" s="118" t="s">
        <v>137</v>
      </c>
      <c r="Q13" s="120">
        <v>738656</v>
      </c>
      <c r="R13" s="6">
        <f t="shared" si="0"/>
        <v>0.027358175779879458</v>
      </c>
      <c r="W13">
        <v>12</v>
      </c>
      <c r="X13" s="27" t="str">
        <f t="shared" si="12"/>
        <v>33180</v>
      </c>
      <c r="Y13" s="27">
        <f t="shared" si="13"/>
        <v>738656</v>
      </c>
      <c r="AA13" s="4">
        <f>+C76</f>
        <v>26999461</v>
      </c>
      <c r="AB13">
        <f aca="true" t="shared" si="26" ref="AB13:AB75">+AB12+1</f>
        <v>12</v>
      </c>
      <c r="AC13" s="118" t="s">
        <v>89</v>
      </c>
      <c r="AD13" s="120">
        <v>469557</v>
      </c>
      <c r="AE13" s="6">
        <f t="shared" si="1"/>
        <v>0.02791174017877157</v>
      </c>
      <c r="AJ13" s="4">
        <f>SUM(AJ2:AJ12)</f>
        <v>16822921</v>
      </c>
      <c r="AK13" s="11">
        <f>SUM(AK2:AK12)</f>
        <v>1</v>
      </c>
      <c r="AP13">
        <f aca="true" t="shared" si="27" ref="AP13:AP75">+AP12+1</f>
        <v>12</v>
      </c>
      <c r="AQ13" s="118" t="s">
        <v>99</v>
      </c>
      <c r="AR13" s="120">
        <v>98166</v>
      </c>
      <c r="AS13" s="6">
        <f t="shared" si="3"/>
        <v>0.025354557265098547</v>
      </c>
      <c r="AX13" s="4">
        <f>SUM(AX2:AX12)</f>
        <v>3871730</v>
      </c>
      <c r="AY13" s="11">
        <f>SUM(AY2:AY12)</f>
        <v>1</v>
      </c>
      <c r="BC13">
        <f t="shared" si="24"/>
        <v>12</v>
      </c>
      <c r="BD13" s="118" t="s">
        <v>52</v>
      </c>
      <c r="BE13" s="120">
        <v>245335</v>
      </c>
      <c r="BF13" s="6">
        <f t="shared" si="4"/>
        <v>0.02927377624017252</v>
      </c>
      <c r="BH13">
        <f t="shared" si="25"/>
        <v>12</v>
      </c>
      <c r="BI13" s="26" t="str">
        <f t="shared" si="18"/>
        <v>33135</v>
      </c>
      <c r="BJ13" s="27">
        <f t="shared" si="19"/>
        <v>245335</v>
      </c>
      <c r="BK13" s="6">
        <f t="shared" si="20"/>
        <v>0.02927377624017252</v>
      </c>
      <c r="BR13" s="118" t="s">
        <v>67</v>
      </c>
      <c r="BS13" s="120">
        <v>1740453</v>
      </c>
      <c r="BT13" s="6">
        <f t="shared" si="5"/>
        <v>0.031038048253421976</v>
      </c>
      <c r="BW13" s="26" t="str">
        <f t="shared" si="21"/>
        <v>33142</v>
      </c>
      <c r="BX13" s="121">
        <f t="shared" si="22"/>
        <v>1740453</v>
      </c>
      <c r="BY13" s="6">
        <f t="shared" si="23"/>
        <v>0.031038048253421976</v>
      </c>
    </row>
    <row r="14" spans="2:77" ht="13.5" customHeight="1">
      <c r="B14" s="118" t="s">
        <v>32</v>
      </c>
      <c r="C14" s="120">
        <v>1885</v>
      </c>
      <c r="D14" s="6">
        <f t="shared" si="6"/>
        <v>6.981620855320038E-05</v>
      </c>
      <c r="E14" s="120">
        <v>1885</v>
      </c>
      <c r="F14" s="6">
        <f t="shared" si="7"/>
        <v>0.00011204950674142737</v>
      </c>
      <c r="G14" s="120">
        <v>0</v>
      </c>
      <c r="H14" s="6">
        <f t="shared" si="8"/>
        <v>0</v>
      </c>
      <c r="I14" s="120">
        <v>0</v>
      </c>
      <c r="J14" s="6">
        <f t="shared" si="9"/>
        <v>0</v>
      </c>
      <c r="K14" s="66">
        <f t="shared" si="10"/>
        <v>3770</v>
      </c>
      <c r="L14" s="6">
        <f t="shared" si="11"/>
        <v>6.723160114947134E-05</v>
      </c>
      <c r="O14">
        <v>13</v>
      </c>
      <c r="P14" s="118" t="s">
        <v>63</v>
      </c>
      <c r="Q14" s="120">
        <v>661190</v>
      </c>
      <c r="R14" s="6">
        <f t="shared" si="0"/>
        <v>0.024489007391666078</v>
      </c>
      <c r="X14" s="2" t="s">
        <v>160</v>
      </c>
      <c r="Y14" s="3">
        <f>+AA13-AA12</f>
        <v>5242710</v>
      </c>
      <c r="AB14">
        <f t="shared" si="26"/>
        <v>13</v>
      </c>
      <c r="AC14" s="118" t="s">
        <v>38</v>
      </c>
      <c r="AD14" s="120">
        <v>386759</v>
      </c>
      <c r="AE14" s="6">
        <f t="shared" si="1"/>
        <v>0.02299000274684759</v>
      </c>
      <c r="AP14">
        <f t="shared" si="27"/>
        <v>13</v>
      </c>
      <c r="AQ14" s="118" t="s">
        <v>35</v>
      </c>
      <c r="AR14" s="120">
        <v>88274</v>
      </c>
      <c r="AS14" s="6">
        <f t="shared" si="3"/>
        <v>0.022799627040108687</v>
      </c>
      <c r="BC14">
        <f t="shared" si="24"/>
        <v>13</v>
      </c>
      <c r="BD14" s="118" t="s">
        <v>143</v>
      </c>
      <c r="BE14" s="120">
        <v>235360</v>
      </c>
      <c r="BF14" s="6">
        <f t="shared" si="4"/>
        <v>0.028083542812427923</v>
      </c>
      <c r="BH14">
        <f t="shared" si="25"/>
        <v>13</v>
      </c>
      <c r="BI14" s="26" t="str">
        <f t="shared" si="18"/>
        <v>33186</v>
      </c>
      <c r="BJ14" s="27">
        <f t="shared" si="19"/>
        <v>235360</v>
      </c>
      <c r="BK14" s="6">
        <f t="shared" si="20"/>
        <v>0.028083542812427923</v>
      </c>
      <c r="BR14" s="118" t="s">
        <v>79</v>
      </c>
      <c r="BS14" s="120">
        <v>1631821</v>
      </c>
      <c r="BT14" s="6">
        <f t="shared" si="5"/>
        <v>0.029100779474623736</v>
      </c>
      <c r="BW14" s="26" t="str">
        <f t="shared" si="21"/>
        <v>33149</v>
      </c>
      <c r="BX14" s="121">
        <f t="shared" si="22"/>
        <v>1631821</v>
      </c>
      <c r="BY14" s="6">
        <f t="shared" si="23"/>
        <v>0.029100779474623736</v>
      </c>
    </row>
    <row r="15" spans="2:77" ht="12.75">
      <c r="B15" s="118" t="s">
        <v>33</v>
      </c>
      <c r="C15" s="120">
        <v>99573</v>
      </c>
      <c r="D15" s="6">
        <f t="shared" si="6"/>
        <v>0.003687962511547916</v>
      </c>
      <c r="E15" s="120">
        <v>99573</v>
      </c>
      <c r="F15" s="6">
        <f t="shared" si="7"/>
        <v>0.005918888877858964</v>
      </c>
      <c r="G15" s="120">
        <v>13785</v>
      </c>
      <c r="H15" s="6">
        <f t="shared" si="8"/>
        <v>0.003560423893195032</v>
      </c>
      <c r="I15" s="120">
        <v>201539</v>
      </c>
      <c r="J15" s="6">
        <f t="shared" si="9"/>
        <v>0.02404796539290411</v>
      </c>
      <c r="K15" s="66">
        <f t="shared" si="10"/>
        <v>414470</v>
      </c>
      <c r="L15" s="6">
        <f t="shared" si="11"/>
        <v>0.0073913744637722515</v>
      </c>
      <c r="O15">
        <v>14</v>
      </c>
      <c r="P15" s="118" t="s">
        <v>79</v>
      </c>
      <c r="Q15" s="120">
        <v>606626</v>
      </c>
      <c r="R15" s="6">
        <f t="shared" si="0"/>
        <v>0.02246807815904177</v>
      </c>
      <c r="X15" s="2"/>
      <c r="Y15" s="3">
        <f>+AA13</f>
        <v>26999461</v>
      </c>
      <c r="AB15">
        <f t="shared" si="26"/>
        <v>14</v>
      </c>
      <c r="AC15" s="118" t="s">
        <v>15</v>
      </c>
      <c r="AD15" s="120">
        <v>346541</v>
      </c>
      <c r="AE15" s="6">
        <f t="shared" si="1"/>
        <v>0.02059933587038779</v>
      </c>
      <c r="AP15">
        <f t="shared" si="27"/>
        <v>14</v>
      </c>
      <c r="AQ15" s="118" t="s">
        <v>89</v>
      </c>
      <c r="AR15" s="120">
        <v>73136</v>
      </c>
      <c r="AS15" s="6">
        <f t="shared" si="3"/>
        <v>0.018889746960660998</v>
      </c>
      <c r="BC15">
        <f t="shared" si="24"/>
        <v>14</v>
      </c>
      <c r="BD15" s="118" t="s">
        <v>8</v>
      </c>
      <c r="BE15" s="120">
        <v>217878</v>
      </c>
      <c r="BF15" s="6">
        <f t="shared" si="4"/>
        <v>0.025997561781467414</v>
      </c>
      <c r="BH15">
        <f t="shared" si="25"/>
        <v>14</v>
      </c>
      <c r="BI15" s="26" t="str">
        <f t="shared" si="18"/>
        <v>33014</v>
      </c>
      <c r="BJ15" s="27">
        <f t="shared" si="19"/>
        <v>217878</v>
      </c>
      <c r="BK15" s="6">
        <f t="shared" si="20"/>
        <v>0.025997561781467414</v>
      </c>
      <c r="BR15" s="118" t="s">
        <v>89</v>
      </c>
      <c r="BS15" s="120">
        <v>1413687</v>
      </c>
      <c r="BT15" s="6">
        <f t="shared" si="5"/>
        <v>0.025210726932146606</v>
      </c>
      <c r="BW15" s="26" t="str">
        <f t="shared" si="21"/>
        <v>33156</v>
      </c>
      <c r="BX15" s="121">
        <f t="shared" si="22"/>
        <v>1413687</v>
      </c>
      <c r="BY15" s="6">
        <f t="shared" si="23"/>
        <v>0.025210726932146606</v>
      </c>
    </row>
    <row r="16" spans="2:77" ht="12.75">
      <c r="B16" s="118" t="s">
        <v>35</v>
      </c>
      <c r="C16" s="120">
        <v>173232</v>
      </c>
      <c r="D16" s="6">
        <f t="shared" si="6"/>
        <v>0.006416128084927325</v>
      </c>
      <c r="E16" s="120">
        <v>173232</v>
      </c>
      <c r="F16" s="6">
        <f t="shared" si="7"/>
        <v>0.010297379390891748</v>
      </c>
      <c r="G16" s="120">
        <v>88274</v>
      </c>
      <c r="H16" s="6">
        <f t="shared" si="8"/>
        <v>0.022799627040108687</v>
      </c>
      <c r="I16" s="120">
        <v>0</v>
      </c>
      <c r="J16" s="6">
        <f t="shared" si="9"/>
        <v>0</v>
      </c>
      <c r="K16" s="66">
        <f t="shared" si="10"/>
        <v>434738</v>
      </c>
      <c r="L16" s="6">
        <f t="shared" si="11"/>
        <v>0.007752820111543468</v>
      </c>
      <c r="O16">
        <v>15</v>
      </c>
      <c r="P16" s="118" t="s">
        <v>89</v>
      </c>
      <c r="Q16" s="120">
        <v>469556</v>
      </c>
      <c r="R16" s="6">
        <f t="shared" si="0"/>
        <v>0.017391310145043266</v>
      </c>
      <c r="X16" s="2"/>
      <c r="Y16" s="3"/>
      <c r="AB16">
        <f t="shared" si="26"/>
        <v>15</v>
      </c>
      <c r="AC16" s="118" t="s">
        <v>28</v>
      </c>
      <c r="AD16" s="120">
        <v>272452</v>
      </c>
      <c r="AE16" s="6">
        <f t="shared" si="1"/>
        <v>0.016195284992421947</v>
      </c>
      <c r="AP16">
        <f t="shared" si="27"/>
        <v>15</v>
      </c>
      <c r="AQ16" s="118" t="s">
        <v>82</v>
      </c>
      <c r="AR16" s="120">
        <v>65965</v>
      </c>
      <c r="AS16" s="6">
        <f t="shared" si="3"/>
        <v>0.017037603345274592</v>
      </c>
      <c r="BC16">
        <f t="shared" si="24"/>
        <v>15</v>
      </c>
      <c r="BD16" s="118" t="s">
        <v>79</v>
      </c>
      <c r="BE16" s="120">
        <v>214918</v>
      </c>
      <c r="BF16" s="6">
        <f t="shared" si="4"/>
        <v>0.025644369706668016</v>
      </c>
      <c r="BH16">
        <f t="shared" si="25"/>
        <v>15</v>
      </c>
      <c r="BI16" s="26" t="str">
        <f t="shared" si="18"/>
        <v>33149</v>
      </c>
      <c r="BJ16" s="27">
        <f t="shared" si="19"/>
        <v>214918</v>
      </c>
      <c r="BK16" s="6">
        <f t="shared" si="20"/>
        <v>0.025644369706668016</v>
      </c>
      <c r="BR16" s="118" t="s">
        <v>38</v>
      </c>
      <c r="BS16" s="120">
        <v>1201938</v>
      </c>
      <c r="BT16" s="6">
        <f t="shared" si="5"/>
        <v>0.02143454011204066</v>
      </c>
      <c r="BW16" s="26" t="str">
        <f t="shared" si="21"/>
        <v>33122</v>
      </c>
      <c r="BX16" s="121">
        <f t="shared" si="22"/>
        <v>1201938</v>
      </c>
      <c r="BY16" s="6">
        <f t="shared" si="23"/>
        <v>0.02143454011204066</v>
      </c>
    </row>
    <row r="17" spans="2:77" ht="12.75">
      <c r="B17" s="118" t="s">
        <v>38</v>
      </c>
      <c r="C17" s="120">
        <v>386759</v>
      </c>
      <c r="D17" s="6">
        <f t="shared" si="6"/>
        <v>0.014324693370730623</v>
      </c>
      <c r="E17" s="120">
        <v>386759</v>
      </c>
      <c r="F17" s="6">
        <f t="shared" si="7"/>
        <v>0.02299000274684759</v>
      </c>
      <c r="G17" s="120">
        <v>115161</v>
      </c>
      <c r="H17" s="6">
        <f t="shared" si="8"/>
        <v>0.02974406789729656</v>
      </c>
      <c r="I17" s="120">
        <v>313259</v>
      </c>
      <c r="J17" s="6">
        <f t="shared" si="9"/>
        <v>0.0373785797836436</v>
      </c>
      <c r="K17" s="66">
        <f t="shared" si="10"/>
        <v>1201938</v>
      </c>
      <c r="L17" s="6">
        <f t="shared" si="11"/>
        <v>0.02143454011204066</v>
      </c>
      <c r="O17">
        <v>16</v>
      </c>
      <c r="P17" s="118" t="s">
        <v>38</v>
      </c>
      <c r="Q17" s="120">
        <v>386759</v>
      </c>
      <c r="R17" s="6">
        <f t="shared" si="0"/>
        <v>0.014324693370730623</v>
      </c>
      <c r="X17" s="2"/>
      <c r="Y17" s="3"/>
      <c r="AB17">
        <f t="shared" si="26"/>
        <v>16</v>
      </c>
      <c r="AC17" s="118" t="s">
        <v>8</v>
      </c>
      <c r="AD17" s="120">
        <v>270619</v>
      </c>
      <c r="AE17" s="6">
        <f>+AD17/$E$76</f>
        <v>0.016086326506556146</v>
      </c>
      <c r="AP17">
        <f t="shared" si="27"/>
        <v>16</v>
      </c>
      <c r="AQ17" s="118" t="s">
        <v>115</v>
      </c>
      <c r="AR17" s="120">
        <v>51435</v>
      </c>
      <c r="AS17" s="6">
        <f t="shared" si="3"/>
        <v>0.013284759009538372</v>
      </c>
      <c r="BC17">
        <f t="shared" si="24"/>
        <v>16</v>
      </c>
      <c r="BD17" s="118" t="s">
        <v>45</v>
      </c>
      <c r="BE17" s="120">
        <v>207671</v>
      </c>
      <c r="BF17" s="6">
        <f t="shared" si="4"/>
        <v>0.024779645731643946</v>
      </c>
      <c r="BH17">
        <f t="shared" si="25"/>
        <v>16</v>
      </c>
      <c r="BI17" s="26" t="str">
        <f t="shared" si="18"/>
        <v>33131</v>
      </c>
      <c r="BJ17" s="27">
        <f t="shared" si="19"/>
        <v>207671</v>
      </c>
      <c r="BK17" s="6">
        <f t="shared" si="20"/>
        <v>0.024779645731643946</v>
      </c>
      <c r="BR17" s="118" t="s">
        <v>8</v>
      </c>
      <c r="BS17" s="120">
        <v>943982</v>
      </c>
      <c r="BT17" s="6">
        <f t="shared" si="5"/>
        <v>0.016834329261612803</v>
      </c>
      <c r="BW17" s="26" t="str">
        <f t="shared" si="21"/>
        <v>33014</v>
      </c>
      <c r="BX17" s="121">
        <f t="shared" si="22"/>
        <v>943982</v>
      </c>
      <c r="BY17" s="6">
        <f t="shared" si="23"/>
        <v>0.016834329261612803</v>
      </c>
    </row>
    <row r="18" spans="2:77" ht="12.75">
      <c r="B18" s="118" t="s">
        <v>39</v>
      </c>
      <c r="C18" s="120">
        <v>395</v>
      </c>
      <c r="D18" s="6">
        <f t="shared" si="6"/>
        <v>1.4629921686214402E-05</v>
      </c>
      <c r="E18" s="120">
        <v>395</v>
      </c>
      <c r="F18" s="6">
        <f t="shared" si="7"/>
        <v>2.3479870112925097E-05</v>
      </c>
      <c r="G18" s="120">
        <v>0</v>
      </c>
      <c r="H18" s="6">
        <f t="shared" si="8"/>
        <v>0</v>
      </c>
      <c r="I18" s="120">
        <v>37189</v>
      </c>
      <c r="J18" s="6">
        <f t="shared" si="9"/>
        <v>0.004437452726255022</v>
      </c>
      <c r="K18" s="66">
        <f t="shared" si="10"/>
        <v>37979</v>
      </c>
      <c r="L18" s="6">
        <f t="shared" si="11"/>
        <v>0.0006772915066460935</v>
      </c>
      <c r="O18">
        <v>17</v>
      </c>
      <c r="P18" s="118" t="s">
        <v>15</v>
      </c>
      <c r="Q18" s="120">
        <v>346541</v>
      </c>
      <c r="R18" s="6">
        <f t="shared" si="0"/>
        <v>0.012835108078639051</v>
      </c>
      <c r="X18" s="2"/>
      <c r="Y18" s="3"/>
      <c r="AB18">
        <f t="shared" si="26"/>
        <v>17</v>
      </c>
      <c r="AC18" s="118" t="s">
        <v>127</v>
      </c>
      <c r="AD18" s="120">
        <v>220060</v>
      </c>
      <c r="AE18" s="6">
        <f t="shared" si="1"/>
        <v>0.01308096257481088</v>
      </c>
      <c r="AP18">
        <f t="shared" si="27"/>
        <v>17</v>
      </c>
      <c r="AQ18" s="118" t="s">
        <v>63</v>
      </c>
      <c r="AR18" s="120">
        <v>33077</v>
      </c>
      <c r="AS18" s="6">
        <f t="shared" si="3"/>
        <v>0.008543209366355609</v>
      </c>
      <c r="BC18">
        <f t="shared" si="24"/>
        <v>17</v>
      </c>
      <c r="BD18" s="118" t="s">
        <v>33</v>
      </c>
      <c r="BE18" s="120">
        <v>201539</v>
      </c>
      <c r="BF18" s="6">
        <f t="shared" si="4"/>
        <v>0.02404796539290411</v>
      </c>
      <c r="BH18">
        <f t="shared" si="25"/>
        <v>17</v>
      </c>
      <c r="BI18" s="26" t="str">
        <f t="shared" si="18"/>
        <v>33056</v>
      </c>
      <c r="BJ18" s="27">
        <f t="shared" si="19"/>
        <v>201539</v>
      </c>
      <c r="BK18" s="6">
        <f t="shared" si="20"/>
        <v>0.02404796539290411</v>
      </c>
      <c r="BR18" s="118" t="s">
        <v>63</v>
      </c>
      <c r="BS18" s="120">
        <v>805586</v>
      </c>
      <c r="BT18" s="6">
        <f t="shared" si="5"/>
        <v>0.014366269666736877</v>
      </c>
      <c r="BW18" s="26" t="str">
        <f t="shared" si="21"/>
        <v>33141</v>
      </c>
      <c r="BX18" s="121">
        <f t="shared" si="22"/>
        <v>805586</v>
      </c>
      <c r="BY18" s="6">
        <f t="shared" si="23"/>
        <v>0.014366269666736877</v>
      </c>
    </row>
    <row r="19" spans="2:79" ht="12.75">
      <c r="B19" s="118" t="s">
        <v>40</v>
      </c>
      <c r="C19" s="120">
        <v>2599498</v>
      </c>
      <c r="D19" s="6">
        <f t="shared" si="6"/>
        <v>0.09627962573030624</v>
      </c>
      <c r="E19" s="120">
        <v>2599498</v>
      </c>
      <c r="F19" s="6">
        <f t="shared" si="7"/>
        <v>0.1545212035412875</v>
      </c>
      <c r="G19" s="120">
        <v>535967</v>
      </c>
      <c r="H19" s="6">
        <f t="shared" si="8"/>
        <v>0.13843088231875672</v>
      </c>
      <c r="I19" s="120">
        <v>254323</v>
      </c>
      <c r="J19" s="6">
        <f t="shared" si="9"/>
        <v>0.03034623920243502</v>
      </c>
      <c r="K19" s="66">
        <f t="shared" si="10"/>
        <v>5989286</v>
      </c>
      <c r="L19" s="6">
        <f t="shared" si="11"/>
        <v>0.10680882958146223</v>
      </c>
      <c r="O19">
        <v>18</v>
      </c>
      <c r="P19" s="118" t="s">
        <v>28</v>
      </c>
      <c r="Q19" s="120">
        <v>272452</v>
      </c>
      <c r="R19" s="6">
        <f t="shared" si="0"/>
        <v>0.010091016261398699</v>
      </c>
      <c r="X19" s="2"/>
      <c r="Y19" s="3"/>
      <c r="AB19">
        <f t="shared" si="26"/>
        <v>18</v>
      </c>
      <c r="AC19" s="118" t="s">
        <v>44</v>
      </c>
      <c r="AD19" s="120">
        <v>177551</v>
      </c>
      <c r="AE19" s="6">
        <f t="shared" si="1"/>
        <v>0.010554112451696112</v>
      </c>
      <c r="AP19">
        <f t="shared" si="27"/>
        <v>18</v>
      </c>
      <c r="AQ19" s="118" t="s">
        <v>15</v>
      </c>
      <c r="AR19" s="120">
        <v>16200</v>
      </c>
      <c r="AS19" s="6">
        <f t="shared" si="3"/>
        <v>0.004184176065996337</v>
      </c>
      <c r="BC19">
        <f t="shared" si="24"/>
        <v>18</v>
      </c>
      <c r="BD19" s="118" t="s">
        <v>127</v>
      </c>
      <c r="BE19" s="120">
        <v>199827</v>
      </c>
      <c r="BF19" s="6">
        <f t="shared" si="4"/>
        <v>0.02384368673342554</v>
      </c>
      <c r="BH19">
        <f t="shared" si="25"/>
        <v>18</v>
      </c>
      <c r="BI19" s="26" t="str">
        <f t="shared" si="18"/>
        <v>33172</v>
      </c>
      <c r="BJ19" s="27">
        <f t="shared" si="19"/>
        <v>199827</v>
      </c>
      <c r="BK19" s="6">
        <f t="shared" si="20"/>
        <v>0.02384368673342554</v>
      </c>
      <c r="BR19" s="118" t="s">
        <v>15</v>
      </c>
      <c r="BS19" s="120">
        <v>755409</v>
      </c>
      <c r="BT19" s="6">
        <f t="shared" si="5"/>
        <v>0.013471447372074535</v>
      </c>
      <c r="BW19" t="s">
        <v>160</v>
      </c>
      <c r="BX19" s="4">
        <f>+CA9-CA10</f>
        <v>9914554</v>
      </c>
      <c r="BY19" s="11">
        <f>+BX19/BX20</f>
        <v>0.17680937403259833</v>
      </c>
      <c r="CA19" s="11">
        <f>SUM(BY2:BY19)</f>
        <v>1</v>
      </c>
    </row>
    <row r="20" spans="2:76" ht="12.75">
      <c r="B20" s="118" t="s">
        <v>42</v>
      </c>
      <c r="C20" s="120">
        <v>0</v>
      </c>
      <c r="D20" s="6">
        <f t="shared" si="6"/>
        <v>0</v>
      </c>
      <c r="E20" s="120">
        <v>0</v>
      </c>
      <c r="F20" s="6">
        <f t="shared" si="7"/>
        <v>0</v>
      </c>
      <c r="G20" s="120">
        <v>0</v>
      </c>
      <c r="H20" s="6">
        <f t="shared" si="8"/>
        <v>0</v>
      </c>
      <c r="I20" s="120">
        <v>1572</v>
      </c>
      <c r="J20" s="6">
        <f t="shared" si="9"/>
        <v>0.0001875736289137351</v>
      </c>
      <c r="K20" s="66">
        <f t="shared" si="10"/>
        <v>1572</v>
      </c>
      <c r="L20" s="6">
        <f t="shared" si="11"/>
        <v>2.803397268089362E-05</v>
      </c>
      <c r="O20">
        <v>19</v>
      </c>
      <c r="P20" s="118" t="s">
        <v>8</v>
      </c>
      <c r="Q20" s="120">
        <v>270619</v>
      </c>
      <c r="R20" s="6">
        <f>+Q20/$C$76</f>
        <v>0.01002312601721938</v>
      </c>
      <c r="X20" s="2"/>
      <c r="Y20" s="3"/>
      <c r="AB20">
        <f t="shared" si="26"/>
        <v>19</v>
      </c>
      <c r="AC20" s="118" t="s">
        <v>35</v>
      </c>
      <c r="AD20" s="120">
        <v>173232</v>
      </c>
      <c r="AE20" s="6">
        <f t="shared" si="1"/>
        <v>0.010297379390891748</v>
      </c>
      <c r="AP20">
        <f t="shared" si="27"/>
        <v>19</v>
      </c>
      <c r="AQ20" s="118" t="s">
        <v>33</v>
      </c>
      <c r="AR20" s="120">
        <v>13785</v>
      </c>
      <c r="AS20" s="6">
        <f t="shared" si="3"/>
        <v>0.003560423893195032</v>
      </c>
      <c r="BC20">
        <f t="shared" si="24"/>
        <v>19</v>
      </c>
      <c r="BD20" s="118" t="s">
        <v>88</v>
      </c>
      <c r="BE20" s="120">
        <v>181972</v>
      </c>
      <c r="BF20" s="6">
        <f t="shared" si="4"/>
        <v>0.02171319872817443</v>
      </c>
      <c r="BH20">
        <f t="shared" si="25"/>
        <v>19</v>
      </c>
      <c r="BI20" s="26" t="str">
        <f t="shared" si="18"/>
        <v>33155</v>
      </c>
      <c r="BJ20" s="27">
        <f t="shared" si="19"/>
        <v>181972</v>
      </c>
      <c r="BK20" s="6">
        <f t="shared" si="20"/>
        <v>0.02171319872817443</v>
      </c>
      <c r="BR20" s="118" t="s">
        <v>132</v>
      </c>
      <c r="BS20" s="120">
        <v>753612</v>
      </c>
      <c r="BT20" s="6">
        <f t="shared" si="5"/>
        <v>0.01343940090330382</v>
      </c>
      <c r="BX20" s="4">
        <f>SUM(BX2:BX19)</f>
        <v>56074821</v>
      </c>
    </row>
    <row r="21" spans="2:72" ht="12.75">
      <c r="B21" s="118" t="s">
        <v>43</v>
      </c>
      <c r="C21" s="120">
        <v>53752</v>
      </c>
      <c r="D21" s="6">
        <f t="shared" si="6"/>
        <v>0.001990854558170624</v>
      </c>
      <c r="E21" s="120">
        <v>53752</v>
      </c>
      <c r="F21" s="6">
        <f t="shared" si="7"/>
        <v>0.003195164502050506</v>
      </c>
      <c r="G21" s="120">
        <v>175</v>
      </c>
      <c r="H21" s="6">
        <f t="shared" si="8"/>
        <v>4.519943281168883E-05</v>
      </c>
      <c r="I21" s="120">
        <v>8483</v>
      </c>
      <c r="J21" s="6">
        <f t="shared" si="9"/>
        <v>0.0010122055305821977</v>
      </c>
      <c r="K21" s="66">
        <f t="shared" si="10"/>
        <v>116162</v>
      </c>
      <c r="L21" s="6">
        <f t="shared" si="11"/>
        <v>0.0020715536479376366</v>
      </c>
      <c r="O21">
        <v>20</v>
      </c>
      <c r="P21" s="118" t="s">
        <v>127</v>
      </c>
      <c r="Q21" s="120">
        <v>220060</v>
      </c>
      <c r="R21" s="6">
        <f t="shared" si="0"/>
        <v>0.008150533079160359</v>
      </c>
      <c r="X21" s="2"/>
      <c r="Y21" s="3"/>
      <c r="AB21">
        <f t="shared" si="26"/>
        <v>20</v>
      </c>
      <c r="AC21" s="118" t="s">
        <v>75</v>
      </c>
      <c r="AD21" s="120">
        <v>151874</v>
      </c>
      <c r="AE21" s="6">
        <f t="shared" si="1"/>
        <v>0.009027802008937687</v>
      </c>
      <c r="AP21">
        <f t="shared" si="27"/>
        <v>20</v>
      </c>
      <c r="AQ21" s="118" t="s">
        <v>44</v>
      </c>
      <c r="AR21" s="120">
        <v>10644</v>
      </c>
      <c r="AS21" s="6">
        <f t="shared" si="3"/>
        <v>0.0027491586448435195</v>
      </c>
      <c r="BC21">
        <f t="shared" si="24"/>
        <v>20</v>
      </c>
      <c r="BD21" s="118" t="s">
        <v>140</v>
      </c>
      <c r="BE21" s="120">
        <v>166115</v>
      </c>
      <c r="BF21" s="6">
        <f t="shared" si="4"/>
        <v>0.01982111537341292</v>
      </c>
      <c r="BH21">
        <f t="shared" si="25"/>
        <v>20</v>
      </c>
      <c r="BI21" s="26" t="str">
        <f t="shared" si="18"/>
        <v>33183</v>
      </c>
      <c r="BJ21" s="27">
        <f t="shared" si="19"/>
        <v>166115</v>
      </c>
      <c r="BK21" s="6">
        <f t="shared" si="20"/>
        <v>0.01982111537341292</v>
      </c>
      <c r="BR21" s="118" t="s">
        <v>127</v>
      </c>
      <c r="BS21" s="120">
        <v>645878</v>
      </c>
      <c r="BT21" s="6">
        <f t="shared" si="5"/>
        <v>0.011518146442232959</v>
      </c>
    </row>
    <row r="22" spans="2:72" ht="12.75">
      <c r="B22" s="118" t="s">
        <v>44</v>
      </c>
      <c r="C22" s="120">
        <v>177551</v>
      </c>
      <c r="D22" s="6">
        <f t="shared" si="6"/>
        <v>0.006576094241288743</v>
      </c>
      <c r="E22" s="120">
        <v>177551</v>
      </c>
      <c r="F22" s="6">
        <f t="shared" si="7"/>
        <v>0.010554112451696112</v>
      </c>
      <c r="G22" s="120">
        <v>10644</v>
      </c>
      <c r="H22" s="6">
        <f t="shared" si="8"/>
        <v>0.0027491586448435195</v>
      </c>
      <c r="I22" s="120">
        <v>122971</v>
      </c>
      <c r="J22" s="6">
        <f t="shared" si="9"/>
        <v>0.014673102239917888</v>
      </c>
      <c r="K22" s="66">
        <f t="shared" si="10"/>
        <v>488717</v>
      </c>
      <c r="L22" s="6">
        <f t="shared" si="11"/>
        <v>0.008715444673465833</v>
      </c>
      <c r="O22">
        <v>21</v>
      </c>
      <c r="P22" s="118" t="s">
        <v>44</v>
      </c>
      <c r="Q22" s="120">
        <v>177551</v>
      </c>
      <c r="R22" s="6">
        <f t="shared" si="0"/>
        <v>0.006576094241288743</v>
      </c>
      <c r="X22" s="2"/>
      <c r="Y22" s="3"/>
      <c r="AB22">
        <f t="shared" si="26"/>
        <v>21</v>
      </c>
      <c r="AC22" s="118" t="s">
        <v>132</v>
      </c>
      <c r="AD22" s="120">
        <v>136827</v>
      </c>
      <c r="AE22" s="6">
        <f t="shared" si="1"/>
        <v>0.008133367564408108</v>
      </c>
      <c r="AP22">
        <f t="shared" si="27"/>
        <v>21</v>
      </c>
      <c r="AQ22" s="118" t="s">
        <v>6</v>
      </c>
      <c r="AR22" s="120">
        <v>10036</v>
      </c>
      <c r="AS22" s="6">
        <f t="shared" si="3"/>
        <v>0.002592122901132052</v>
      </c>
      <c r="BC22">
        <f t="shared" si="24"/>
        <v>21</v>
      </c>
      <c r="BD22" s="118" t="s">
        <v>6</v>
      </c>
      <c r="BE22" s="120">
        <v>153808</v>
      </c>
      <c r="BF22" s="6">
        <f t="shared" si="4"/>
        <v>0.0183526238651169</v>
      </c>
      <c r="BI22" t="s">
        <v>160</v>
      </c>
      <c r="BJ22" s="27">
        <f>+BM6-BM7</f>
        <v>2106209</v>
      </c>
      <c r="BK22" s="11">
        <f>+BJ22/BJ23</f>
        <v>0.2513163265780974</v>
      </c>
      <c r="BR22" s="118" t="s">
        <v>28</v>
      </c>
      <c r="BS22" s="120">
        <v>583021</v>
      </c>
      <c r="BT22" s="6">
        <f t="shared" si="5"/>
        <v>0.010397197701264174</v>
      </c>
    </row>
    <row r="23" spans="2:72" ht="12.75">
      <c r="B23" s="118" t="s">
        <v>45</v>
      </c>
      <c r="C23" s="120">
        <v>1915874</v>
      </c>
      <c r="D23" s="6">
        <f t="shared" si="6"/>
        <v>0.07095971286241604</v>
      </c>
      <c r="E23" s="120">
        <v>1915875</v>
      </c>
      <c r="F23" s="6">
        <f t="shared" si="7"/>
        <v>0.11388480038633006</v>
      </c>
      <c r="G23" s="120">
        <v>570282</v>
      </c>
      <c r="H23" s="6">
        <f t="shared" si="8"/>
        <v>0.1472938453869459</v>
      </c>
      <c r="I23" s="120">
        <v>207671</v>
      </c>
      <c r="J23" s="6">
        <f t="shared" si="9"/>
        <v>0.024779645731643946</v>
      </c>
      <c r="K23" s="66">
        <f t="shared" si="10"/>
        <v>4609702</v>
      </c>
      <c r="L23" s="6">
        <f t="shared" si="11"/>
        <v>0.08220627222332105</v>
      </c>
      <c r="O23">
        <v>22</v>
      </c>
      <c r="P23" s="118" t="s">
        <v>35</v>
      </c>
      <c r="Q23" s="120">
        <v>173232</v>
      </c>
      <c r="R23" s="6">
        <f t="shared" si="0"/>
        <v>0.006416128084927325</v>
      </c>
      <c r="X23" s="2"/>
      <c r="Y23" s="3"/>
      <c r="AB23">
        <f t="shared" si="26"/>
        <v>22</v>
      </c>
      <c r="AC23" s="118" t="s">
        <v>2</v>
      </c>
      <c r="AD23" s="120">
        <v>133529</v>
      </c>
      <c r="AE23" s="6">
        <f t="shared" si="1"/>
        <v>0.00793732550964247</v>
      </c>
      <c r="AP23">
        <f t="shared" si="27"/>
        <v>22</v>
      </c>
      <c r="AQ23" s="118" t="s">
        <v>75</v>
      </c>
      <c r="AR23" s="120">
        <v>7094</v>
      </c>
      <c r="AS23" s="6">
        <f t="shared" si="3"/>
        <v>0.0018322558649492603</v>
      </c>
      <c r="BC23">
        <f t="shared" si="24"/>
        <v>22</v>
      </c>
      <c r="BD23" s="118" t="s">
        <v>73</v>
      </c>
      <c r="BE23" s="120">
        <v>149110</v>
      </c>
      <c r="BF23" s="6">
        <f t="shared" si="4"/>
        <v>0.017792050768019745</v>
      </c>
      <c r="BJ23" s="43">
        <f>SUM(BJ2:BJ22)</f>
        <v>8380709</v>
      </c>
      <c r="BR23" s="118" t="s">
        <v>44</v>
      </c>
      <c r="BS23" s="120">
        <v>488717</v>
      </c>
      <c r="BT23" s="6">
        <f t="shared" si="5"/>
        <v>0.008715444673465833</v>
      </c>
    </row>
    <row r="24" spans="2:72" ht="12.75">
      <c r="B24" s="118" t="s">
        <v>46</v>
      </c>
      <c r="C24" s="120">
        <v>1336703</v>
      </c>
      <c r="D24" s="6">
        <f t="shared" si="6"/>
        <v>0.04950850685500722</v>
      </c>
      <c r="E24" s="120">
        <v>1336704</v>
      </c>
      <c r="F24" s="6">
        <f t="shared" si="7"/>
        <v>0.07945730708715805</v>
      </c>
      <c r="G24" s="120">
        <v>212377</v>
      </c>
      <c r="H24" s="6">
        <f t="shared" si="8"/>
        <v>0.05485325681284594</v>
      </c>
      <c r="I24" s="120">
        <v>314738</v>
      </c>
      <c r="J24" s="6">
        <f t="shared" si="9"/>
        <v>0.03755505649939641</v>
      </c>
      <c r="K24" s="66">
        <f t="shared" si="10"/>
        <v>3200522</v>
      </c>
      <c r="L24" s="6">
        <f t="shared" si="11"/>
        <v>0.05707592004618258</v>
      </c>
      <c r="O24">
        <v>23</v>
      </c>
      <c r="P24" s="118" t="s">
        <v>75</v>
      </c>
      <c r="Q24" s="120">
        <v>151874</v>
      </c>
      <c r="R24" s="6">
        <f t="shared" si="0"/>
        <v>0.005625075256131965</v>
      </c>
      <c r="X24" s="2"/>
      <c r="Y24" s="3"/>
      <c r="AB24">
        <f t="shared" si="26"/>
        <v>23</v>
      </c>
      <c r="AC24" s="118" t="s">
        <v>122</v>
      </c>
      <c r="AD24" s="120">
        <v>111399</v>
      </c>
      <c r="AE24" s="6">
        <f t="shared" si="1"/>
        <v>0.0066218583562271975</v>
      </c>
      <c r="AP24">
        <f t="shared" si="27"/>
        <v>23</v>
      </c>
      <c r="AQ24" s="118" t="s">
        <v>17</v>
      </c>
      <c r="AR24" s="120">
        <v>6164</v>
      </c>
      <c r="AS24" s="6">
        <f t="shared" si="3"/>
        <v>0.0015920531648642854</v>
      </c>
      <c r="BC24">
        <f t="shared" si="24"/>
        <v>23</v>
      </c>
      <c r="BD24" s="118" t="s">
        <v>139</v>
      </c>
      <c r="BE24" s="120">
        <v>135322</v>
      </c>
      <c r="BF24" s="6">
        <f t="shared" si="4"/>
        <v>0.016146843900677138</v>
      </c>
      <c r="BR24" s="118" t="s">
        <v>35</v>
      </c>
      <c r="BS24" s="120">
        <v>434738</v>
      </c>
      <c r="BT24" s="6">
        <f t="shared" si="5"/>
        <v>0.007752820111543468</v>
      </c>
    </row>
    <row r="25" spans="2:72" ht="12.75">
      <c r="B25" s="118" t="s">
        <v>48</v>
      </c>
      <c r="C25" s="120">
        <v>879041</v>
      </c>
      <c r="D25" s="6">
        <f t="shared" si="6"/>
        <v>0.0325577240227129</v>
      </c>
      <c r="E25" s="120">
        <v>879041</v>
      </c>
      <c r="F25" s="6">
        <f t="shared" si="7"/>
        <v>0.052252578490976684</v>
      </c>
      <c r="G25" s="120">
        <v>210562</v>
      </c>
      <c r="H25" s="6">
        <f t="shared" si="8"/>
        <v>0.05438447412397042</v>
      </c>
      <c r="I25" s="120">
        <v>717637</v>
      </c>
      <c r="J25" s="6">
        <f t="shared" si="9"/>
        <v>0.08562962871041102</v>
      </c>
      <c r="K25" s="66">
        <f t="shared" si="10"/>
        <v>2686281</v>
      </c>
      <c r="L25" s="6">
        <f t="shared" si="11"/>
        <v>0.04790529781628728</v>
      </c>
      <c r="O25">
        <v>24</v>
      </c>
      <c r="P25" s="118" t="s">
        <v>132</v>
      </c>
      <c r="Q25" s="120">
        <v>136827</v>
      </c>
      <c r="R25" s="6">
        <f t="shared" si="0"/>
        <v>0.005067767834328248</v>
      </c>
      <c r="X25" s="2"/>
      <c r="Y25" s="3"/>
      <c r="AB25">
        <f t="shared" si="26"/>
        <v>24</v>
      </c>
      <c r="AC25" s="118" t="s">
        <v>53</v>
      </c>
      <c r="AD25" s="120">
        <v>111320</v>
      </c>
      <c r="AE25" s="6">
        <f t="shared" si="1"/>
        <v>0.006617162382204613</v>
      </c>
      <c r="AP25">
        <f t="shared" si="27"/>
        <v>24</v>
      </c>
      <c r="AQ25" s="118" t="s">
        <v>127</v>
      </c>
      <c r="AR25" s="120">
        <v>5931</v>
      </c>
      <c r="AS25" s="6">
        <f t="shared" si="3"/>
        <v>0.001531873348606437</v>
      </c>
      <c r="BC25">
        <f t="shared" si="24"/>
        <v>24</v>
      </c>
      <c r="BD25" s="118" t="s">
        <v>70</v>
      </c>
      <c r="BE25" s="120">
        <v>132326</v>
      </c>
      <c r="BF25" s="6">
        <f t="shared" si="4"/>
        <v>0.01578935624658964</v>
      </c>
      <c r="BR25" s="118" t="s">
        <v>33</v>
      </c>
      <c r="BS25" s="120">
        <v>414470</v>
      </c>
      <c r="BT25" s="6">
        <f t="shared" si="5"/>
        <v>0.0073913744637722515</v>
      </c>
    </row>
    <row r="26" spans="2:72" ht="12.75">
      <c r="B26" s="118" t="s">
        <v>51</v>
      </c>
      <c r="C26" s="120">
        <v>1260060</v>
      </c>
      <c r="D26" s="6">
        <f t="shared" si="6"/>
        <v>0.04666982055678815</v>
      </c>
      <c r="E26" s="120">
        <v>1260060</v>
      </c>
      <c r="F26" s="6">
        <f t="shared" si="7"/>
        <v>0.07490138008732253</v>
      </c>
      <c r="G26" s="120">
        <v>508676</v>
      </c>
      <c r="H26" s="6">
        <f t="shared" si="8"/>
        <v>0.13138209534239217</v>
      </c>
      <c r="I26" s="120">
        <v>450572</v>
      </c>
      <c r="J26" s="6">
        <f t="shared" si="9"/>
        <v>0.05376299308328209</v>
      </c>
      <c r="K26" s="66">
        <f t="shared" si="10"/>
        <v>3479368</v>
      </c>
      <c r="L26" s="6">
        <f t="shared" si="11"/>
        <v>0.06204866886690552</v>
      </c>
      <c r="O26">
        <v>25</v>
      </c>
      <c r="P26" s="118" t="s">
        <v>2</v>
      </c>
      <c r="Q26" s="120">
        <v>133528</v>
      </c>
      <c r="R26" s="6">
        <f t="shared" si="0"/>
        <v>0.004945580209916043</v>
      </c>
      <c r="AB26">
        <f t="shared" si="26"/>
        <v>25</v>
      </c>
      <c r="AC26" s="118" t="s">
        <v>33</v>
      </c>
      <c r="AD26" s="120">
        <v>99573</v>
      </c>
      <c r="AE26" s="6">
        <f t="shared" si="1"/>
        <v>0.005918888877858964</v>
      </c>
      <c r="AP26">
        <f t="shared" si="27"/>
        <v>25</v>
      </c>
      <c r="AQ26" s="118" t="s">
        <v>122</v>
      </c>
      <c r="AR26" s="120">
        <v>5565</v>
      </c>
      <c r="AS26" s="6">
        <f t="shared" si="3"/>
        <v>0.0014373419634117048</v>
      </c>
      <c r="BC26">
        <f t="shared" si="24"/>
        <v>25</v>
      </c>
      <c r="BD26" s="118" t="s">
        <v>112</v>
      </c>
      <c r="BE26" s="120">
        <v>128584</v>
      </c>
      <c r="BF26" s="6">
        <f t="shared" si="4"/>
        <v>0.015342854643920939</v>
      </c>
      <c r="BR26" s="118" t="s">
        <v>75</v>
      </c>
      <c r="BS26" s="120">
        <v>368938</v>
      </c>
      <c r="BT26" s="6">
        <f t="shared" si="5"/>
        <v>0.006579387921719804</v>
      </c>
    </row>
    <row r="27" spans="2:72" ht="12.75">
      <c r="B27" s="118" t="s">
        <v>52</v>
      </c>
      <c r="C27" s="120">
        <v>20888</v>
      </c>
      <c r="D27" s="6">
        <f t="shared" si="6"/>
        <v>0.0007736450738775859</v>
      </c>
      <c r="E27" s="120">
        <v>20888</v>
      </c>
      <c r="F27" s="6">
        <f t="shared" si="7"/>
        <v>0.0012416393086551378</v>
      </c>
      <c r="G27" s="120">
        <v>0</v>
      </c>
      <c r="H27" s="6">
        <f t="shared" si="8"/>
        <v>0</v>
      </c>
      <c r="I27" s="120">
        <v>245335</v>
      </c>
      <c r="J27" s="6">
        <f t="shared" si="9"/>
        <v>0.02927377624017252</v>
      </c>
      <c r="K27" s="66">
        <f t="shared" si="10"/>
        <v>287111</v>
      </c>
      <c r="L27" s="6">
        <f t="shared" si="11"/>
        <v>0.00512014117708909</v>
      </c>
      <c r="O27">
        <f>+O26+1</f>
        <v>26</v>
      </c>
      <c r="P27" s="118" t="s">
        <v>122</v>
      </c>
      <c r="Q27" s="120">
        <v>111399</v>
      </c>
      <c r="R27" s="6">
        <f t="shared" si="0"/>
        <v>0.0041259712555002485</v>
      </c>
      <c r="AB27">
        <f t="shared" si="26"/>
        <v>26</v>
      </c>
      <c r="AC27" s="118" t="s">
        <v>139</v>
      </c>
      <c r="AD27" s="120">
        <v>86016</v>
      </c>
      <c r="AE27" s="6">
        <f t="shared" si="1"/>
        <v>0.005113024069957887</v>
      </c>
      <c r="AP27">
        <f t="shared" si="27"/>
        <v>26</v>
      </c>
      <c r="AQ27" s="118" t="s">
        <v>68</v>
      </c>
      <c r="AR27" s="120">
        <v>3043</v>
      </c>
      <c r="AS27" s="6">
        <f t="shared" si="3"/>
        <v>0.0007859535659769664</v>
      </c>
      <c r="BC27">
        <f t="shared" si="24"/>
        <v>26</v>
      </c>
      <c r="BD27" s="118" t="s">
        <v>44</v>
      </c>
      <c r="BE27" s="120">
        <v>122971</v>
      </c>
      <c r="BF27" s="6">
        <f t="shared" si="4"/>
        <v>0.014673102239917888</v>
      </c>
      <c r="BR27" s="118" t="s">
        <v>6</v>
      </c>
      <c r="BS27" s="120">
        <v>313092</v>
      </c>
      <c r="BT27" s="6">
        <f>+BS27/$K$76</f>
        <v>0.005583468558909889</v>
      </c>
    </row>
    <row r="28" spans="2:72" ht="12.75">
      <c r="B28" s="118" t="s">
        <v>53</v>
      </c>
      <c r="C28" s="120">
        <v>111320</v>
      </c>
      <c r="D28" s="6">
        <f t="shared" si="6"/>
        <v>0.004123045271163006</v>
      </c>
      <c r="E28" s="120">
        <v>111320</v>
      </c>
      <c r="F28" s="6">
        <f t="shared" si="7"/>
        <v>0.006617162382204613</v>
      </c>
      <c r="G28" s="120">
        <v>403</v>
      </c>
      <c r="H28" s="6">
        <f t="shared" si="8"/>
        <v>0.00010408783670348913</v>
      </c>
      <c r="I28" s="120">
        <v>43014</v>
      </c>
      <c r="J28" s="6">
        <f t="shared" si="9"/>
        <v>0.005132501319399111</v>
      </c>
      <c r="K28" s="66">
        <f t="shared" si="10"/>
        <v>266057</v>
      </c>
      <c r="L28" s="6">
        <f t="shared" si="11"/>
        <v>0.0047446785429774265</v>
      </c>
      <c r="O28">
        <f aca="true" t="shared" si="28" ref="O28:O75">+O27+1</f>
        <v>27</v>
      </c>
      <c r="P28" s="118" t="s">
        <v>53</v>
      </c>
      <c r="Q28" s="120">
        <v>111320</v>
      </c>
      <c r="R28" s="6">
        <f t="shared" si="0"/>
        <v>0.004123045271163006</v>
      </c>
      <c r="AB28">
        <f t="shared" si="26"/>
        <v>27</v>
      </c>
      <c r="AC28" s="118" t="s">
        <v>55</v>
      </c>
      <c r="AD28" s="120">
        <v>77178</v>
      </c>
      <c r="AE28" s="6">
        <f t="shared" si="1"/>
        <v>0.004587669406519831</v>
      </c>
      <c r="AP28">
        <f t="shared" si="27"/>
        <v>27</v>
      </c>
      <c r="AQ28" s="118" t="s">
        <v>2</v>
      </c>
      <c r="AR28" s="120">
        <v>2969</v>
      </c>
      <c r="AS28" s="6">
        <f t="shared" si="3"/>
        <v>0.0007668406629594523</v>
      </c>
      <c r="BC28">
        <f t="shared" si="24"/>
        <v>27</v>
      </c>
      <c r="BD28" s="118" t="s">
        <v>115</v>
      </c>
      <c r="BE28" s="120">
        <v>110851</v>
      </c>
      <c r="BF28" s="6">
        <f t="shared" si="4"/>
        <v>0.013226923879590617</v>
      </c>
      <c r="BR28" s="118" t="s">
        <v>140</v>
      </c>
      <c r="BS28" s="120">
        <v>310759</v>
      </c>
      <c r="BT28" s="6">
        <f t="shared" si="5"/>
        <v>0.005541863432787418</v>
      </c>
    </row>
    <row r="29" spans="2:72" ht="12.75">
      <c r="B29" s="118" t="s">
        <v>54</v>
      </c>
      <c r="C29" s="120">
        <v>47488</v>
      </c>
      <c r="D29" s="6">
        <f t="shared" si="6"/>
        <v>0.0017588499266707584</v>
      </c>
      <c r="E29" s="120">
        <v>47488</v>
      </c>
      <c r="F29" s="6">
        <f t="shared" si="7"/>
        <v>0.0028228153719559164</v>
      </c>
      <c r="G29" s="120">
        <v>0</v>
      </c>
      <c r="H29" s="6">
        <f t="shared" si="8"/>
        <v>0</v>
      </c>
      <c r="I29" s="120">
        <v>8910</v>
      </c>
      <c r="J29" s="6">
        <f t="shared" si="9"/>
        <v>0.001063155873804949</v>
      </c>
      <c r="K29" s="66">
        <f t="shared" si="10"/>
        <v>103886</v>
      </c>
      <c r="L29" s="6">
        <f t="shared" si="11"/>
        <v>0.0018526318612769178</v>
      </c>
      <c r="O29">
        <f t="shared" si="28"/>
        <v>28</v>
      </c>
      <c r="P29" s="118" t="s">
        <v>82</v>
      </c>
      <c r="Q29" s="120">
        <v>102343</v>
      </c>
      <c r="R29" s="6">
        <f t="shared" si="0"/>
        <v>0.0037905571522335204</v>
      </c>
      <c r="AB29">
        <f t="shared" si="26"/>
        <v>28</v>
      </c>
      <c r="AC29" s="118" t="s">
        <v>17</v>
      </c>
      <c r="AD29" s="120">
        <v>75345</v>
      </c>
      <c r="AE29" s="6">
        <f t="shared" si="1"/>
        <v>0.004478710920654029</v>
      </c>
      <c r="AP29">
        <f t="shared" si="27"/>
        <v>28</v>
      </c>
      <c r="AQ29" s="118" t="s">
        <v>70</v>
      </c>
      <c r="AR29" s="120">
        <v>2442</v>
      </c>
      <c r="AS29" s="6">
        <f t="shared" si="3"/>
        <v>0.0006307257995779664</v>
      </c>
      <c r="BC29">
        <f t="shared" si="24"/>
        <v>28</v>
      </c>
      <c r="BD29" s="118" t="s">
        <v>93</v>
      </c>
      <c r="BE29" s="120">
        <v>106768</v>
      </c>
      <c r="BF29" s="6">
        <f t="shared" si="4"/>
        <v>0.012739733595331851</v>
      </c>
      <c r="BR29" s="118" t="s">
        <v>139</v>
      </c>
      <c r="BS29" s="120">
        <v>309326</v>
      </c>
      <c r="BT29" s="6">
        <f t="shared" si="5"/>
        <v>0.005516308291024237</v>
      </c>
    </row>
    <row r="30" spans="2:72" ht="12.75">
      <c r="B30" s="118" t="s">
        <v>55</v>
      </c>
      <c r="C30" s="120">
        <v>77177</v>
      </c>
      <c r="D30" s="6">
        <f t="shared" si="6"/>
        <v>0.0028584644708277694</v>
      </c>
      <c r="E30" s="120">
        <v>77178</v>
      </c>
      <c r="F30" s="6">
        <f t="shared" si="7"/>
        <v>0.004587669406519831</v>
      </c>
      <c r="G30" s="120">
        <v>0</v>
      </c>
      <c r="H30" s="6">
        <f t="shared" si="8"/>
        <v>0</v>
      </c>
      <c r="I30" s="120">
        <v>38952</v>
      </c>
      <c r="J30" s="6">
        <f t="shared" si="9"/>
        <v>0.00464781678972507</v>
      </c>
      <c r="K30" s="66">
        <f t="shared" si="10"/>
        <v>193307</v>
      </c>
      <c r="L30" s="6">
        <f t="shared" si="11"/>
        <v>0.003447304807268132</v>
      </c>
      <c r="O30">
        <f t="shared" si="28"/>
        <v>29</v>
      </c>
      <c r="P30" s="118" t="s">
        <v>33</v>
      </c>
      <c r="Q30" s="120">
        <v>99573</v>
      </c>
      <c r="R30" s="6">
        <f t="shared" si="0"/>
        <v>0.003687962511547916</v>
      </c>
      <c r="AB30">
        <f t="shared" si="26"/>
        <v>29</v>
      </c>
      <c r="AC30" s="118" t="s">
        <v>6</v>
      </c>
      <c r="AD30" s="120">
        <v>74624</v>
      </c>
      <c r="AE30" s="6">
        <f t="shared" si="1"/>
        <v>0.0044358527273592975</v>
      </c>
      <c r="AP30">
        <f t="shared" si="27"/>
        <v>29</v>
      </c>
      <c r="AQ30" s="118" t="s">
        <v>139</v>
      </c>
      <c r="AR30" s="120">
        <v>1974</v>
      </c>
      <c r="AS30" s="6">
        <f>+AR30/$G$76</f>
        <v>0.0005098496021158501</v>
      </c>
      <c r="BC30">
        <f t="shared" si="24"/>
        <v>29</v>
      </c>
      <c r="BD30" s="118" t="s">
        <v>128</v>
      </c>
      <c r="BE30" s="120">
        <v>106111</v>
      </c>
      <c r="BF30" s="6">
        <f t="shared" si="4"/>
        <v>0.012661339273324012</v>
      </c>
      <c r="BR30" s="118" t="s">
        <v>68</v>
      </c>
      <c r="BS30" s="120">
        <v>295776</v>
      </c>
      <c r="BT30" s="6">
        <f t="shared" si="5"/>
        <v>0.005274666859837145</v>
      </c>
    </row>
    <row r="31" spans="2:72" ht="12.75">
      <c r="B31" s="118" t="s">
        <v>58</v>
      </c>
      <c r="C31" s="120">
        <v>5275378</v>
      </c>
      <c r="D31" s="6">
        <f t="shared" si="6"/>
        <v>0.19538827089918573</v>
      </c>
      <c r="E31" s="120">
        <v>0</v>
      </c>
      <c r="F31" s="6">
        <f t="shared" si="7"/>
        <v>0</v>
      </c>
      <c r="G31" s="120">
        <v>0</v>
      </c>
      <c r="H31" s="6">
        <f t="shared" si="8"/>
        <v>0</v>
      </c>
      <c r="I31" s="120">
        <v>0</v>
      </c>
      <c r="J31" s="6">
        <f t="shared" si="9"/>
        <v>0</v>
      </c>
      <c r="K31" s="66">
        <f t="shared" si="10"/>
        <v>5275378</v>
      </c>
      <c r="L31" s="6">
        <f t="shared" si="11"/>
        <v>0.09407748265482649</v>
      </c>
      <c r="O31">
        <f t="shared" si="28"/>
        <v>30</v>
      </c>
      <c r="P31" s="118" t="s">
        <v>139</v>
      </c>
      <c r="Q31" s="120">
        <v>86014</v>
      </c>
      <c r="R31" s="6">
        <f t="shared" si="0"/>
        <v>0.0031857673010583436</v>
      </c>
      <c r="AB31">
        <f t="shared" si="26"/>
        <v>30</v>
      </c>
      <c r="AC31" s="118" t="s">
        <v>140</v>
      </c>
      <c r="AD31" s="120">
        <v>72322</v>
      </c>
      <c r="AE31" s="6">
        <f t="shared" si="1"/>
        <v>0.004299015610903719</v>
      </c>
      <c r="AP31">
        <f t="shared" si="27"/>
        <v>30</v>
      </c>
      <c r="AQ31" s="118" t="s">
        <v>106</v>
      </c>
      <c r="AR31" s="120">
        <v>698</v>
      </c>
      <c r="AS31" s="6">
        <f t="shared" si="3"/>
        <v>0.00018028116630033601</v>
      </c>
      <c r="BC31">
        <f t="shared" si="24"/>
        <v>30</v>
      </c>
      <c r="BD31" s="118" t="s">
        <v>131</v>
      </c>
      <c r="BE31" s="120">
        <v>77182</v>
      </c>
      <c r="BF31" s="6">
        <f t="shared" si="4"/>
        <v>0.00920948335039434</v>
      </c>
      <c r="BR31" s="118" t="s">
        <v>2</v>
      </c>
      <c r="BS31" s="120">
        <v>287528</v>
      </c>
      <c r="BT31" s="6">
        <f t="shared" si="5"/>
        <v>0.005127577669842227</v>
      </c>
    </row>
    <row r="32" spans="2:72" ht="12.75">
      <c r="B32" s="118" t="s">
        <v>61</v>
      </c>
      <c r="C32" s="120">
        <v>4203138</v>
      </c>
      <c r="D32" s="6">
        <f t="shared" si="6"/>
        <v>0.15567488550975148</v>
      </c>
      <c r="E32" s="120">
        <v>0</v>
      </c>
      <c r="F32" s="6">
        <f t="shared" si="7"/>
        <v>0</v>
      </c>
      <c r="G32" s="120">
        <v>0</v>
      </c>
      <c r="H32" s="6">
        <f t="shared" si="8"/>
        <v>0</v>
      </c>
      <c r="I32" s="120">
        <v>0</v>
      </c>
      <c r="J32" s="6">
        <f t="shared" si="9"/>
        <v>0</v>
      </c>
      <c r="K32" s="66">
        <f t="shared" si="10"/>
        <v>4203138</v>
      </c>
      <c r="L32" s="6">
        <f t="shared" si="11"/>
        <v>0.07495588795548719</v>
      </c>
      <c r="O32">
        <f t="shared" si="28"/>
        <v>31</v>
      </c>
      <c r="P32" s="118" t="s">
        <v>55</v>
      </c>
      <c r="Q32" s="120">
        <v>77177</v>
      </c>
      <c r="R32" s="6">
        <f t="shared" si="0"/>
        <v>0.0028584644708277694</v>
      </c>
      <c r="AB32">
        <f t="shared" si="26"/>
        <v>31</v>
      </c>
      <c r="AC32" s="118" t="s">
        <v>146</v>
      </c>
      <c r="AD32" s="120">
        <v>56287</v>
      </c>
      <c r="AE32" s="6">
        <f t="shared" si="1"/>
        <v>0.003345851769737253</v>
      </c>
      <c r="AP32">
        <f t="shared" si="27"/>
        <v>31</v>
      </c>
      <c r="AQ32" s="118" t="s">
        <v>53</v>
      </c>
      <c r="AR32" s="120">
        <v>403</v>
      </c>
      <c r="AS32" s="6">
        <f t="shared" si="3"/>
        <v>0.00010408783670348913</v>
      </c>
      <c r="BC32">
        <f t="shared" si="24"/>
        <v>31</v>
      </c>
      <c r="BD32" s="118" t="s">
        <v>67</v>
      </c>
      <c r="BE32" s="120">
        <v>72619</v>
      </c>
      <c r="BF32" s="6">
        <f t="shared" si="4"/>
        <v>0.008665018675627563</v>
      </c>
      <c r="BR32" s="118" t="s">
        <v>52</v>
      </c>
      <c r="BS32" s="120">
        <v>287111</v>
      </c>
      <c r="BT32" s="6">
        <f t="shared" si="5"/>
        <v>0.00512014117708909</v>
      </c>
    </row>
    <row r="33" spans="2:72" ht="12.75">
      <c r="B33" s="118" t="s">
        <v>63</v>
      </c>
      <c r="C33" s="120">
        <v>661190</v>
      </c>
      <c r="D33" s="6">
        <f t="shared" si="6"/>
        <v>0.024489007391666078</v>
      </c>
      <c r="E33" s="120">
        <v>39784</v>
      </c>
      <c r="F33" s="6">
        <f t="shared" si="7"/>
        <v>0.002364868740690157</v>
      </c>
      <c r="G33" s="120">
        <v>33077</v>
      </c>
      <c r="H33" s="6">
        <f t="shared" si="8"/>
        <v>0.008543209366355609</v>
      </c>
      <c r="I33" s="120">
        <v>71535</v>
      </c>
      <c r="J33" s="6">
        <f t="shared" si="9"/>
        <v>0.008535674010396972</v>
      </c>
      <c r="K33" s="66">
        <f t="shared" si="10"/>
        <v>805586</v>
      </c>
      <c r="L33" s="6">
        <f t="shared" si="11"/>
        <v>0.014366269666736877</v>
      </c>
      <c r="O33">
        <f t="shared" si="28"/>
        <v>32</v>
      </c>
      <c r="P33" s="118" t="s">
        <v>17</v>
      </c>
      <c r="Q33" s="120">
        <v>75344</v>
      </c>
      <c r="R33" s="6">
        <f t="shared" si="0"/>
        <v>0.0027905742266484505</v>
      </c>
      <c r="AB33">
        <f t="shared" si="26"/>
        <v>32</v>
      </c>
      <c r="AC33" s="118" t="s">
        <v>43</v>
      </c>
      <c r="AD33" s="120">
        <v>53752</v>
      </c>
      <c r="AE33" s="6">
        <f t="shared" si="1"/>
        <v>0.003195164502050506</v>
      </c>
      <c r="AP33">
        <f t="shared" si="27"/>
        <v>32</v>
      </c>
      <c r="AQ33" s="118" t="s">
        <v>43</v>
      </c>
      <c r="AR33" s="120">
        <v>175</v>
      </c>
      <c r="AS33" s="6">
        <f t="shared" si="3"/>
        <v>4.519943281168883E-05</v>
      </c>
      <c r="BC33">
        <f t="shared" si="24"/>
        <v>32</v>
      </c>
      <c r="BD33" s="118" t="s">
        <v>63</v>
      </c>
      <c r="BE33" s="120">
        <v>71535</v>
      </c>
      <c r="BF33" s="6">
        <f t="shared" si="4"/>
        <v>0.008535674010396972</v>
      </c>
      <c r="BR33" s="118" t="s">
        <v>53</v>
      </c>
      <c r="BS33" s="120">
        <v>266057</v>
      </c>
      <c r="BT33" s="6">
        <f t="shared" si="5"/>
        <v>0.0047446785429774265</v>
      </c>
    </row>
    <row r="34" spans="2:72" ht="12.75">
      <c r="B34" s="118" t="s">
        <v>67</v>
      </c>
      <c r="C34" s="120">
        <v>784310</v>
      </c>
      <c r="D34" s="6">
        <f t="shared" si="6"/>
        <v>0.029049098424594477</v>
      </c>
      <c r="E34" s="120">
        <v>784310</v>
      </c>
      <c r="F34" s="6">
        <f t="shared" si="7"/>
        <v>0.04662151121080578</v>
      </c>
      <c r="G34" s="120">
        <v>99214</v>
      </c>
      <c r="H34" s="6">
        <f t="shared" si="8"/>
        <v>0.025625237297022263</v>
      </c>
      <c r="I34" s="120">
        <v>72619</v>
      </c>
      <c r="J34" s="6">
        <f t="shared" si="9"/>
        <v>0.008665018675627563</v>
      </c>
      <c r="K34" s="66">
        <f t="shared" si="10"/>
        <v>1740453</v>
      </c>
      <c r="L34" s="6">
        <f t="shared" si="11"/>
        <v>0.031038048253421976</v>
      </c>
      <c r="O34">
        <f t="shared" si="28"/>
        <v>33</v>
      </c>
      <c r="P34" s="118" t="s">
        <v>6</v>
      </c>
      <c r="Q34" s="120">
        <v>74624</v>
      </c>
      <c r="R34" s="6">
        <f t="shared" si="0"/>
        <v>0.0027639070276254773</v>
      </c>
      <c r="AB34">
        <f t="shared" si="26"/>
        <v>33</v>
      </c>
      <c r="AC34" s="118" t="s">
        <v>70</v>
      </c>
      <c r="AD34" s="120">
        <v>51656</v>
      </c>
      <c r="AE34" s="6">
        <f t="shared" si="1"/>
        <v>0.0030705725836791364</v>
      </c>
      <c r="AP34">
        <f t="shared" si="27"/>
        <v>33</v>
      </c>
      <c r="AQ34" s="118" t="s">
        <v>149</v>
      </c>
      <c r="AR34" s="120">
        <v>0</v>
      </c>
      <c r="AS34" s="6">
        <f t="shared" si="3"/>
        <v>0</v>
      </c>
      <c r="BC34">
        <f t="shared" si="24"/>
        <v>33</v>
      </c>
      <c r="BD34" s="118" t="s">
        <v>75</v>
      </c>
      <c r="BE34" s="120">
        <v>58096</v>
      </c>
      <c r="BF34" s="6">
        <f t="shared" si="4"/>
        <v>0.006932110397819564</v>
      </c>
      <c r="BR34" s="118" t="s">
        <v>136</v>
      </c>
      <c r="BS34" s="120">
        <v>254076</v>
      </c>
      <c r="BT34" s="6">
        <f t="shared" si="5"/>
        <v>0.004531017584523364</v>
      </c>
    </row>
    <row r="35" spans="2:72" ht="12.75">
      <c r="B35" s="118" t="s">
        <v>68</v>
      </c>
      <c r="C35" s="120">
        <v>13164</v>
      </c>
      <c r="D35" s="6">
        <f t="shared" si="6"/>
        <v>0.000487565288803358</v>
      </c>
      <c r="E35" s="120">
        <v>13164</v>
      </c>
      <c r="F35" s="6">
        <f t="shared" si="7"/>
        <v>0.0007825038232064455</v>
      </c>
      <c r="G35" s="120">
        <v>3043</v>
      </c>
      <c r="H35" s="6">
        <f t="shared" si="8"/>
        <v>0.0007859535659769664</v>
      </c>
      <c r="I35" s="120">
        <v>266405</v>
      </c>
      <c r="J35" s="6">
        <f t="shared" si="9"/>
        <v>0.03178788334018041</v>
      </c>
      <c r="K35" s="66">
        <f t="shared" si="10"/>
        <v>295776</v>
      </c>
      <c r="L35" s="6">
        <f t="shared" si="11"/>
        <v>0.005274666859837145</v>
      </c>
      <c r="O35">
        <f t="shared" si="28"/>
        <v>34</v>
      </c>
      <c r="P35" s="118" t="s">
        <v>140</v>
      </c>
      <c r="Q35" s="120">
        <v>72322</v>
      </c>
      <c r="R35" s="6">
        <f t="shared" si="0"/>
        <v>0.002678646066304805</v>
      </c>
      <c r="AB35">
        <f t="shared" si="26"/>
        <v>34</v>
      </c>
      <c r="AC35" s="118" t="s">
        <v>54</v>
      </c>
      <c r="AD35" s="120">
        <v>47488</v>
      </c>
      <c r="AE35" s="6">
        <f t="shared" si="1"/>
        <v>0.0028228153719559164</v>
      </c>
      <c r="AP35">
        <f t="shared" si="27"/>
        <v>34</v>
      </c>
      <c r="AQ35" s="118" t="s">
        <v>148</v>
      </c>
      <c r="AR35" s="120">
        <v>0</v>
      </c>
      <c r="AS35" s="6">
        <f t="shared" si="3"/>
        <v>0</v>
      </c>
      <c r="BC35">
        <f t="shared" si="24"/>
        <v>34</v>
      </c>
      <c r="BD35" s="118" t="s">
        <v>130</v>
      </c>
      <c r="BE35" s="120">
        <v>56817</v>
      </c>
      <c r="BF35" s="6">
        <f t="shared" si="4"/>
        <v>0.006779498011445094</v>
      </c>
      <c r="BR35" s="118" t="s">
        <v>122</v>
      </c>
      <c r="BS35" s="120">
        <v>246460</v>
      </c>
      <c r="BT35" s="6">
        <f t="shared" si="5"/>
        <v>0.004395199050211859</v>
      </c>
    </row>
    <row r="36" spans="2:72" ht="12.75">
      <c r="B36" s="118" t="s">
        <v>70</v>
      </c>
      <c r="C36" s="120">
        <v>51655</v>
      </c>
      <c r="D36" s="6">
        <f t="shared" si="6"/>
        <v>0.0019131863410162151</v>
      </c>
      <c r="E36" s="120">
        <v>51656</v>
      </c>
      <c r="F36" s="6">
        <f t="shared" si="7"/>
        <v>0.0030705725836791364</v>
      </c>
      <c r="G36" s="120">
        <v>2442</v>
      </c>
      <c r="H36" s="6">
        <f t="shared" si="8"/>
        <v>0.0006307257995779664</v>
      </c>
      <c r="I36" s="120">
        <v>132326</v>
      </c>
      <c r="J36" s="6">
        <f t="shared" si="9"/>
        <v>0.01578935624658964</v>
      </c>
      <c r="K36" s="66">
        <f t="shared" si="10"/>
        <v>238079</v>
      </c>
      <c r="L36" s="6">
        <f t="shared" si="11"/>
        <v>0.004245738029194957</v>
      </c>
      <c r="O36">
        <f t="shared" si="28"/>
        <v>35</v>
      </c>
      <c r="P36" s="118" t="s">
        <v>146</v>
      </c>
      <c r="Q36" s="120">
        <v>56287</v>
      </c>
      <c r="R36" s="6">
        <f t="shared" si="0"/>
        <v>0.002084745321397342</v>
      </c>
      <c r="AB36">
        <f t="shared" si="26"/>
        <v>35</v>
      </c>
      <c r="AC36" s="118" t="s">
        <v>148</v>
      </c>
      <c r="AD36" s="120">
        <v>45735</v>
      </c>
      <c r="AE36" s="6">
        <f t="shared" si="1"/>
        <v>0.0027186123028218466</v>
      </c>
      <c r="AP36">
        <f t="shared" si="27"/>
        <v>35</v>
      </c>
      <c r="AQ36" s="118" t="s">
        <v>147</v>
      </c>
      <c r="AR36" s="120">
        <v>0</v>
      </c>
      <c r="AS36" s="6">
        <f t="shared" si="3"/>
        <v>0</v>
      </c>
      <c r="BC36">
        <f t="shared" si="24"/>
        <v>35</v>
      </c>
      <c r="BD36" s="118" t="s">
        <v>110</v>
      </c>
      <c r="BE36" s="120">
        <v>53834</v>
      </c>
      <c r="BF36" s="6">
        <f t="shared" si="4"/>
        <v>0.006423561538767186</v>
      </c>
      <c r="BR36" s="118" t="s">
        <v>70</v>
      </c>
      <c r="BS36" s="120">
        <v>238079</v>
      </c>
      <c r="BT36" s="6">
        <f t="shared" si="5"/>
        <v>0.004245738029194957</v>
      </c>
    </row>
    <row r="37" spans="2:72" ht="12.75">
      <c r="B37" s="118" t="s">
        <v>73</v>
      </c>
      <c r="C37" s="120">
        <v>0</v>
      </c>
      <c r="D37" s="6">
        <f t="shared" si="6"/>
        <v>0</v>
      </c>
      <c r="E37" s="120">
        <v>0</v>
      </c>
      <c r="F37" s="6">
        <f t="shared" si="7"/>
        <v>0</v>
      </c>
      <c r="G37" s="120">
        <v>0</v>
      </c>
      <c r="H37" s="6">
        <f t="shared" si="8"/>
        <v>0</v>
      </c>
      <c r="I37" s="120">
        <v>149110</v>
      </c>
      <c r="J37" s="6">
        <f t="shared" si="9"/>
        <v>0.017792050768019745</v>
      </c>
      <c r="K37" s="66">
        <f t="shared" si="10"/>
        <v>149110</v>
      </c>
      <c r="L37" s="6">
        <f t="shared" si="11"/>
        <v>0.0026591257420152978</v>
      </c>
      <c r="O37">
        <f t="shared" si="28"/>
        <v>36</v>
      </c>
      <c r="P37" s="118" t="s">
        <v>43</v>
      </c>
      <c r="Q37" s="120">
        <v>53752</v>
      </c>
      <c r="R37" s="6">
        <f t="shared" si="0"/>
        <v>0.001990854558170624</v>
      </c>
      <c r="AB37">
        <f t="shared" si="26"/>
        <v>36</v>
      </c>
      <c r="AC37" s="118" t="s">
        <v>63</v>
      </c>
      <c r="AD37" s="120">
        <v>39784</v>
      </c>
      <c r="AE37" s="6">
        <f t="shared" si="1"/>
        <v>0.002364868740690157</v>
      </c>
      <c r="AP37">
        <f t="shared" si="27"/>
        <v>36</v>
      </c>
      <c r="AQ37" s="118" t="s">
        <v>146</v>
      </c>
      <c r="AR37" s="120">
        <v>0</v>
      </c>
      <c r="AS37" s="6">
        <f t="shared" si="3"/>
        <v>0</v>
      </c>
      <c r="BC37">
        <f t="shared" si="24"/>
        <v>36</v>
      </c>
      <c r="BD37" s="118" t="s">
        <v>15</v>
      </c>
      <c r="BE37" s="120">
        <v>46127</v>
      </c>
      <c r="BF37" s="6">
        <f t="shared" si="4"/>
        <v>0.005503949606172938</v>
      </c>
      <c r="BR37" s="118" t="s">
        <v>143</v>
      </c>
      <c r="BS37" s="120">
        <v>235360</v>
      </c>
      <c r="BT37" s="6">
        <f t="shared" si="5"/>
        <v>0.004197249243113946</v>
      </c>
    </row>
    <row r="38" spans="2:72" ht="12.75">
      <c r="B38" s="118" t="s">
        <v>75</v>
      </c>
      <c r="C38" s="120">
        <v>151874</v>
      </c>
      <c r="D38" s="6">
        <f t="shared" si="6"/>
        <v>0.005625075256131965</v>
      </c>
      <c r="E38" s="120">
        <v>151874</v>
      </c>
      <c r="F38" s="6">
        <f t="shared" si="7"/>
        <v>0.009027802008937687</v>
      </c>
      <c r="G38" s="120">
        <v>7094</v>
      </c>
      <c r="H38" s="6">
        <f t="shared" si="8"/>
        <v>0.0018322558649492603</v>
      </c>
      <c r="I38" s="120">
        <v>58096</v>
      </c>
      <c r="J38" s="6">
        <f t="shared" si="9"/>
        <v>0.006932110397819564</v>
      </c>
      <c r="K38" s="66">
        <f t="shared" si="10"/>
        <v>368938</v>
      </c>
      <c r="L38" s="6">
        <f t="shared" si="11"/>
        <v>0.006579387921719804</v>
      </c>
      <c r="O38">
        <f t="shared" si="28"/>
        <v>37</v>
      </c>
      <c r="P38" s="118" t="s">
        <v>70</v>
      </c>
      <c r="Q38" s="120">
        <v>51655</v>
      </c>
      <c r="R38" s="6">
        <f t="shared" si="0"/>
        <v>0.0019131863410162151</v>
      </c>
      <c r="AB38">
        <f t="shared" si="26"/>
        <v>37</v>
      </c>
      <c r="AC38" s="118" t="s">
        <v>81</v>
      </c>
      <c r="AD38" s="120">
        <v>39213</v>
      </c>
      <c r="AE38" s="6">
        <f t="shared" si="1"/>
        <v>0.0023309269537674223</v>
      </c>
      <c r="AP38">
        <f t="shared" si="27"/>
        <v>37</v>
      </c>
      <c r="AQ38" s="118" t="s">
        <v>145</v>
      </c>
      <c r="AR38" s="120">
        <v>0</v>
      </c>
      <c r="AS38" s="6">
        <f t="shared" si="3"/>
        <v>0</v>
      </c>
      <c r="BC38">
        <f t="shared" si="24"/>
        <v>37</v>
      </c>
      <c r="BD38" s="118" t="s">
        <v>141</v>
      </c>
      <c r="BE38" s="120">
        <v>45101</v>
      </c>
      <c r="BF38" s="6">
        <f t="shared" si="4"/>
        <v>0.005381525596462065</v>
      </c>
      <c r="BR38" s="118" t="s">
        <v>82</v>
      </c>
      <c r="BS38" s="120">
        <v>194017</v>
      </c>
      <c r="BT38" s="6">
        <f t="shared" si="5"/>
        <v>0.0034599664615960167</v>
      </c>
    </row>
    <row r="39" spans="2:72" ht="12.75">
      <c r="B39" s="118" t="s">
        <v>78</v>
      </c>
      <c r="C39" s="120">
        <v>4261</v>
      </c>
      <c r="D39" s="6">
        <f t="shared" si="6"/>
        <v>0.00015781796532901156</v>
      </c>
      <c r="E39" s="120">
        <v>4261</v>
      </c>
      <c r="F39" s="6">
        <f t="shared" si="7"/>
        <v>0.00025328538367385783</v>
      </c>
      <c r="G39" s="120">
        <v>0</v>
      </c>
      <c r="H39" s="6">
        <f t="shared" si="8"/>
        <v>0</v>
      </c>
      <c r="I39" s="120">
        <v>692</v>
      </c>
      <c r="J39" s="6">
        <f t="shared" si="9"/>
        <v>8.257057964904879E-05</v>
      </c>
      <c r="K39" s="66">
        <f t="shared" si="10"/>
        <v>9214</v>
      </c>
      <c r="L39" s="6">
        <f t="shared" si="11"/>
        <v>0.00016431617320722253</v>
      </c>
      <c r="O39">
        <f t="shared" si="28"/>
        <v>38</v>
      </c>
      <c r="P39" s="118" t="s">
        <v>54</v>
      </c>
      <c r="Q39" s="120">
        <v>47488</v>
      </c>
      <c r="R39" s="6">
        <f t="shared" si="0"/>
        <v>0.0017588499266707584</v>
      </c>
      <c r="AB39">
        <f t="shared" si="26"/>
        <v>38</v>
      </c>
      <c r="AC39" s="118" t="s">
        <v>131</v>
      </c>
      <c r="AD39" s="120">
        <v>32846</v>
      </c>
      <c r="AE39" s="6">
        <f t="shared" si="1"/>
        <v>0.0019524552246307286</v>
      </c>
      <c r="AP39">
        <f t="shared" si="27"/>
        <v>38</v>
      </c>
      <c r="AQ39" s="118" t="s">
        <v>143</v>
      </c>
      <c r="AR39" s="120">
        <v>0</v>
      </c>
      <c r="AS39" s="6">
        <f t="shared" si="3"/>
        <v>0</v>
      </c>
      <c r="BC39">
        <f t="shared" si="24"/>
        <v>38</v>
      </c>
      <c r="BD39" s="118" t="s">
        <v>106</v>
      </c>
      <c r="BE39" s="120">
        <v>44058</v>
      </c>
      <c r="BF39" s="6">
        <f t="shared" si="4"/>
        <v>0.005257073118754034</v>
      </c>
      <c r="BR39" s="118" t="s">
        <v>55</v>
      </c>
      <c r="BS39" s="120">
        <v>193307</v>
      </c>
      <c r="BT39" s="6">
        <f t="shared" si="5"/>
        <v>0.003447304807268132</v>
      </c>
    </row>
    <row r="40" spans="2:72" ht="12.75">
      <c r="B40" s="118" t="s">
        <v>79</v>
      </c>
      <c r="C40" s="120">
        <v>606626</v>
      </c>
      <c r="D40" s="6">
        <f t="shared" si="6"/>
        <v>0.02246807815904177</v>
      </c>
      <c r="E40" s="120">
        <v>606627</v>
      </c>
      <c r="F40" s="6">
        <f t="shared" si="7"/>
        <v>0.03605955232150231</v>
      </c>
      <c r="G40" s="120">
        <v>203650</v>
      </c>
      <c r="H40" s="6">
        <f t="shared" si="8"/>
        <v>0.052599225669145315</v>
      </c>
      <c r="I40" s="120">
        <v>214918</v>
      </c>
      <c r="J40" s="6">
        <f t="shared" si="9"/>
        <v>0.025644369706668016</v>
      </c>
      <c r="K40" s="66">
        <f t="shared" si="10"/>
        <v>1631821</v>
      </c>
      <c r="L40" s="6">
        <f t="shared" si="11"/>
        <v>0.029100779474623736</v>
      </c>
      <c r="O40">
        <f t="shared" si="28"/>
        <v>39</v>
      </c>
      <c r="P40" s="118" t="s">
        <v>148</v>
      </c>
      <c r="Q40" s="120">
        <v>45735</v>
      </c>
      <c r="R40" s="6">
        <f t="shared" si="0"/>
        <v>0.001693922704605103</v>
      </c>
      <c r="AB40">
        <f t="shared" si="26"/>
        <v>39</v>
      </c>
      <c r="AC40" s="118" t="s">
        <v>82</v>
      </c>
      <c r="AD40" s="120">
        <v>25709</v>
      </c>
      <c r="AE40" s="6">
        <f t="shared" si="1"/>
        <v>0.0015282126094511173</v>
      </c>
      <c r="AP40">
        <f t="shared" si="27"/>
        <v>39</v>
      </c>
      <c r="AQ40" s="118" t="s">
        <v>141</v>
      </c>
      <c r="AR40" s="120">
        <v>0</v>
      </c>
      <c r="AS40" s="6">
        <f t="shared" si="3"/>
        <v>0</v>
      </c>
      <c r="BC40">
        <f t="shared" si="24"/>
        <v>39</v>
      </c>
      <c r="BD40" s="118" t="s">
        <v>53</v>
      </c>
      <c r="BE40" s="120">
        <v>43014</v>
      </c>
      <c r="BF40" s="6">
        <f t="shared" si="4"/>
        <v>0.005132501319399111</v>
      </c>
      <c r="BR40" s="118" t="s">
        <v>88</v>
      </c>
      <c r="BS40" s="120">
        <v>181972</v>
      </c>
      <c r="BT40" s="6">
        <f t="shared" si="5"/>
        <v>0.0032451641709208487</v>
      </c>
    </row>
    <row r="41" spans="2:72" ht="12.75">
      <c r="B41" s="118" t="s">
        <v>81</v>
      </c>
      <c r="C41" s="120">
        <v>39213</v>
      </c>
      <c r="D41" s="6">
        <f t="shared" si="6"/>
        <v>0.0014523623267886719</v>
      </c>
      <c r="E41" s="120">
        <v>39213</v>
      </c>
      <c r="F41" s="6">
        <f t="shared" si="7"/>
        <v>0.0023309269537674223</v>
      </c>
      <c r="G41" s="120">
        <v>0</v>
      </c>
      <c r="H41" s="6">
        <f t="shared" si="8"/>
        <v>0</v>
      </c>
      <c r="I41" s="120">
        <v>5104</v>
      </c>
      <c r="J41" s="6">
        <f t="shared" si="9"/>
        <v>0.0006090176857351807</v>
      </c>
      <c r="K41" s="66">
        <f t="shared" si="10"/>
        <v>83530</v>
      </c>
      <c r="L41" s="6">
        <f t="shared" si="11"/>
        <v>0.0014896168817016822</v>
      </c>
      <c r="O41">
        <f t="shared" si="28"/>
        <v>40</v>
      </c>
      <c r="P41" s="118" t="s">
        <v>81</v>
      </c>
      <c r="Q41" s="120">
        <v>39213</v>
      </c>
      <c r="R41" s="6">
        <f t="shared" si="0"/>
        <v>0.0014523623267886719</v>
      </c>
      <c r="AB41">
        <f t="shared" si="26"/>
        <v>40</v>
      </c>
      <c r="AC41" s="118" t="s">
        <v>52</v>
      </c>
      <c r="AD41" s="120">
        <v>20888</v>
      </c>
      <c r="AE41" s="6">
        <f t="shared" si="1"/>
        <v>0.0012416393086551378</v>
      </c>
      <c r="AP41">
        <f t="shared" si="27"/>
        <v>40</v>
      </c>
      <c r="AQ41" s="118" t="s">
        <v>140</v>
      </c>
      <c r="AR41" s="120">
        <v>0</v>
      </c>
      <c r="AS41" s="6">
        <f t="shared" si="3"/>
        <v>0</v>
      </c>
      <c r="BC41">
        <f t="shared" si="24"/>
        <v>40</v>
      </c>
      <c r="BD41" s="118" t="s">
        <v>12</v>
      </c>
      <c r="BE41" s="120">
        <v>39398</v>
      </c>
      <c r="BF41" s="6">
        <f t="shared" si="4"/>
        <v>0.004701034244238763</v>
      </c>
      <c r="BR41" s="118" t="s">
        <v>17</v>
      </c>
      <c r="BS41" s="120">
        <v>167535</v>
      </c>
      <c r="BT41" s="6">
        <f t="shared" si="5"/>
        <v>0.0029877045884818786</v>
      </c>
    </row>
    <row r="42" spans="2:72" ht="12.75">
      <c r="B42" s="118" t="s">
        <v>82</v>
      </c>
      <c r="C42" s="120">
        <v>102343</v>
      </c>
      <c r="D42" s="6">
        <f t="shared" si="6"/>
        <v>0.0037905571522335204</v>
      </c>
      <c r="E42" s="120">
        <v>25709</v>
      </c>
      <c r="F42" s="6">
        <f t="shared" si="7"/>
        <v>0.0015282126094511173</v>
      </c>
      <c r="G42" s="120">
        <v>65965</v>
      </c>
      <c r="H42" s="6">
        <f t="shared" si="8"/>
        <v>0.017037603345274592</v>
      </c>
      <c r="I42" s="120">
        <v>0</v>
      </c>
      <c r="J42" s="6">
        <f t="shared" si="9"/>
        <v>0</v>
      </c>
      <c r="K42" s="66">
        <f t="shared" si="10"/>
        <v>194017</v>
      </c>
      <c r="L42" s="6">
        <f t="shared" si="11"/>
        <v>0.0034599664615960167</v>
      </c>
      <c r="O42">
        <f t="shared" si="28"/>
        <v>41</v>
      </c>
      <c r="P42" s="118" t="s">
        <v>131</v>
      </c>
      <c r="Q42" s="120">
        <v>32846</v>
      </c>
      <c r="R42" s="6">
        <f t="shared" si="0"/>
        <v>0.001216542804317464</v>
      </c>
      <c r="AB42">
        <f t="shared" si="26"/>
        <v>41</v>
      </c>
      <c r="AC42" s="118" t="s">
        <v>68</v>
      </c>
      <c r="AD42" s="120">
        <v>13164</v>
      </c>
      <c r="AE42" s="6">
        <f t="shared" si="1"/>
        <v>0.0007825038232064455</v>
      </c>
      <c r="AP42">
        <f t="shared" si="27"/>
        <v>41</v>
      </c>
      <c r="AQ42" s="118" t="s">
        <v>136</v>
      </c>
      <c r="AR42" s="120">
        <v>0</v>
      </c>
      <c r="AS42" s="6">
        <f t="shared" si="3"/>
        <v>0</v>
      </c>
      <c r="BC42">
        <f t="shared" si="24"/>
        <v>41</v>
      </c>
      <c r="BD42" s="118" t="s">
        <v>55</v>
      </c>
      <c r="BE42" s="120">
        <v>38952</v>
      </c>
      <c r="BF42" s="6">
        <f t="shared" si="4"/>
        <v>0.00464781678972507</v>
      </c>
      <c r="BR42" s="118" t="s">
        <v>73</v>
      </c>
      <c r="BS42" s="120">
        <v>149110</v>
      </c>
      <c r="BT42" s="6">
        <f t="shared" si="5"/>
        <v>0.0026591257420152978</v>
      </c>
    </row>
    <row r="43" spans="2:72" ht="12.75">
      <c r="B43" s="118" t="s">
        <v>88</v>
      </c>
      <c r="C43" s="120">
        <v>0</v>
      </c>
      <c r="D43" s="6">
        <f t="shared" si="6"/>
        <v>0</v>
      </c>
      <c r="E43" s="120">
        <v>0</v>
      </c>
      <c r="F43" s="6">
        <f t="shared" si="7"/>
        <v>0</v>
      </c>
      <c r="G43" s="120">
        <v>0</v>
      </c>
      <c r="H43" s="6">
        <f t="shared" si="8"/>
        <v>0</v>
      </c>
      <c r="I43" s="120">
        <v>181972</v>
      </c>
      <c r="J43" s="6">
        <f t="shared" si="9"/>
        <v>0.02171319872817443</v>
      </c>
      <c r="K43" s="66">
        <f t="shared" si="10"/>
        <v>181972</v>
      </c>
      <c r="L43" s="6">
        <f t="shared" si="11"/>
        <v>0.0032451641709208487</v>
      </c>
      <c r="O43">
        <f t="shared" si="28"/>
        <v>42</v>
      </c>
      <c r="P43" s="118" t="s">
        <v>52</v>
      </c>
      <c r="Q43" s="120">
        <v>20888</v>
      </c>
      <c r="R43" s="6">
        <f t="shared" si="0"/>
        <v>0.0007736450738775859</v>
      </c>
      <c r="AB43">
        <f t="shared" si="26"/>
        <v>42</v>
      </c>
      <c r="AC43" s="118" t="s">
        <v>145</v>
      </c>
      <c r="AD43" s="120">
        <v>12942</v>
      </c>
      <c r="AE43" s="6">
        <f t="shared" si="1"/>
        <v>0.0007693075417758902</v>
      </c>
      <c r="AP43">
        <f t="shared" si="27"/>
        <v>42</v>
      </c>
      <c r="AQ43" s="118" t="s">
        <v>134</v>
      </c>
      <c r="AR43" s="120">
        <v>0</v>
      </c>
      <c r="AS43" s="6">
        <f t="shared" si="3"/>
        <v>0</v>
      </c>
      <c r="BC43">
        <f t="shared" si="24"/>
        <v>42</v>
      </c>
      <c r="BD43" s="118" t="s">
        <v>28</v>
      </c>
      <c r="BE43" s="120">
        <v>38117</v>
      </c>
      <c r="BF43" s="6">
        <f t="shared" si="4"/>
        <v>0.00454818321457051</v>
      </c>
      <c r="BR43" s="118" t="s">
        <v>131</v>
      </c>
      <c r="BS43" s="120">
        <v>142874</v>
      </c>
      <c r="BT43" s="6">
        <f t="shared" si="5"/>
        <v>0.0025479171837213713</v>
      </c>
    </row>
    <row r="44" spans="2:72" ht="12.75">
      <c r="B44" s="118" t="s">
        <v>89</v>
      </c>
      <c r="C44" s="120">
        <v>469556</v>
      </c>
      <c r="D44" s="6">
        <f t="shared" si="6"/>
        <v>0.017391310145043266</v>
      </c>
      <c r="E44" s="120">
        <v>469557</v>
      </c>
      <c r="F44" s="6">
        <f t="shared" si="7"/>
        <v>0.02791174017877157</v>
      </c>
      <c r="G44" s="120">
        <v>73136</v>
      </c>
      <c r="H44" s="6">
        <f t="shared" si="8"/>
        <v>0.018889746960660998</v>
      </c>
      <c r="I44" s="120">
        <v>401438</v>
      </c>
      <c r="J44" s="6">
        <f t="shared" si="9"/>
        <v>0.047900243284905844</v>
      </c>
      <c r="K44" s="66">
        <f t="shared" si="10"/>
        <v>1413687</v>
      </c>
      <c r="L44" s="6">
        <f t="shared" si="11"/>
        <v>0.025210726932146606</v>
      </c>
      <c r="O44">
        <f t="shared" si="28"/>
        <v>43</v>
      </c>
      <c r="P44" s="118" t="s">
        <v>68</v>
      </c>
      <c r="Q44" s="120">
        <v>13164</v>
      </c>
      <c r="R44" s="6">
        <f t="shared" si="0"/>
        <v>0.000487565288803358</v>
      </c>
      <c r="AB44">
        <f t="shared" si="26"/>
        <v>43</v>
      </c>
      <c r="AC44" s="118" t="s">
        <v>134</v>
      </c>
      <c r="AD44" s="120">
        <v>8915</v>
      </c>
      <c r="AE44" s="6">
        <f t="shared" si="1"/>
        <v>0.0005299317520423474</v>
      </c>
      <c r="AP44">
        <f t="shared" si="27"/>
        <v>43</v>
      </c>
      <c r="AQ44" s="118" t="s">
        <v>132</v>
      </c>
      <c r="AR44" s="120">
        <v>0</v>
      </c>
      <c r="AS44" s="6">
        <f t="shared" si="3"/>
        <v>0</v>
      </c>
      <c r="BC44">
        <f t="shared" si="24"/>
        <v>43</v>
      </c>
      <c r="BD44" s="118" t="s">
        <v>39</v>
      </c>
      <c r="BE44" s="120">
        <v>37189</v>
      </c>
      <c r="BF44" s="6">
        <f t="shared" si="4"/>
        <v>0.004437452726255022</v>
      </c>
      <c r="BR44" s="118" t="s">
        <v>112</v>
      </c>
      <c r="BS44" s="120">
        <v>128584</v>
      </c>
      <c r="BT44" s="6">
        <f t="shared" si="5"/>
        <v>0.0022930790987277516</v>
      </c>
    </row>
    <row r="45" spans="2:72" ht="12.75">
      <c r="B45" s="118" t="s">
        <v>93</v>
      </c>
      <c r="C45" s="120">
        <v>1325</v>
      </c>
      <c r="D45" s="6">
        <f t="shared" si="6"/>
        <v>4.907505375755464E-05</v>
      </c>
      <c r="E45" s="120">
        <v>1325</v>
      </c>
      <c r="F45" s="6">
        <f t="shared" si="7"/>
        <v>7.87615896193057E-05</v>
      </c>
      <c r="G45" s="120">
        <v>0</v>
      </c>
      <c r="H45" s="6">
        <f t="shared" si="8"/>
        <v>0</v>
      </c>
      <c r="I45" s="120">
        <v>106768</v>
      </c>
      <c r="J45" s="6">
        <f t="shared" si="9"/>
        <v>0.012739733595331851</v>
      </c>
      <c r="K45" s="66">
        <f t="shared" si="10"/>
        <v>109418</v>
      </c>
      <c r="L45" s="6">
        <f t="shared" si="11"/>
        <v>0.0019512857651386886</v>
      </c>
      <c r="O45">
        <f t="shared" si="28"/>
        <v>44</v>
      </c>
      <c r="P45" s="118" t="s">
        <v>145</v>
      </c>
      <c r="Q45" s="120">
        <v>12942</v>
      </c>
      <c r="R45" s="6">
        <f t="shared" si="0"/>
        <v>0.0004793429024379413</v>
      </c>
      <c r="AB45">
        <f t="shared" si="26"/>
        <v>44</v>
      </c>
      <c r="AC45" s="118" t="s">
        <v>121</v>
      </c>
      <c r="AD45" s="120">
        <v>7896</v>
      </c>
      <c r="AE45" s="6">
        <f t="shared" si="1"/>
        <v>0.0004693596314219154</v>
      </c>
      <c r="AP45">
        <f t="shared" si="27"/>
        <v>44</v>
      </c>
      <c r="AQ45" s="118" t="s">
        <v>131</v>
      </c>
      <c r="AR45" s="120">
        <v>0</v>
      </c>
      <c r="AS45" s="6">
        <f t="shared" si="3"/>
        <v>0</v>
      </c>
      <c r="BC45">
        <f t="shared" si="24"/>
        <v>44</v>
      </c>
      <c r="BD45" s="118" t="s">
        <v>148</v>
      </c>
      <c r="BE45" s="120">
        <v>34480</v>
      </c>
      <c r="BF45" s="6">
        <f t="shared" si="4"/>
        <v>0.004114210384825436</v>
      </c>
      <c r="BR45" s="118" t="s">
        <v>148</v>
      </c>
      <c r="BS45" s="120">
        <v>125950</v>
      </c>
      <c r="BT45" s="6">
        <f t="shared" si="5"/>
        <v>0.0022461061445028956</v>
      </c>
    </row>
    <row r="46" spans="2:72" ht="12.75">
      <c r="B46" s="118" t="s">
        <v>97</v>
      </c>
      <c r="C46" s="120">
        <v>0</v>
      </c>
      <c r="D46" s="6">
        <f t="shared" si="6"/>
        <v>0</v>
      </c>
      <c r="E46" s="120">
        <v>0</v>
      </c>
      <c r="F46" s="6">
        <f t="shared" si="7"/>
        <v>0</v>
      </c>
      <c r="G46" s="120">
        <v>0</v>
      </c>
      <c r="H46" s="6">
        <f t="shared" si="8"/>
        <v>0</v>
      </c>
      <c r="I46" s="120">
        <v>2066</v>
      </c>
      <c r="J46" s="6">
        <f t="shared" si="9"/>
        <v>0.00024651852247822945</v>
      </c>
      <c r="K46" s="66">
        <f t="shared" si="10"/>
        <v>2066</v>
      </c>
      <c r="L46" s="6">
        <f t="shared" si="11"/>
        <v>3.684363076254849E-05</v>
      </c>
      <c r="O46">
        <f t="shared" si="28"/>
        <v>45</v>
      </c>
      <c r="P46" s="118" t="s">
        <v>134</v>
      </c>
      <c r="Q46" s="120">
        <v>8915</v>
      </c>
      <c r="R46" s="6">
        <f t="shared" si="0"/>
        <v>0.00033019177679139593</v>
      </c>
      <c r="AB46">
        <f t="shared" si="26"/>
        <v>45</v>
      </c>
      <c r="AC46" s="118" t="s">
        <v>24</v>
      </c>
      <c r="AD46" s="120">
        <v>6339</v>
      </c>
      <c r="AE46" s="6">
        <f t="shared" si="1"/>
        <v>0.00037680733328058786</v>
      </c>
      <c r="AP46">
        <f t="shared" si="27"/>
        <v>45</v>
      </c>
      <c r="AQ46" s="118" t="s">
        <v>130</v>
      </c>
      <c r="AR46" s="120">
        <v>0</v>
      </c>
      <c r="AS46" s="6">
        <f t="shared" si="3"/>
        <v>0</v>
      </c>
      <c r="BC46">
        <f t="shared" si="24"/>
        <v>45</v>
      </c>
      <c r="BD46" s="118" t="s">
        <v>135</v>
      </c>
      <c r="BE46" s="120">
        <v>27841</v>
      </c>
      <c r="BF46" s="6">
        <f t="shared" si="4"/>
        <v>0.0033220339711115135</v>
      </c>
      <c r="BR46" s="118" t="s">
        <v>146</v>
      </c>
      <c r="BS46" s="120">
        <v>117615</v>
      </c>
      <c r="BT46" s="6">
        <f t="shared" si="5"/>
        <v>0.002097465456019913</v>
      </c>
    </row>
    <row r="47" spans="2:72" ht="12.75">
      <c r="B47" s="118" t="s">
        <v>99</v>
      </c>
      <c r="C47" s="120">
        <v>1030949</v>
      </c>
      <c r="D47" s="6">
        <f t="shared" si="6"/>
        <v>0.03818405856324317</v>
      </c>
      <c r="E47" s="120">
        <v>1030951</v>
      </c>
      <c r="F47" s="6">
        <f t="shared" si="7"/>
        <v>0.06128252043744365</v>
      </c>
      <c r="G47" s="120">
        <v>98166</v>
      </c>
      <c r="H47" s="6">
        <f t="shared" si="8"/>
        <v>0.025354557265098547</v>
      </c>
      <c r="I47" s="120">
        <v>521321</v>
      </c>
      <c r="J47" s="6">
        <f t="shared" si="9"/>
        <v>0.0622048802792222</v>
      </c>
      <c r="K47" s="66">
        <f t="shared" si="10"/>
        <v>2681387</v>
      </c>
      <c r="L47" s="6">
        <f t="shared" si="11"/>
        <v>0.047818021568004646</v>
      </c>
      <c r="O47">
        <f t="shared" si="28"/>
        <v>46</v>
      </c>
      <c r="P47" s="118" t="s">
        <v>121</v>
      </c>
      <c r="Q47" s="120">
        <v>7896</v>
      </c>
      <c r="R47" s="6">
        <f t="shared" si="0"/>
        <v>0.0002924502826186049</v>
      </c>
      <c r="AB47">
        <f t="shared" si="26"/>
        <v>46</v>
      </c>
      <c r="AC47" s="118" t="s">
        <v>7</v>
      </c>
      <c r="AD47" s="120">
        <v>5984</v>
      </c>
      <c r="AE47" s="6">
        <f t="shared" si="1"/>
        <v>0.0003557051715335286</v>
      </c>
      <c r="AP47">
        <f t="shared" si="27"/>
        <v>46</v>
      </c>
      <c r="AQ47" s="118" t="s">
        <v>128</v>
      </c>
      <c r="AR47" s="120">
        <v>0</v>
      </c>
      <c r="AS47" s="6">
        <f t="shared" si="3"/>
        <v>0</v>
      </c>
      <c r="BC47">
        <f t="shared" si="24"/>
        <v>46</v>
      </c>
      <c r="BD47" s="118" t="s">
        <v>7</v>
      </c>
      <c r="BE47" s="120">
        <v>25457</v>
      </c>
      <c r="BF47" s="6">
        <f t="shared" si="4"/>
        <v>0.0030375711649217266</v>
      </c>
      <c r="BR47" s="118" t="s">
        <v>43</v>
      </c>
      <c r="BS47" s="120">
        <v>116162</v>
      </c>
      <c r="BT47" s="6">
        <f t="shared" si="5"/>
        <v>0.0020715536479376366</v>
      </c>
    </row>
    <row r="48" spans="2:72" ht="12.75">
      <c r="B48" s="118" t="s">
        <v>106</v>
      </c>
      <c r="C48" s="120">
        <v>1131</v>
      </c>
      <c r="D48" s="6">
        <f t="shared" si="6"/>
        <v>4.1889725131920226E-05</v>
      </c>
      <c r="E48" s="120">
        <v>1131</v>
      </c>
      <c r="F48" s="6">
        <f t="shared" si="7"/>
        <v>6.722970404485642E-05</v>
      </c>
      <c r="G48" s="120">
        <v>698</v>
      </c>
      <c r="H48" s="6">
        <f t="shared" si="8"/>
        <v>0.00018028116630033601</v>
      </c>
      <c r="I48" s="120">
        <v>44058</v>
      </c>
      <c r="J48" s="6">
        <f t="shared" si="9"/>
        <v>0.005257073118754034</v>
      </c>
      <c r="K48" s="66">
        <f t="shared" si="10"/>
        <v>47018</v>
      </c>
      <c r="L48" s="6">
        <f t="shared" si="11"/>
        <v>0.0008384868495612317</v>
      </c>
      <c r="O48">
        <f t="shared" si="28"/>
        <v>47</v>
      </c>
      <c r="P48" s="118" t="s">
        <v>24</v>
      </c>
      <c r="Q48" s="120">
        <v>6339</v>
      </c>
      <c r="R48" s="6">
        <f t="shared" si="0"/>
        <v>0.00023478246473142557</v>
      </c>
      <c r="AB48">
        <f t="shared" si="26"/>
        <v>47</v>
      </c>
      <c r="AC48" s="118" t="s">
        <v>27</v>
      </c>
      <c r="AD48" s="120">
        <v>5864</v>
      </c>
      <c r="AE48" s="6">
        <f t="shared" si="1"/>
        <v>0.00034857204643593106</v>
      </c>
      <c r="AP48">
        <f t="shared" si="27"/>
        <v>47</v>
      </c>
      <c r="AQ48" s="118" t="s">
        <v>123</v>
      </c>
      <c r="AR48" s="120">
        <v>0</v>
      </c>
      <c r="AS48" s="6">
        <f t="shared" si="3"/>
        <v>0</v>
      </c>
      <c r="BC48">
        <f t="shared" si="24"/>
        <v>47</v>
      </c>
      <c r="BD48" s="118" t="s">
        <v>149</v>
      </c>
      <c r="BE48" s="120">
        <v>19439</v>
      </c>
      <c r="BF48" s="6">
        <f t="shared" si="4"/>
        <v>0.0023194934939275423</v>
      </c>
      <c r="BR48" s="118" t="s">
        <v>93</v>
      </c>
      <c r="BS48" s="120">
        <v>109418</v>
      </c>
      <c r="BT48" s="6">
        <f t="shared" si="5"/>
        <v>0.0019512857651386886</v>
      </c>
    </row>
    <row r="49" spans="2:72" ht="12.75">
      <c r="B49" s="118" t="s">
        <v>110</v>
      </c>
      <c r="C49" s="120">
        <v>0</v>
      </c>
      <c r="D49" s="6">
        <f t="shared" si="6"/>
        <v>0</v>
      </c>
      <c r="E49" s="120">
        <v>0</v>
      </c>
      <c r="F49" s="6">
        <f t="shared" si="7"/>
        <v>0</v>
      </c>
      <c r="G49" s="120">
        <v>0</v>
      </c>
      <c r="H49" s="6">
        <f t="shared" si="8"/>
        <v>0</v>
      </c>
      <c r="I49" s="120">
        <v>53834</v>
      </c>
      <c r="J49" s="6">
        <f t="shared" si="9"/>
        <v>0.006423561538767186</v>
      </c>
      <c r="K49" s="66">
        <f t="shared" si="10"/>
        <v>53834</v>
      </c>
      <c r="L49" s="6">
        <f t="shared" si="11"/>
        <v>0.0009600387311089232</v>
      </c>
      <c r="O49">
        <f t="shared" si="28"/>
        <v>48</v>
      </c>
      <c r="P49" s="118" t="s">
        <v>7</v>
      </c>
      <c r="Q49" s="120">
        <v>5984</v>
      </c>
      <c r="R49" s="6">
        <f t="shared" si="0"/>
        <v>0.000221634054102043</v>
      </c>
      <c r="AB49">
        <f t="shared" si="26"/>
        <v>48</v>
      </c>
      <c r="AC49" s="118" t="s">
        <v>78</v>
      </c>
      <c r="AD49" s="120">
        <v>4261</v>
      </c>
      <c r="AE49" s="6">
        <f t="shared" si="1"/>
        <v>0.00025328538367385783</v>
      </c>
      <c r="AP49">
        <f t="shared" si="27"/>
        <v>48</v>
      </c>
      <c r="AQ49" s="118" t="s">
        <v>121</v>
      </c>
      <c r="AR49" s="120">
        <v>0</v>
      </c>
      <c r="AS49" s="6">
        <f t="shared" si="3"/>
        <v>0</v>
      </c>
      <c r="BC49">
        <f t="shared" si="24"/>
        <v>48</v>
      </c>
      <c r="BD49" s="118" t="s">
        <v>122</v>
      </c>
      <c r="BE49" s="120">
        <v>18097</v>
      </c>
      <c r="BF49" s="6">
        <f t="shared" si="4"/>
        <v>0.002159363843798896</v>
      </c>
      <c r="BR49" s="118" t="s">
        <v>128</v>
      </c>
      <c r="BS49" s="120">
        <v>106111</v>
      </c>
      <c r="BT49" s="6">
        <f t="shared" si="5"/>
        <v>0.0018923109892762743</v>
      </c>
    </row>
    <row r="50" spans="2:72" ht="12.75">
      <c r="B50" s="118" t="s">
        <v>112</v>
      </c>
      <c r="C50" s="120">
        <v>0</v>
      </c>
      <c r="D50" s="6">
        <f t="shared" si="6"/>
        <v>0</v>
      </c>
      <c r="E50" s="120">
        <v>0</v>
      </c>
      <c r="F50" s="6">
        <f t="shared" si="7"/>
        <v>0</v>
      </c>
      <c r="G50" s="120">
        <v>0</v>
      </c>
      <c r="H50" s="6">
        <f t="shared" si="8"/>
        <v>0</v>
      </c>
      <c r="I50" s="120">
        <v>128584</v>
      </c>
      <c r="J50" s="6">
        <f t="shared" si="9"/>
        <v>0.015342854643920939</v>
      </c>
      <c r="K50" s="66">
        <f t="shared" si="10"/>
        <v>128584</v>
      </c>
      <c r="L50" s="6">
        <f t="shared" si="11"/>
        <v>0.0022930790987277516</v>
      </c>
      <c r="O50">
        <f t="shared" si="28"/>
        <v>49</v>
      </c>
      <c r="P50" s="118" t="s">
        <v>27</v>
      </c>
      <c r="Q50" s="120">
        <v>5864</v>
      </c>
      <c r="R50" s="6">
        <f t="shared" si="0"/>
        <v>0.00021718952093154748</v>
      </c>
      <c r="AB50">
        <f t="shared" si="26"/>
        <v>49</v>
      </c>
      <c r="AC50" s="118" t="s">
        <v>123</v>
      </c>
      <c r="AD50" s="120">
        <v>4256</v>
      </c>
      <c r="AE50" s="6">
        <f t="shared" si="1"/>
        <v>0.0002529881701281246</v>
      </c>
      <c r="AP50">
        <f t="shared" si="27"/>
        <v>49</v>
      </c>
      <c r="AQ50" s="118" t="s">
        <v>120</v>
      </c>
      <c r="AR50" s="120">
        <v>0</v>
      </c>
      <c r="AS50" s="6">
        <f t="shared" si="3"/>
        <v>0</v>
      </c>
      <c r="BC50">
        <f t="shared" si="24"/>
        <v>49</v>
      </c>
      <c r="BD50" s="118" t="s">
        <v>2</v>
      </c>
      <c r="BE50" s="120">
        <v>17502</v>
      </c>
      <c r="BF50" s="6">
        <f>+BE50/$I$76</f>
        <v>0.002088367463898341</v>
      </c>
      <c r="BR50" s="118" t="s">
        <v>54</v>
      </c>
      <c r="BS50" s="120">
        <v>103886</v>
      </c>
      <c r="BT50" s="6">
        <f t="shared" si="5"/>
        <v>0.0018526318612769178</v>
      </c>
    </row>
    <row r="51" spans="2:72" ht="12.75">
      <c r="B51" s="118" t="s">
        <v>115</v>
      </c>
      <c r="C51" s="120">
        <v>927642</v>
      </c>
      <c r="D51" s="6">
        <f t="shared" si="6"/>
        <v>0.03435779699454</v>
      </c>
      <c r="E51" s="120">
        <v>927644</v>
      </c>
      <c r="F51" s="6">
        <f t="shared" si="7"/>
        <v>0.05514167248363111</v>
      </c>
      <c r="G51" s="120">
        <v>51435</v>
      </c>
      <c r="H51" s="6">
        <f t="shared" si="8"/>
        <v>0.013284759009538372</v>
      </c>
      <c r="I51" s="120">
        <v>110851</v>
      </c>
      <c r="J51" s="6">
        <f t="shared" si="9"/>
        <v>0.013226923879590617</v>
      </c>
      <c r="K51" s="66">
        <f t="shared" si="10"/>
        <v>2017572</v>
      </c>
      <c r="L51" s="6">
        <f t="shared" si="11"/>
        <v>0.035979998937491035</v>
      </c>
      <c r="O51">
        <f t="shared" si="28"/>
        <v>50</v>
      </c>
      <c r="P51" s="118" t="s">
        <v>78</v>
      </c>
      <c r="Q51" s="120">
        <v>4261</v>
      </c>
      <c r="R51" s="6">
        <f t="shared" si="0"/>
        <v>0.00015781796532901156</v>
      </c>
      <c r="AB51">
        <f t="shared" si="26"/>
        <v>50</v>
      </c>
      <c r="AC51" s="118" t="s">
        <v>32</v>
      </c>
      <c r="AD51" s="120">
        <v>1885</v>
      </c>
      <c r="AE51" s="6">
        <f t="shared" si="1"/>
        <v>0.00011204950674142737</v>
      </c>
      <c r="AP51">
        <f t="shared" si="27"/>
        <v>50</v>
      </c>
      <c r="AQ51" s="118" t="s">
        <v>112</v>
      </c>
      <c r="AR51" s="120">
        <v>0</v>
      </c>
      <c r="AS51" s="6">
        <f t="shared" si="3"/>
        <v>0</v>
      </c>
      <c r="BC51">
        <f t="shared" si="24"/>
        <v>50</v>
      </c>
      <c r="BD51" s="118" t="s">
        <v>120</v>
      </c>
      <c r="BE51" s="120">
        <v>13401</v>
      </c>
      <c r="BF51" s="6">
        <f t="shared" si="4"/>
        <v>0.0015990293899955242</v>
      </c>
      <c r="BR51" s="118" t="s">
        <v>81</v>
      </c>
      <c r="BS51" s="120">
        <v>83530</v>
      </c>
      <c r="BT51" s="6">
        <f t="shared" si="5"/>
        <v>0.0014896168817016822</v>
      </c>
    </row>
    <row r="52" spans="2:72" ht="12.75">
      <c r="B52" s="118" t="s">
        <v>120</v>
      </c>
      <c r="C52" s="120">
        <v>0</v>
      </c>
      <c r="D52" s="6">
        <f t="shared" si="6"/>
        <v>0</v>
      </c>
      <c r="E52" s="120">
        <v>0</v>
      </c>
      <c r="F52" s="6">
        <f t="shared" si="7"/>
        <v>0</v>
      </c>
      <c r="G52" s="120">
        <v>0</v>
      </c>
      <c r="H52" s="6">
        <f t="shared" si="8"/>
        <v>0</v>
      </c>
      <c r="I52" s="120">
        <v>13401</v>
      </c>
      <c r="J52" s="6">
        <f t="shared" si="9"/>
        <v>0.0015990293899955242</v>
      </c>
      <c r="K52" s="66">
        <f t="shared" si="10"/>
        <v>13401</v>
      </c>
      <c r="L52" s="6">
        <f t="shared" si="11"/>
        <v>0.0002389842671098317</v>
      </c>
      <c r="O52">
        <f t="shared" si="28"/>
        <v>51</v>
      </c>
      <c r="P52" s="118" t="s">
        <v>123</v>
      </c>
      <c r="Q52" s="120">
        <v>4256</v>
      </c>
      <c r="R52" s="6">
        <f t="shared" si="0"/>
        <v>0.00015763277644690758</v>
      </c>
      <c r="AB52">
        <f t="shared" si="26"/>
        <v>51</v>
      </c>
      <c r="AC52" s="118" t="s">
        <v>16</v>
      </c>
      <c r="AD52" s="120">
        <v>1832</v>
      </c>
      <c r="AE52" s="6">
        <f t="shared" si="1"/>
        <v>0.00010889904315665513</v>
      </c>
      <c r="AP52">
        <f t="shared" si="27"/>
        <v>51</v>
      </c>
      <c r="AQ52" s="118" t="s">
        <v>110</v>
      </c>
      <c r="AR52" s="120">
        <v>0</v>
      </c>
      <c r="AS52" s="6">
        <f t="shared" si="3"/>
        <v>0</v>
      </c>
      <c r="BC52">
        <f t="shared" si="24"/>
        <v>51</v>
      </c>
      <c r="BD52" s="118" t="s">
        <v>27</v>
      </c>
      <c r="BE52" s="120">
        <v>11699</v>
      </c>
      <c r="BF52" s="6">
        <f t="shared" si="4"/>
        <v>0.0013959439469858697</v>
      </c>
      <c r="BR52" s="118" t="s">
        <v>130</v>
      </c>
      <c r="BS52" s="120">
        <v>56817</v>
      </c>
      <c r="BT52" s="6">
        <f t="shared" si="5"/>
        <v>0.0010132355126019929</v>
      </c>
    </row>
    <row r="53" spans="2:72" ht="12.75">
      <c r="B53" s="118" t="s">
        <v>121</v>
      </c>
      <c r="C53" s="120">
        <v>7896</v>
      </c>
      <c r="D53" s="6">
        <f t="shared" si="6"/>
        <v>0.0002924502826186049</v>
      </c>
      <c r="E53" s="120">
        <v>7896</v>
      </c>
      <c r="F53" s="6">
        <f t="shared" si="7"/>
        <v>0.0004693596314219154</v>
      </c>
      <c r="G53" s="120">
        <v>0</v>
      </c>
      <c r="H53" s="6">
        <f t="shared" si="8"/>
        <v>0</v>
      </c>
      <c r="I53" s="120">
        <v>200</v>
      </c>
      <c r="J53" s="6">
        <f t="shared" si="9"/>
        <v>2.38643293783378E-05</v>
      </c>
      <c r="K53" s="66">
        <f t="shared" si="10"/>
        <v>15992</v>
      </c>
      <c r="L53" s="6">
        <f t="shared" si="11"/>
        <v>0.00028519038874863284</v>
      </c>
      <c r="O53">
        <f t="shared" si="28"/>
        <v>52</v>
      </c>
      <c r="P53" s="118" t="s">
        <v>32</v>
      </c>
      <c r="Q53" s="120">
        <v>1885</v>
      </c>
      <c r="R53" s="6">
        <f t="shared" si="0"/>
        <v>6.981620855320038E-05</v>
      </c>
      <c r="AB53">
        <f t="shared" si="26"/>
        <v>52</v>
      </c>
      <c r="AC53" s="118" t="s">
        <v>31</v>
      </c>
      <c r="AD53" s="120">
        <v>1701</v>
      </c>
      <c r="AE53" s="6">
        <f t="shared" si="1"/>
        <v>0.00010111204825844454</v>
      </c>
      <c r="AP53">
        <f t="shared" si="27"/>
        <v>52</v>
      </c>
      <c r="AQ53" s="118" t="s">
        <v>97</v>
      </c>
      <c r="AR53" s="120">
        <v>0</v>
      </c>
      <c r="AS53" s="6">
        <f t="shared" si="3"/>
        <v>0</v>
      </c>
      <c r="BC53">
        <f t="shared" si="24"/>
        <v>52</v>
      </c>
      <c r="BD53" s="118" t="s">
        <v>17</v>
      </c>
      <c r="BE53" s="120">
        <v>10682</v>
      </c>
      <c r="BF53" s="6">
        <f t="shared" si="4"/>
        <v>0.0012745938320970218</v>
      </c>
      <c r="BR53" s="118" t="s">
        <v>110</v>
      </c>
      <c r="BS53" s="120">
        <v>53834</v>
      </c>
      <c r="BT53" s="6">
        <f t="shared" si="5"/>
        <v>0.0009600387311089232</v>
      </c>
    </row>
    <row r="54" spans="2:72" ht="12.75">
      <c r="B54" s="118" t="s">
        <v>122</v>
      </c>
      <c r="C54" s="120">
        <v>111399</v>
      </c>
      <c r="D54" s="6">
        <f t="shared" si="6"/>
        <v>0.0041259712555002485</v>
      </c>
      <c r="E54" s="120">
        <v>111399</v>
      </c>
      <c r="F54" s="6">
        <f t="shared" si="7"/>
        <v>0.0066218583562271975</v>
      </c>
      <c r="G54" s="120">
        <v>5565</v>
      </c>
      <c r="H54" s="6">
        <f t="shared" si="8"/>
        <v>0.0014373419634117048</v>
      </c>
      <c r="I54" s="120">
        <v>18097</v>
      </c>
      <c r="J54" s="6">
        <f t="shared" si="9"/>
        <v>0.002159363843798896</v>
      </c>
      <c r="K54" s="66">
        <f t="shared" si="10"/>
        <v>246460</v>
      </c>
      <c r="L54" s="6">
        <f t="shared" si="11"/>
        <v>0.004395199050211859</v>
      </c>
      <c r="O54">
        <f t="shared" si="28"/>
        <v>53</v>
      </c>
      <c r="P54" s="118" t="s">
        <v>16</v>
      </c>
      <c r="Q54" s="120">
        <v>1832</v>
      </c>
      <c r="R54" s="6">
        <f t="shared" si="0"/>
        <v>6.78532064028982E-05</v>
      </c>
      <c r="AB54">
        <f t="shared" si="26"/>
        <v>53</v>
      </c>
      <c r="AC54" s="118" t="s">
        <v>93</v>
      </c>
      <c r="AD54" s="120">
        <v>1325</v>
      </c>
      <c r="AE54" s="6">
        <f t="shared" si="1"/>
        <v>7.87615896193057E-05</v>
      </c>
      <c r="AP54">
        <f t="shared" si="27"/>
        <v>53</v>
      </c>
      <c r="AQ54" s="118" t="s">
        <v>93</v>
      </c>
      <c r="AR54" s="120">
        <v>0</v>
      </c>
      <c r="AS54" s="6">
        <f t="shared" si="3"/>
        <v>0</v>
      </c>
      <c r="BC54">
        <f t="shared" si="24"/>
        <v>53</v>
      </c>
      <c r="BD54" s="118" t="s">
        <v>134</v>
      </c>
      <c r="BE54" s="120">
        <v>9008</v>
      </c>
      <c r="BF54" s="6">
        <f t="shared" si="4"/>
        <v>0.0010748493952003344</v>
      </c>
      <c r="BR54" s="118" t="s">
        <v>106</v>
      </c>
      <c r="BS54" s="120">
        <v>47018</v>
      </c>
      <c r="BT54" s="6">
        <f t="shared" si="5"/>
        <v>0.0008384868495612317</v>
      </c>
    </row>
    <row r="55" spans="2:72" ht="12.75">
      <c r="B55" s="118" t="s">
        <v>123</v>
      </c>
      <c r="C55" s="120">
        <v>4256</v>
      </c>
      <c r="D55" s="6">
        <f t="shared" si="6"/>
        <v>0.00015763277644690758</v>
      </c>
      <c r="E55" s="120">
        <v>4256</v>
      </c>
      <c r="F55" s="6">
        <f t="shared" si="7"/>
        <v>0.0002529881701281246</v>
      </c>
      <c r="G55" s="120">
        <v>0</v>
      </c>
      <c r="H55" s="6">
        <f t="shared" si="8"/>
        <v>0</v>
      </c>
      <c r="I55" s="120">
        <v>0</v>
      </c>
      <c r="J55" s="6">
        <f t="shared" si="9"/>
        <v>0</v>
      </c>
      <c r="K55" s="66">
        <f t="shared" si="10"/>
        <v>8512</v>
      </c>
      <c r="L55" s="6">
        <f t="shared" si="11"/>
        <v>0.00015179718540697616</v>
      </c>
      <c r="O55">
        <f t="shared" si="28"/>
        <v>54</v>
      </c>
      <c r="P55" s="118" t="s">
        <v>31</v>
      </c>
      <c r="Q55" s="120">
        <v>1701</v>
      </c>
      <c r="R55" s="6">
        <f t="shared" si="0"/>
        <v>6.300125769177393E-05</v>
      </c>
      <c r="AB55">
        <f t="shared" si="26"/>
        <v>54</v>
      </c>
      <c r="AC55" s="118" t="s">
        <v>106</v>
      </c>
      <c r="AD55" s="120">
        <v>1131</v>
      </c>
      <c r="AE55" s="6">
        <f t="shared" si="1"/>
        <v>6.722970404485642E-05</v>
      </c>
      <c r="AP55">
        <f t="shared" si="27"/>
        <v>54</v>
      </c>
      <c r="AQ55" s="118" t="s">
        <v>88</v>
      </c>
      <c r="AR55" s="120">
        <v>0</v>
      </c>
      <c r="AS55" s="6">
        <f t="shared" si="3"/>
        <v>0</v>
      </c>
      <c r="BC55">
        <f t="shared" si="24"/>
        <v>54</v>
      </c>
      <c r="BD55" s="118" t="s">
        <v>147</v>
      </c>
      <c r="BE55" s="120">
        <v>8999</v>
      </c>
      <c r="BF55" s="6">
        <f t="shared" si="4"/>
        <v>0.0010737755003783092</v>
      </c>
      <c r="BR55" s="118" t="s">
        <v>141</v>
      </c>
      <c r="BS55" s="120">
        <v>45101</v>
      </c>
      <c r="BT55" s="6">
        <f t="shared" si="5"/>
        <v>0.0008043003828759436</v>
      </c>
    </row>
    <row r="56" spans="2:72" ht="12.75">
      <c r="B56" s="118" t="s">
        <v>127</v>
      </c>
      <c r="C56" s="120">
        <v>220060</v>
      </c>
      <c r="D56" s="6">
        <f t="shared" si="6"/>
        <v>0.008150533079160359</v>
      </c>
      <c r="E56" s="120">
        <v>220060</v>
      </c>
      <c r="F56" s="6">
        <f t="shared" si="7"/>
        <v>0.01308096257481088</v>
      </c>
      <c r="G56" s="120">
        <v>5931</v>
      </c>
      <c r="H56" s="6">
        <f t="shared" si="8"/>
        <v>0.001531873348606437</v>
      </c>
      <c r="I56" s="120">
        <v>199827</v>
      </c>
      <c r="J56" s="6">
        <f t="shared" si="9"/>
        <v>0.02384368673342554</v>
      </c>
      <c r="K56" s="66">
        <f t="shared" si="10"/>
        <v>645878</v>
      </c>
      <c r="L56" s="6">
        <f t="shared" si="11"/>
        <v>0.011518146442232959</v>
      </c>
      <c r="O56">
        <f t="shared" si="28"/>
        <v>55</v>
      </c>
      <c r="P56" s="118" t="s">
        <v>93</v>
      </c>
      <c r="Q56" s="120">
        <v>1325</v>
      </c>
      <c r="R56" s="6">
        <f t="shared" si="0"/>
        <v>4.907505375755464E-05</v>
      </c>
      <c r="AB56">
        <f t="shared" si="26"/>
        <v>55</v>
      </c>
      <c r="AC56" s="118" t="s">
        <v>39</v>
      </c>
      <c r="AD56" s="120">
        <v>395</v>
      </c>
      <c r="AE56" s="6">
        <f t="shared" si="1"/>
        <v>2.3479870112925097E-05</v>
      </c>
      <c r="AP56">
        <f t="shared" si="27"/>
        <v>55</v>
      </c>
      <c r="AQ56" s="118" t="s">
        <v>81</v>
      </c>
      <c r="AR56" s="120">
        <v>0</v>
      </c>
      <c r="AS56" s="6">
        <f t="shared" si="3"/>
        <v>0</v>
      </c>
      <c r="BC56">
        <f t="shared" si="24"/>
        <v>55</v>
      </c>
      <c r="BD56" s="118" t="s">
        <v>54</v>
      </c>
      <c r="BE56" s="120">
        <v>8910</v>
      </c>
      <c r="BF56" s="6">
        <f t="shared" si="4"/>
        <v>0.001063155873804949</v>
      </c>
      <c r="BR56" s="118" t="s">
        <v>12</v>
      </c>
      <c r="BS56" s="120">
        <v>39398</v>
      </c>
      <c r="BT56" s="6">
        <f t="shared" si="5"/>
        <v>0.0007025969819859077</v>
      </c>
    </row>
    <row r="57" spans="2:72" ht="12.75">
      <c r="B57" s="118" t="s">
        <v>128</v>
      </c>
      <c r="C57" s="120">
        <v>0</v>
      </c>
      <c r="D57" s="6">
        <f t="shared" si="6"/>
        <v>0</v>
      </c>
      <c r="E57" s="120">
        <v>0</v>
      </c>
      <c r="F57" s="6">
        <f t="shared" si="7"/>
        <v>0</v>
      </c>
      <c r="G57" s="120">
        <v>0</v>
      </c>
      <c r="H57" s="6">
        <f t="shared" si="8"/>
        <v>0</v>
      </c>
      <c r="I57" s="120">
        <v>106111</v>
      </c>
      <c r="J57" s="6">
        <f t="shared" si="9"/>
        <v>0.012661339273324012</v>
      </c>
      <c r="K57" s="66">
        <f t="shared" si="10"/>
        <v>106111</v>
      </c>
      <c r="L57" s="6">
        <f t="shared" si="11"/>
        <v>0.0018923109892762743</v>
      </c>
      <c r="O57">
        <f t="shared" si="28"/>
        <v>56</v>
      </c>
      <c r="P57" s="118" t="s">
        <v>106</v>
      </c>
      <c r="Q57" s="120">
        <v>1131</v>
      </c>
      <c r="R57" s="6">
        <f t="shared" si="0"/>
        <v>4.1889725131920226E-05</v>
      </c>
      <c r="AB57">
        <f t="shared" si="26"/>
        <v>56</v>
      </c>
      <c r="AC57" s="118" t="s">
        <v>136</v>
      </c>
      <c r="AD57" s="120">
        <v>25</v>
      </c>
      <c r="AE57" s="6">
        <f t="shared" si="1"/>
        <v>1.4860677286661453E-06</v>
      </c>
      <c r="AP57">
        <f t="shared" si="27"/>
        <v>56</v>
      </c>
      <c r="AQ57" s="118" t="s">
        <v>78</v>
      </c>
      <c r="AR57" s="120">
        <v>0</v>
      </c>
      <c r="AS57" s="6">
        <f t="shared" si="3"/>
        <v>0</v>
      </c>
      <c r="BC57">
        <f t="shared" si="24"/>
        <v>56</v>
      </c>
      <c r="BD57" s="118" t="s">
        <v>43</v>
      </c>
      <c r="BE57" s="120">
        <v>8483</v>
      </c>
      <c r="BF57" s="6">
        <f t="shared" si="4"/>
        <v>0.0010122055305821977</v>
      </c>
      <c r="BR57" s="118" t="s">
        <v>39</v>
      </c>
      <c r="BS57" s="120">
        <v>37979</v>
      </c>
      <c r="BT57" s="6">
        <f t="shared" si="5"/>
        <v>0.0006772915066460935</v>
      </c>
    </row>
    <row r="58" spans="2:72" ht="12.75">
      <c r="B58" s="118" t="s">
        <v>130</v>
      </c>
      <c r="C58" s="120">
        <v>0</v>
      </c>
      <c r="D58" s="6">
        <f t="shared" si="6"/>
        <v>0</v>
      </c>
      <c r="E58" s="120">
        <v>0</v>
      </c>
      <c r="F58" s="6">
        <f t="shared" si="7"/>
        <v>0</v>
      </c>
      <c r="G58" s="120">
        <v>0</v>
      </c>
      <c r="H58" s="6">
        <f t="shared" si="8"/>
        <v>0</v>
      </c>
      <c r="I58" s="120">
        <v>56817</v>
      </c>
      <c r="J58" s="6">
        <f t="shared" si="9"/>
        <v>0.006779498011445094</v>
      </c>
      <c r="K58" s="66">
        <f t="shared" si="10"/>
        <v>56817</v>
      </c>
      <c r="L58" s="6">
        <f t="shared" si="11"/>
        <v>0.0010132355126019929</v>
      </c>
      <c r="O58">
        <f t="shared" si="28"/>
        <v>57</v>
      </c>
      <c r="P58" s="118" t="s">
        <v>39</v>
      </c>
      <c r="Q58" s="120">
        <v>395</v>
      </c>
      <c r="R58" s="6">
        <f t="shared" si="0"/>
        <v>1.4629921686214402E-05</v>
      </c>
      <c r="AB58">
        <f t="shared" si="26"/>
        <v>57</v>
      </c>
      <c r="AC58" s="118" t="s">
        <v>149</v>
      </c>
      <c r="AD58" s="120">
        <v>0</v>
      </c>
      <c r="AE58" s="6">
        <f t="shared" si="1"/>
        <v>0</v>
      </c>
      <c r="AP58">
        <f t="shared" si="27"/>
        <v>57</v>
      </c>
      <c r="AQ58" s="118" t="s">
        <v>73</v>
      </c>
      <c r="AR58" s="120">
        <v>0</v>
      </c>
      <c r="AS58" s="6">
        <f t="shared" si="3"/>
        <v>0</v>
      </c>
      <c r="BC58">
        <f t="shared" si="24"/>
        <v>57</v>
      </c>
      <c r="BD58" s="118" t="s">
        <v>24</v>
      </c>
      <c r="BE58" s="120">
        <v>5308</v>
      </c>
      <c r="BF58" s="6">
        <f t="shared" si="4"/>
        <v>0.0006333593017010852</v>
      </c>
      <c r="BR58" s="118" t="s">
        <v>7</v>
      </c>
      <c r="BS58" s="120">
        <v>37425</v>
      </c>
      <c r="BT58" s="6">
        <f t="shared" si="5"/>
        <v>0.0006674118496071526</v>
      </c>
    </row>
    <row r="59" spans="2:72" ht="12.75">
      <c r="B59" s="118" t="s">
        <v>131</v>
      </c>
      <c r="C59" s="120">
        <v>32846</v>
      </c>
      <c r="D59" s="6">
        <f t="shared" si="6"/>
        <v>0.001216542804317464</v>
      </c>
      <c r="E59" s="120">
        <v>32846</v>
      </c>
      <c r="F59" s="6">
        <f t="shared" si="7"/>
        <v>0.0019524552246307286</v>
      </c>
      <c r="G59" s="120">
        <v>0</v>
      </c>
      <c r="H59" s="6">
        <f t="shared" si="8"/>
        <v>0</v>
      </c>
      <c r="I59" s="120">
        <v>77182</v>
      </c>
      <c r="J59" s="6">
        <f t="shared" si="9"/>
        <v>0.00920948335039434</v>
      </c>
      <c r="K59" s="66">
        <f t="shared" si="10"/>
        <v>142874</v>
      </c>
      <c r="L59" s="6">
        <f t="shared" si="11"/>
        <v>0.0025479171837213713</v>
      </c>
      <c r="O59">
        <f t="shared" si="28"/>
        <v>58</v>
      </c>
      <c r="P59" s="118" t="s">
        <v>136</v>
      </c>
      <c r="Q59" s="120">
        <v>25</v>
      </c>
      <c r="R59" s="6">
        <f t="shared" si="0"/>
        <v>9.259444105198989E-07</v>
      </c>
      <c r="AB59">
        <f t="shared" si="26"/>
        <v>58</v>
      </c>
      <c r="AC59" s="118" t="s">
        <v>147</v>
      </c>
      <c r="AD59" s="120">
        <v>0</v>
      </c>
      <c r="AE59" s="6">
        <f t="shared" si="1"/>
        <v>0</v>
      </c>
      <c r="AP59">
        <f t="shared" si="27"/>
        <v>58</v>
      </c>
      <c r="AQ59" s="118" t="s">
        <v>61</v>
      </c>
      <c r="AR59" s="120">
        <v>0</v>
      </c>
      <c r="AS59" s="6">
        <f t="shared" si="3"/>
        <v>0</v>
      </c>
      <c r="BC59">
        <f t="shared" si="24"/>
        <v>58</v>
      </c>
      <c r="BD59" s="118" t="s">
        <v>81</v>
      </c>
      <c r="BE59" s="120">
        <v>5104</v>
      </c>
      <c r="BF59" s="6">
        <f t="shared" si="4"/>
        <v>0.0006090176857351807</v>
      </c>
      <c r="BR59" s="118" t="s">
        <v>134</v>
      </c>
      <c r="BS59" s="120">
        <v>26838</v>
      </c>
      <c r="BT59" s="6">
        <f t="shared" si="5"/>
        <v>0.00047861053359403503</v>
      </c>
    </row>
    <row r="60" spans="2:72" ht="12.75">
      <c r="B60" s="118" t="s">
        <v>132</v>
      </c>
      <c r="C60" s="120">
        <v>136827</v>
      </c>
      <c r="D60" s="6">
        <f t="shared" si="6"/>
        <v>0.005067767834328248</v>
      </c>
      <c r="E60" s="120">
        <v>136827</v>
      </c>
      <c r="F60" s="6">
        <f t="shared" si="7"/>
        <v>0.008133367564408108</v>
      </c>
      <c r="G60" s="120">
        <v>0</v>
      </c>
      <c r="H60" s="6">
        <f t="shared" si="8"/>
        <v>0</v>
      </c>
      <c r="I60" s="120">
        <v>479958</v>
      </c>
      <c r="J60" s="6">
        <f t="shared" si="9"/>
        <v>0.05726937899884127</v>
      </c>
      <c r="K60" s="66">
        <f t="shared" si="10"/>
        <v>753612</v>
      </c>
      <c r="L60" s="6">
        <f t="shared" si="11"/>
        <v>0.01343940090330382</v>
      </c>
      <c r="O60">
        <f t="shared" si="28"/>
        <v>59</v>
      </c>
      <c r="P60" s="118" t="s">
        <v>149</v>
      </c>
      <c r="Q60" s="120">
        <v>0</v>
      </c>
      <c r="R60" s="6">
        <f t="shared" si="0"/>
        <v>0</v>
      </c>
      <c r="AB60">
        <f t="shared" si="26"/>
        <v>59</v>
      </c>
      <c r="AC60" s="118" t="s">
        <v>143</v>
      </c>
      <c r="AD60" s="120">
        <v>0</v>
      </c>
      <c r="AE60" s="6">
        <f t="shared" si="1"/>
        <v>0</v>
      </c>
      <c r="AP60">
        <f t="shared" si="27"/>
        <v>59</v>
      </c>
      <c r="AQ60" s="118" t="s">
        <v>58</v>
      </c>
      <c r="AR60" s="120">
        <v>0</v>
      </c>
      <c r="AS60" s="6">
        <f t="shared" si="3"/>
        <v>0</v>
      </c>
      <c r="BC60">
        <f t="shared" si="24"/>
        <v>59</v>
      </c>
      <c r="BD60" s="118" t="s">
        <v>146</v>
      </c>
      <c r="BE60" s="120">
        <v>5041</v>
      </c>
      <c r="BF60" s="6">
        <f t="shared" si="4"/>
        <v>0.0006015004219810042</v>
      </c>
      <c r="BR60" s="118" t="s">
        <v>145</v>
      </c>
      <c r="BS60" s="120">
        <v>25884</v>
      </c>
      <c r="BT60" s="6">
        <f t="shared" si="5"/>
        <v>0.00046159755017318734</v>
      </c>
    </row>
    <row r="61" spans="2:72" ht="12.75">
      <c r="B61" s="118" t="s">
        <v>134</v>
      </c>
      <c r="C61" s="120">
        <v>8915</v>
      </c>
      <c r="D61" s="6">
        <f t="shared" si="6"/>
        <v>0.00033019177679139593</v>
      </c>
      <c r="E61" s="120">
        <v>8915</v>
      </c>
      <c r="F61" s="6">
        <f t="shared" si="7"/>
        <v>0.0005299317520423474</v>
      </c>
      <c r="G61" s="120">
        <v>0</v>
      </c>
      <c r="H61" s="6">
        <f t="shared" si="8"/>
        <v>0</v>
      </c>
      <c r="I61" s="120">
        <v>9008</v>
      </c>
      <c r="J61" s="6">
        <f t="shared" si="9"/>
        <v>0.0010748493952003344</v>
      </c>
      <c r="K61" s="66">
        <f t="shared" si="10"/>
        <v>26838</v>
      </c>
      <c r="L61" s="6">
        <f t="shared" si="11"/>
        <v>0.00047861053359403503</v>
      </c>
      <c r="O61">
        <f t="shared" si="28"/>
        <v>60</v>
      </c>
      <c r="P61" s="118" t="s">
        <v>147</v>
      </c>
      <c r="Q61" s="120">
        <v>0</v>
      </c>
      <c r="R61" s="6">
        <f t="shared" si="0"/>
        <v>0</v>
      </c>
      <c r="AB61">
        <f t="shared" si="26"/>
        <v>60</v>
      </c>
      <c r="AC61" s="118" t="s">
        <v>141</v>
      </c>
      <c r="AD61" s="120">
        <v>0</v>
      </c>
      <c r="AE61" s="6">
        <f t="shared" si="1"/>
        <v>0</v>
      </c>
      <c r="AP61">
        <f t="shared" si="27"/>
        <v>60</v>
      </c>
      <c r="AQ61" s="118" t="s">
        <v>55</v>
      </c>
      <c r="AR61" s="120">
        <v>0</v>
      </c>
      <c r="AS61" s="6">
        <f t="shared" si="3"/>
        <v>0</v>
      </c>
      <c r="BC61">
        <f t="shared" si="24"/>
        <v>60</v>
      </c>
      <c r="BD61" s="118" t="s">
        <v>31</v>
      </c>
      <c r="BE61" s="120">
        <v>4338</v>
      </c>
      <c r="BF61" s="6">
        <f t="shared" si="4"/>
        <v>0.0005176173042161469</v>
      </c>
      <c r="BR61" s="118" t="s">
        <v>27</v>
      </c>
      <c r="BS61" s="120">
        <v>23427</v>
      </c>
      <c r="BT61" s="6">
        <f t="shared" si="5"/>
        <v>0.000417781092872325</v>
      </c>
    </row>
    <row r="62" spans="2:72" ht="12.75">
      <c r="B62" s="118" t="s">
        <v>135</v>
      </c>
      <c r="C62" s="120">
        <v>805502</v>
      </c>
      <c r="D62" s="6">
        <f t="shared" si="6"/>
        <v>0.029834002982503983</v>
      </c>
      <c r="E62" s="120">
        <v>805503</v>
      </c>
      <c r="F62" s="6">
        <f t="shared" si="7"/>
        <v>0.047881280545750644</v>
      </c>
      <c r="G62" s="120">
        <v>409061</v>
      </c>
      <c r="H62" s="6">
        <f t="shared" si="8"/>
        <v>0.10565328677361283</v>
      </c>
      <c r="I62" s="120">
        <v>27841</v>
      </c>
      <c r="J62" s="6">
        <f t="shared" si="9"/>
        <v>0.0033220339711115135</v>
      </c>
      <c r="K62" s="66">
        <f t="shared" si="10"/>
        <v>2047907</v>
      </c>
      <c r="L62" s="6">
        <f t="shared" si="11"/>
        <v>0.03652097257697889</v>
      </c>
      <c r="O62">
        <f t="shared" si="28"/>
        <v>61</v>
      </c>
      <c r="P62" s="118" t="s">
        <v>143</v>
      </c>
      <c r="Q62" s="120">
        <v>0</v>
      </c>
      <c r="R62" s="6">
        <f t="shared" si="0"/>
        <v>0</v>
      </c>
      <c r="AB62">
        <f t="shared" si="26"/>
        <v>61</v>
      </c>
      <c r="AC62" s="118" t="s">
        <v>130</v>
      </c>
      <c r="AD62" s="120">
        <v>0</v>
      </c>
      <c r="AE62" s="6">
        <f t="shared" si="1"/>
        <v>0</v>
      </c>
      <c r="AP62">
        <f t="shared" si="27"/>
        <v>61</v>
      </c>
      <c r="AQ62" s="118" t="s">
        <v>54</v>
      </c>
      <c r="AR62" s="120">
        <v>0</v>
      </c>
      <c r="AS62" s="6">
        <f t="shared" si="3"/>
        <v>0</v>
      </c>
      <c r="BC62">
        <f t="shared" si="24"/>
        <v>61</v>
      </c>
      <c r="BD62" s="118" t="s">
        <v>97</v>
      </c>
      <c r="BE62" s="120">
        <v>2066</v>
      </c>
      <c r="BF62" s="6">
        <f t="shared" si="4"/>
        <v>0.00024651852247822945</v>
      </c>
      <c r="BR62" s="118" t="s">
        <v>149</v>
      </c>
      <c r="BS62" s="120">
        <v>19439</v>
      </c>
      <c r="BT62" s="6">
        <f t="shared" si="5"/>
        <v>0.00034666182884471444</v>
      </c>
    </row>
    <row r="63" spans="2:72" ht="12.75">
      <c r="B63" s="118" t="s">
        <v>136</v>
      </c>
      <c r="C63" s="120">
        <v>25</v>
      </c>
      <c r="D63" s="6">
        <f t="shared" si="6"/>
        <v>9.259444105198989E-07</v>
      </c>
      <c r="E63" s="120">
        <v>25</v>
      </c>
      <c r="F63" s="6">
        <f t="shared" si="7"/>
        <v>1.4860677286661453E-06</v>
      </c>
      <c r="G63" s="120">
        <v>0</v>
      </c>
      <c r="H63" s="6">
        <f t="shared" si="8"/>
        <v>0</v>
      </c>
      <c r="I63" s="120">
        <v>254026</v>
      </c>
      <c r="J63" s="6">
        <f t="shared" si="9"/>
        <v>0.03031080067330819</v>
      </c>
      <c r="K63" s="66">
        <f t="shared" si="10"/>
        <v>254076</v>
      </c>
      <c r="L63" s="6">
        <f t="shared" si="11"/>
        <v>0.004531017584523364</v>
      </c>
      <c r="O63">
        <f t="shared" si="28"/>
        <v>62</v>
      </c>
      <c r="P63" s="118" t="s">
        <v>141</v>
      </c>
      <c r="Q63" s="120">
        <v>0</v>
      </c>
      <c r="R63" s="6">
        <f t="shared" si="0"/>
        <v>0</v>
      </c>
      <c r="AB63">
        <f t="shared" si="26"/>
        <v>62</v>
      </c>
      <c r="AC63" s="118" t="s">
        <v>128</v>
      </c>
      <c r="AD63" s="120">
        <v>0</v>
      </c>
      <c r="AE63" s="6">
        <f t="shared" si="1"/>
        <v>0</v>
      </c>
      <c r="AP63">
        <f t="shared" si="27"/>
        <v>62</v>
      </c>
      <c r="AQ63" s="118" t="s">
        <v>52</v>
      </c>
      <c r="AR63" s="120">
        <v>0</v>
      </c>
      <c r="AS63" s="6">
        <f t="shared" si="3"/>
        <v>0</v>
      </c>
      <c r="BC63">
        <f t="shared" si="24"/>
        <v>62</v>
      </c>
      <c r="BD63" s="118" t="s">
        <v>42</v>
      </c>
      <c r="BE63" s="120">
        <v>1572</v>
      </c>
      <c r="BF63" s="6">
        <f t="shared" si="4"/>
        <v>0.0001875736289137351</v>
      </c>
      <c r="BR63" s="118" t="s">
        <v>24</v>
      </c>
      <c r="BS63" s="120">
        <v>17986</v>
      </c>
      <c r="BT63" s="6">
        <f t="shared" si="5"/>
        <v>0.0003207500207624381</v>
      </c>
    </row>
    <row r="64" spans="2:72" ht="12.75">
      <c r="B64" s="118" t="s">
        <v>137</v>
      </c>
      <c r="C64" s="120">
        <v>738656</v>
      </c>
      <c r="D64" s="6">
        <f t="shared" si="6"/>
        <v>0.027358175779879458</v>
      </c>
      <c r="E64" s="120">
        <v>738657</v>
      </c>
      <c r="F64" s="6">
        <f t="shared" si="7"/>
        <v>0.04390777321013396</v>
      </c>
      <c r="G64" s="120">
        <v>324738</v>
      </c>
      <c r="H64" s="6">
        <f t="shared" si="8"/>
        <v>0.08387413378515547</v>
      </c>
      <c r="I64" s="120">
        <v>430208</v>
      </c>
      <c r="J64" s="6">
        <f t="shared" si="9"/>
        <v>0.05133312706597974</v>
      </c>
      <c r="K64" s="66">
        <f t="shared" si="10"/>
        <v>2232259</v>
      </c>
      <c r="L64" s="6">
        <f t="shared" si="11"/>
        <v>0.03980858003987209</v>
      </c>
      <c r="O64">
        <f t="shared" si="28"/>
        <v>63</v>
      </c>
      <c r="P64" s="118" t="s">
        <v>130</v>
      </c>
      <c r="Q64" s="120">
        <v>0</v>
      </c>
      <c r="R64" s="6">
        <f t="shared" si="0"/>
        <v>0</v>
      </c>
      <c r="AB64">
        <f t="shared" si="26"/>
        <v>63</v>
      </c>
      <c r="AC64" s="118" t="s">
        <v>120</v>
      </c>
      <c r="AD64" s="120">
        <v>0</v>
      </c>
      <c r="AE64" s="6">
        <f t="shared" si="1"/>
        <v>0</v>
      </c>
      <c r="AP64">
        <f t="shared" si="27"/>
        <v>63</v>
      </c>
      <c r="AQ64" s="118" t="s">
        <v>42</v>
      </c>
      <c r="AR64" s="120">
        <v>0</v>
      </c>
      <c r="AS64" s="6">
        <f t="shared" si="3"/>
        <v>0</v>
      </c>
      <c r="BC64">
        <f t="shared" si="24"/>
        <v>63</v>
      </c>
      <c r="BD64" s="118" t="s">
        <v>78</v>
      </c>
      <c r="BE64" s="120">
        <v>692</v>
      </c>
      <c r="BF64" s="6">
        <f t="shared" si="4"/>
        <v>8.257057964904879E-05</v>
      </c>
      <c r="BR64" s="118" t="s">
        <v>121</v>
      </c>
      <c r="BS64" s="120">
        <v>15992</v>
      </c>
      <c r="BT64" s="6">
        <f t="shared" si="5"/>
        <v>0.00028519038874863284</v>
      </c>
    </row>
    <row r="65" spans="2:72" ht="12.75">
      <c r="B65" s="118" t="s">
        <v>139</v>
      </c>
      <c r="C65" s="120">
        <v>86014</v>
      </c>
      <c r="D65" s="6">
        <f t="shared" si="6"/>
        <v>0.0031857673010583436</v>
      </c>
      <c r="E65" s="120">
        <v>86016</v>
      </c>
      <c r="F65" s="6">
        <f t="shared" si="7"/>
        <v>0.005113024069957887</v>
      </c>
      <c r="G65" s="120">
        <v>1974</v>
      </c>
      <c r="H65" s="6">
        <f t="shared" si="8"/>
        <v>0.0005098496021158501</v>
      </c>
      <c r="I65" s="120">
        <v>135322</v>
      </c>
      <c r="J65" s="6">
        <f t="shared" si="9"/>
        <v>0.016146843900677138</v>
      </c>
      <c r="K65" s="66">
        <f t="shared" si="10"/>
        <v>309326</v>
      </c>
      <c r="L65" s="6">
        <f t="shared" si="11"/>
        <v>0.005516308291024237</v>
      </c>
      <c r="O65">
        <f t="shared" si="28"/>
        <v>64</v>
      </c>
      <c r="P65" s="118" t="s">
        <v>128</v>
      </c>
      <c r="Q65" s="120">
        <v>0</v>
      </c>
      <c r="R65" s="6">
        <f t="shared" si="0"/>
        <v>0</v>
      </c>
      <c r="AB65">
        <f t="shared" si="26"/>
        <v>64</v>
      </c>
      <c r="AC65" s="118" t="s">
        <v>112</v>
      </c>
      <c r="AD65" s="120">
        <v>0</v>
      </c>
      <c r="AE65" s="6">
        <f t="shared" si="1"/>
        <v>0</v>
      </c>
      <c r="AP65">
        <f t="shared" si="27"/>
        <v>64</v>
      </c>
      <c r="AQ65" s="118" t="s">
        <v>39</v>
      </c>
      <c r="AR65" s="120">
        <v>0</v>
      </c>
      <c r="AS65" s="6">
        <f t="shared" si="3"/>
        <v>0</v>
      </c>
      <c r="BC65">
        <f t="shared" si="24"/>
        <v>64</v>
      </c>
      <c r="BD65" s="118" t="s">
        <v>121</v>
      </c>
      <c r="BE65" s="120">
        <v>200</v>
      </c>
      <c r="BF65" s="6">
        <f t="shared" si="4"/>
        <v>2.38643293783378E-05</v>
      </c>
      <c r="BR65" s="118" t="s">
        <v>120</v>
      </c>
      <c r="BS65" s="120">
        <v>13401</v>
      </c>
      <c r="BT65" s="6">
        <f t="shared" si="5"/>
        <v>0.0002389842671098317</v>
      </c>
    </row>
    <row r="66" spans="2:72" ht="12.75">
      <c r="B66" s="118" t="s">
        <v>140</v>
      </c>
      <c r="C66" s="120">
        <v>72322</v>
      </c>
      <c r="D66" s="6">
        <f t="shared" si="6"/>
        <v>0.002678646066304805</v>
      </c>
      <c r="E66" s="120">
        <v>72322</v>
      </c>
      <c r="F66" s="6">
        <f t="shared" si="7"/>
        <v>0.004299015610903719</v>
      </c>
      <c r="G66" s="120">
        <v>0</v>
      </c>
      <c r="H66" s="6">
        <f t="shared" si="8"/>
        <v>0</v>
      </c>
      <c r="I66" s="120">
        <v>166115</v>
      </c>
      <c r="J66" s="6">
        <f t="shared" si="9"/>
        <v>0.01982111537341292</v>
      </c>
      <c r="K66" s="66">
        <f t="shared" si="10"/>
        <v>310759</v>
      </c>
      <c r="L66" s="6">
        <f t="shared" si="11"/>
        <v>0.005541863432787418</v>
      </c>
      <c r="O66">
        <f t="shared" si="28"/>
        <v>65</v>
      </c>
      <c r="P66" s="118" t="s">
        <v>120</v>
      </c>
      <c r="Q66" s="120">
        <v>0</v>
      </c>
      <c r="R66" s="6">
        <f t="shared" si="0"/>
        <v>0</v>
      </c>
      <c r="AB66">
        <f t="shared" si="26"/>
        <v>65</v>
      </c>
      <c r="AC66" s="118" t="s">
        <v>110</v>
      </c>
      <c r="AD66" s="120">
        <v>0</v>
      </c>
      <c r="AE66" s="6">
        <f t="shared" si="1"/>
        <v>0</v>
      </c>
      <c r="AP66">
        <f t="shared" si="27"/>
        <v>65</v>
      </c>
      <c r="AQ66" s="118" t="s">
        <v>32</v>
      </c>
      <c r="AR66" s="120">
        <v>0</v>
      </c>
      <c r="AS66" s="6">
        <f t="shared" si="3"/>
        <v>0</v>
      </c>
      <c r="BC66">
        <f t="shared" si="24"/>
        <v>65</v>
      </c>
      <c r="BD66" s="118" t="s">
        <v>145</v>
      </c>
      <c r="BE66" s="120">
        <v>0</v>
      </c>
      <c r="BF66" s="6">
        <f t="shared" si="4"/>
        <v>0</v>
      </c>
      <c r="BR66" s="118" t="s">
        <v>78</v>
      </c>
      <c r="BS66" s="120">
        <v>9214</v>
      </c>
      <c r="BT66" s="6">
        <f t="shared" si="5"/>
        <v>0.00016431617320722253</v>
      </c>
    </row>
    <row r="67" spans="2:72" ht="12.75">
      <c r="B67" s="118" t="s">
        <v>141</v>
      </c>
      <c r="C67" s="120">
        <v>0</v>
      </c>
      <c r="D67" s="6">
        <f aca="true" t="shared" si="29" ref="D67:D73">+C67/$C$76</f>
        <v>0</v>
      </c>
      <c r="E67" s="120">
        <v>0</v>
      </c>
      <c r="F67" s="6">
        <f aca="true" t="shared" si="30" ref="F67:F73">+E67/$E$76</f>
        <v>0</v>
      </c>
      <c r="G67" s="120">
        <v>0</v>
      </c>
      <c r="H67" s="6">
        <f aca="true" t="shared" si="31" ref="H67:H73">+G67/$G$76</f>
        <v>0</v>
      </c>
      <c r="I67" s="120">
        <v>45101</v>
      </c>
      <c r="J67" s="6">
        <f aca="true" t="shared" si="32" ref="J67:J73">+I67/$I$76</f>
        <v>0.005381525596462065</v>
      </c>
      <c r="K67" s="66">
        <f aca="true" t="shared" si="33" ref="K67:K73">+C67+E67+G67+I67</f>
        <v>45101</v>
      </c>
      <c r="L67" s="6">
        <f aca="true" t="shared" si="34" ref="L67:L73">+K67/$K$76</f>
        <v>0.0008043003828759436</v>
      </c>
      <c r="O67">
        <f t="shared" si="28"/>
        <v>66</v>
      </c>
      <c r="P67" s="118" t="s">
        <v>112</v>
      </c>
      <c r="Q67" s="120">
        <v>0</v>
      </c>
      <c r="R67" s="6">
        <f aca="true" t="shared" si="35" ref="R67:R75">+Q67/$C$76</f>
        <v>0</v>
      </c>
      <c r="AB67">
        <f t="shared" si="26"/>
        <v>66</v>
      </c>
      <c r="AC67" s="118" t="s">
        <v>97</v>
      </c>
      <c r="AD67" s="120">
        <v>0</v>
      </c>
      <c r="AE67" s="6">
        <f aca="true" t="shared" si="36" ref="AE67:AE75">+AD67/$E$76</f>
        <v>0</v>
      </c>
      <c r="AP67">
        <f t="shared" si="27"/>
        <v>66</v>
      </c>
      <c r="AQ67" s="118" t="s">
        <v>31</v>
      </c>
      <c r="AR67" s="120">
        <v>0</v>
      </c>
      <c r="AS67" s="6">
        <f aca="true" t="shared" si="37" ref="AS67:AS75">+AR67/$G$76</f>
        <v>0</v>
      </c>
      <c r="BC67">
        <f t="shared" si="24"/>
        <v>66</v>
      </c>
      <c r="BD67" s="118" t="s">
        <v>123</v>
      </c>
      <c r="BE67" s="120">
        <v>0</v>
      </c>
      <c r="BF67" s="6">
        <f aca="true" t="shared" si="38" ref="BF67:BF75">+BE67/$I$76</f>
        <v>0</v>
      </c>
      <c r="BR67" s="118" t="s">
        <v>147</v>
      </c>
      <c r="BS67" s="120">
        <v>8999</v>
      </c>
      <c r="BT67" s="6">
        <f aca="true" t="shared" si="39" ref="BT67:BT75">+BS67/$K$76</f>
        <v>0.00016048201027694765</v>
      </c>
    </row>
    <row r="68" spans="2:72" ht="12.75">
      <c r="B68" s="118" t="s">
        <v>143</v>
      </c>
      <c r="C68" s="120">
        <v>0</v>
      </c>
      <c r="D68" s="6">
        <f t="shared" si="29"/>
        <v>0</v>
      </c>
      <c r="E68" s="120">
        <v>0</v>
      </c>
      <c r="F68" s="6">
        <f t="shared" si="30"/>
        <v>0</v>
      </c>
      <c r="G68" s="120">
        <v>0</v>
      </c>
      <c r="H68" s="6">
        <f t="shared" si="31"/>
        <v>0</v>
      </c>
      <c r="I68" s="120">
        <v>235360</v>
      </c>
      <c r="J68" s="6">
        <f t="shared" si="32"/>
        <v>0.028083542812427923</v>
      </c>
      <c r="K68" s="66">
        <f t="shared" si="33"/>
        <v>235360</v>
      </c>
      <c r="L68" s="6">
        <f t="shared" si="34"/>
        <v>0.004197249243113946</v>
      </c>
      <c r="O68">
        <f t="shared" si="28"/>
        <v>67</v>
      </c>
      <c r="P68" s="118" t="s">
        <v>110</v>
      </c>
      <c r="Q68" s="120">
        <v>0</v>
      </c>
      <c r="R68" s="6">
        <f t="shared" si="35"/>
        <v>0</v>
      </c>
      <c r="AB68">
        <f t="shared" si="26"/>
        <v>67</v>
      </c>
      <c r="AC68" s="118" t="s">
        <v>88</v>
      </c>
      <c r="AD68" s="120">
        <v>0</v>
      </c>
      <c r="AE68" s="6">
        <f t="shared" si="36"/>
        <v>0</v>
      </c>
      <c r="AP68">
        <f t="shared" si="27"/>
        <v>67</v>
      </c>
      <c r="AQ68" s="118" t="s">
        <v>28</v>
      </c>
      <c r="AR68" s="120">
        <v>0</v>
      </c>
      <c r="AS68" s="6">
        <f t="shared" si="37"/>
        <v>0</v>
      </c>
      <c r="BC68">
        <f aca="true" t="shared" si="40" ref="BC68:BC75">+BC67+1</f>
        <v>67</v>
      </c>
      <c r="BD68" s="118" t="s">
        <v>82</v>
      </c>
      <c r="BE68" s="120">
        <v>0</v>
      </c>
      <c r="BF68" s="6">
        <f t="shared" si="38"/>
        <v>0</v>
      </c>
      <c r="BR68" s="118" t="s">
        <v>123</v>
      </c>
      <c r="BS68" s="120">
        <v>8512</v>
      </c>
      <c r="BT68" s="6">
        <f t="shared" si="39"/>
        <v>0.00015179718540697616</v>
      </c>
    </row>
    <row r="69" spans="2:72" ht="12.75">
      <c r="B69" s="118" t="s">
        <v>145</v>
      </c>
      <c r="C69" s="120">
        <v>12942</v>
      </c>
      <c r="D69" s="6">
        <f t="shared" si="29"/>
        <v>0.0004793429024379413</v>
      </c>
      <c r="E69" s="120">
        <v>12942</v>
      </c>
      <c r="F69" s="6">
        <f t="shared" si="30"/>
        <v>0.0007693075417758902</v>
      </c>
      <c r="G69" s="120">
        <v>0</v>
      </c>
      <c r="H69" s="6">
        <f t="shared" si="31"/>
        <v>0</v>
      </c>
      <c r="I69" s="120">
        <v>0</v>
      </c>
      <c r="J69" s="6">
        <f t="shared" si="32"/>
        <v>0</v>
      </c>
      <c r="K69" s="66">
        <f t="shared" si="33"/>
        <v>25884</v>
      </c>
      <c r="L69" s="6">
        <f t="shared" si="34"/>
        <v>0.00046159755017318734</v>
      </c>
      <c r="O69">
        <f t="shared" si="28"/>
        <v>68</v>
      </c>
      <c r="P69" s="118" t="s">
        <v>97</v>
      </c>
      <c r="Q69" s="120">
        <v>0</v>
      </c>
      <c r="R69" s="6">
        <f t="shared" si="35"/>
        <v>0</v>
      </c>
      <c r="AB69">
        <f t="shared" si="26"/>
        <v>68</v>
      </c>
      <c r="AC69" s="118" t="s">
        <v>73</v>
      </c>
      <c r="AD69" s="120">
        <v>0</v>
      </c>
      <c r="AE69" s="6">
        <f t="shared" si="36"/>
        <v>0</v>
      </c>
      <c r="AP69">
        <f t="shared" si="27"/>
        <v>68</v>
      </c>
      <c r="AQ69" s="118" t="s">
        <v>27</v>
      </c>
      <c r="AR69" s="120">
        <v>0</v>
      </c>
      <c r="AS69" s="6">
        <f t="shared" si="37"/>
        <v>0</v>
      </c>
      <c r="BC69">
        <f t="shared" si="40"/>
        <v>68</v>
      </c>
      <c r="BD69" s="118" t="s">
        <v>61</v>
      </c>
      <c r="BE69" s="120">
        <v>0</v>
      </c>
      <c r="BF69" s="6">
        <f t="shared" si="38"/>
        <v>0</v>
      </c>
      <c r="BR69" s="118" t="s">
        <v>31</v>
      </c>
      <c r="BS69" s="120">
        <v>7740</v>
      </c>
      <c r="BT69" s="6">
        <f t="shared" si="39"/>
        <v>0.00013802986548989608</v>
      </c>
    </row>
    <row r="70" spans="2:72" ht="12.75">
      <c r="B70" s="118" t="s">
        <v>146</v>
      </c>
      <c r="C70" s="120">
        <v>56287</v>
      </c>
      <c r="D70" s="6">
        <f t="shared" si="29"/>
        <v>0.002084745321397342</v>
      </c>
      <c r="E70" s="120">
        <v>56287</v>
      </c>
      <c r="F70" s="6">
        <f t="shared" si="30"/>
        <v>0.003345851769737253</v>
      </c>
      <c r="G70" s="120">
        <v>0</v>
      </c>
      <c r="H70" s="6">
        <f t="shared" si="31"/>
        <v>0</v>
      </c>
      <c r="I70" s="120">
        <v>5041</v>
      </c>
      <c r="J70" s="6">
        <f t="shared" si="32"/>
        <v>0.0006015004219810042</v>
      </c>
      <c r="K70" s="66">
        <f t="shared" si="33"/>
        <v>117615</v>
      </c>
      <c r="L70" s="6">
        <f t="shared" si="34"/>
        <v>0.002097465456019913</v>
      </c>
      <c r="O70">
        <f t="shared" si="28"/>
        <v>69</v>
      </c>
      <c r="P70" s="118" t="s">
        <v>88</v>
      </c>
      <c r="Q70" s="120">
        <v>0</v>
      </c>
      <c r="R70" s="6">
        <f t="shared" si="35"/>
        <v>0</v>
      </c>
      <c r="AB70">
        <f t="shared" si="26"/>
        <v>69</v>
      </c>
      <c r="AC70" s="118" t="s">
        <v>61</v>
      </c>
      <c r="AD70" s="120">
        <v>0</v>
      </c>
      <c r="AE70" s="6">
        <f t="shared" si="36"/>
        <v>0</v>
      </c>
      <c r="AP70">
        <f t="shared" si="27"/>
        <v>69</v>
      </c>
      <c r="AQ70" s="118" t="s">
        <v>24</v>
      </c>
      <c r="AR70" s="120">
        <v>0</v>
      </c>
      <c r="AS70" s="6">
        <f t="shared" si="37"/>
        <v>0</v>
      </c>
      <c r="BC70">
        <f t="shared" si="40"/>
        <v>69</v>
      </c>
      <c r="BD70" s="118" t="s">
        <v>58</v>
      </c>
      <c r="BE70" s="120">
        <v>0</v>
      </c>
      <c r="BF70" s="6">
        <f t="shared" si="38"/>
        <v>0</v>
      </c>
      <c r="BR70" s="118" t="s">
        <v>32</v>
      </c>
      <c r="BS70" s="120">
        <v>3770</v>
      </c>
      <c r="BT70" s="6">
        <f t="shared" si="39"/>
        <v>6.723160114947134E-05</v>
      </c>
    </row>
    <row r="71" spans="2:72" ht="12.75">
      <c r="B71" s="118" t="s">
        <v>147</v>
      </c>
      <c r="C71" s="120">
        <v>0</v>
      </c>
      <c r="D71" s="6">
        <f t="shared" si="29"/>
        <v>0</v>
      </c>
      <c r="E71" s="120">
        <v>0</v>
      </c>
      <c r="F71" s="6">
        <f t="shared" si="30"/>
        <v>0</v>
      </c>
      <c r="G71" s="120">
        <v>0</v>
      </c>
      <c r="H71" s="6">
        <f t="shared" si="31"/>
        <v>0</v>
      </c>
      <c r="I71" s="120">
        <v>8999</v>
      </c>
      <c r="J71" s="6">
        <f t="shared" si="32"/>
        <v>0.0010737755003783092</v>
      </c>
      <c r="K71" s="66">
        <f t="shared" si="33"/>
        <v>8999</v>
      </c>
      <c r="L71" s="6">
        <f t="shared" si="34"/>
        <v>0.00016048201027694765</v>
      </c>
      <c r="O71">
        <f t="shared" si="28"/>
        <v>70</v>
      </c>
      <c r="P71" s="118" t="s">
        <v>73</v>
      </c>
      <c r="Q71" s="120">
        <v>0</v>
      </c>
      <c r="R71" s="6">
        <f t="shared" si="35"/>
        <v>0</v>
      </c>
      <c r="AB71">
        <f t="shared" si="26"/>
        <v>70</v>
      </c>
      <c r="AC71" s="118" t="s">
        <v>58</v>
      </c>
      <c r="AD71" s="120">
        <v>0</v>
      </c>
      <c r="AE71" s="6">
        <f t="shared" si="36"/>
        <v>0</v>
      </c>
      <c r="AP71">
        <f t="shared" si="27"/>
        <v>70</v>
      </c>
      <c r="AQ71" s="118" t="s">
        <v>16</v>
      </c>
      <c r="AR71" s="120">
        <v>0</v>
      </c>
      <c r="AS71" s="6">
        <f t="shared" si="37"/>
        <v>0</v>
      </c>
      <c r="BC71">
        <f t="shared" si="40"/>
        <v>70</v>
      </c>
      <c r="BD71" s="118" t="s">
        <v>35</v>
      </c>
      <c r="BE71" s="120">
        <v>0</v>
      </c>
      <c r="BF71" s="6">
        <f t="shared" si="38"/>
        <v>0</v>
      </c>
      <c r="BR71" s="118" t="s">
        <v>16</v>
      </c>
      <c r="BS71" s="120">
        <v>3664</v>
      </c>
      <c r="BT71" s="6">
        <f t="shared" si="39"/>
        <v>6.534126965826605E-05</v>
      </c>
    </row>
    <row r="72" spans="2:72" ht="12.75">
      <c r="B72" s="118" t="s">
        <v>148</v>
      </c>
      <c r="C72" s="120">
        <v>45735</v>
      </c>
      <c r="D72" s="6">
        <f t="shared" si="29"/>
        <v>0.001693922704605103</v>
      </c>
      <c r="E72" s="120">
        <v>45735</v>
      </c>
      <c r="F72" s="6">
        <f t="shared" si="30"/>
        <v>0.0027186123028218466</v>
      </c>
      <c r="G72" s="120">
        <v>0</v>
      </c>
      <c r="H72" s="6">
        <f t="shared" si="31"/>
        <v>0</v>
      </c>
      <c r="I72" s="120">
        <v>34480</v>
      </c>
      <c r="J72" s="6">
        <f t="shared" si="32"/>
        <v>0.004114210384825436</v>
      </c>
      <c r="K72" s="66">
        <f t="shared" si="33"/>
        <v>125950</v>
      </c>
      <c r="L72" s="6">
        <f t="shared" si="34"/>
        <v>0.0022461061445028956</v>
      </c>
      <c r="O72">
        <f t="shared" si="28"/>
        <v>71</v>
      </c>
      <c r="P72" s="118" t="s">
        <v>42</v>
      </c>
      <c r="Q72" s="120">
        <v>0</v>
      </c>
      <c r="R72" s="6">
        <f t="shared" si="35"/>
        <v>0</v>
      </c>
      <c r="AB72">
        <f t="shared" si="26"/>
        <v>71</v>
      </c>
      <c r="AC72" s="118" t="s">
        <v>42</v>
      </c>
      <c r="AD72" s="120">
        <v>0</v>
      </c>
      <c r="AE72" s="6">
        <f t="shared" si="36"/>
        <v>0</v>
      </c>
      <c r="AP72">
        <f t="shared" si="27"/>
        <v>71</v>
      </c>
      <c r="AQ72" s="118" t="s">
        <v>12</v>
      </c>
      <c r="AR72" s="120">
        <v>0</v>
      </c>
      <c r="AS72" s="6">
        <f t="shared" si="37"/>
        <v>0</v>
      </c>
      <c r="BC72">
        <f t="shared" si="40"/>
        <v>71</v>
      </c>
      <c r="BD72" s="118" t="s">
        <v>32</v>
      </c>
      <c r="BE72" s="120">
        <v>0</v>
      </c>
      <c r="BF72" s="6">
        <f t="shared" si="38"/>
        <v>0</v>
      </c>
      <c r="BR72" s="118" t="s">
        <v>97</v>
      </c>
      <c r="BS72" s="120">
        <v>2066</v>
      </c>
      <c r="BT72" s="6">
        <f t="shared" si="39"/>
        <v>3.684363076254849E-05</v>
      </c>
    </row>
    <row r="73" spans="2:72" ht="12.75">
      <c r="B73" s="118" t="s">
        <v>149</v>
      </c>
      <c r="C73" s="120">
        <v>0</v>
      </c>
      <c r="D73" s="6">
        <f t="shared" si="29"/>
        <v>0</v>
      </c>
      <c r="E73" s="120">
        <v>0</v>
      </c>
      <c r="F73" s="6">
        <f t="shared" si="30"/>
        <v>0</v>
      </c>
      <c r="G73" s="120">
        <v>0</v>
      </c>
      <c r="H73" s="6">
        <f t="shared" si="31"/>
        <v>0</v>
      </c>
      <c r="I73" s="120">
        <v>19439</v>
      </c>
      <c r="J73" s="6">
        <f t="shared" si="32"/>
        <v>0.0023194934939275423</v>
      </c>
      <c r="K73" s="66">
        <f t="shared" si="33"/>
        <v>19439</v>
      </c>
      <c r="L73" s="6">
        <f t="shared" si="34"/>
        <v>0.00034666182884471444</v>
      </c>
      <c r="O73">
        <f t="shared" si="28"/>
        <v>72</v>
      </c>
      <c r="P73" s="118" t="s">
        <v>12</v>
      </c>
      <c r="Q73" s="120">
        <v>0</v>
      </c>
      <c r="R73" s="6">
        <f t="shared" si="35"/>
        <v>0</v>
      </c>
      <c r="AB73">
        <f t="shared" si="26"/>
        <v>72</v>
      </c>
      <c r="AC73" s="118" t="s">
        <v>12</v>
      </c>
      <c r="AD73" s="120">
        <v>0</v>
      </c>
      <c r="AE73" s="6">
        <f t="shared" si="36"/>
        <v>0</v>
      </c>
      <c r="AP73">
        <f t="shared" si="27"/>
        <v>72</v>
      </c>
      <c r="AQ73" s="118" t="s">
        <v>7</v>
      </c>
      <c r="AR73" s="120">
        <v>0</v>
      </c>
      <c r="AS73" s="6">
        <f t="shared" si="37"/>
        <v>0</v>
      </c>
      <c r="BC73">
        <f t="shared" si="40"/>
        <v>72</v>
      </c>
      <c r="BD73" s="118" t="s">
        <v>16</v>
      </c>
      <c r="BE73" s="120">
        <v>0</v>
      </c>
      <c r="BF73" s="6">
        <f t="shared" si="38"/>
        <v>0</v>
      </c>
      <c r="BR73" s="118" t="s">
        <v>42</v>
      </c>
      <c r="BS73" s="120">
        <v>1572</v>
      </c>
      <c r="BT73" s="6">
        <f t="shared" si="39"/>
        <v>2.803397268089362E-05</v>
      </c>
    </row>
    <row r="74" spans="2:72" ht="12.75">
      <c r="B74" s="28"/>
      <c r="C74" s="37"/>
      <c r="D74" s="6"/>
      <c r="E74" s="37"/>
      <c r="F74" s="6"/>
      <c r="G74" s="37"/>
      <c r="H74" s="6"/>
      <c r="I74" s="37"/>
      <c r="J74" s="6"/>
      <c r="K74" s="37"/>
      <c r="L74" s="6"/>
      <c r="O74">
        <f t="shared" si="28"/>
        <v>73</v>
      </c>
      <c r="P74" s="28" t="s">
        <v>12</v>
      </c>
      <c r="Q74" s="37">
        <v>0</v>
      </c>
      <c r="R74" s="6">
        <f t="shared" si="35"/>
        <v>0</v>
      </c>
      <c r="AB74">
        <f t="shared" si="26"/>
        <v>73</v>
      </c>
      <c r="AC74" s="28" t="s">
        <v>12</v>
      </c>
      <c r="AD74" s="37">
        <v>0</v>
      </c>
      <c r="AE74" s="6">
        <f t="shared" si="36"/>
        <v>0</v>
      </c>
      <c r="AP74">
        <f t="shared" si="27"/>
        <v>73</v>
      </c>
      <c r="AQ74" s="28" t="s">
        <v>7</v>
      </c>
      <c r="AR74" s="37">
        <v>0</v>
      </c>
      <c r="AS74" s="6">
        <f t="shared" si="37"/>
        <v>0</v>
      </c>
      <c r="BC74">
        <f t="shared" si="40"/>
        <v>73</v>
      </c>
      <c r="BD74" s="28" t="s">
        <v>31</v>
      </c>
      <c r="BE74" s="37">
        <v>0</v>
      </c>
      <c r="BF74" s="6">
        <f t="shared" si="38"/>
        <v>0</v>
      </c>
      <c r="BR74" s="28" t="s">
        <v>31</v>
      </c>
      <c r="BS74" s="37">
        <v>0</v>
      </c>
      <c r="BT74" s="6">
        <f t="shared" si="39"/>
        <v>0</v>
      </c>
    </row>
    <row r="75" spans="2:7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O75">
        <f t="shared" si="28"/>
        <v>74</v>
      </c>
      <c r="P75" s="2" t="s">
        <v>149</v>
      </c>
      <c r="Q75" s="3">
        <v>0</v>
      </c>
      <c r="R75" s="6">
        <f t="shared" si="35"/>
        <v>0</v>
      </c>
      <c r="AB75">
        <f t="shared" si="26"/>
        <v>74</v>
      </c>
      <c r="AC75" s="2" t="s">
        <v>149</v>
      </c>
      <c r="AD75" s="3">
        <v>0</v>
      </c>
      <c r="AE75" s="6">
        <f t="shared" si="36"/>
        <v>0</v>
      </c>
      <c r="AP75">
        <f t="shared" si="27"/>
        <v>74</v>
      </c>
      <c r="AQ75" s="2" t="s">
        <v>149</v>
      </c>
      <c r="AR75" s="3">
        <v>0</v>
      </c>
      <c r="AS75" s="6">
        <f t="shared" si="37"/>
        <v>0</v>
      </c>
      <c r="BC75">
        <f t="shared" si="40"/>
        <v>74</v>
      </c>
      <c r="BD75" s="2" t="s">
        <v>145</v>
      </c>
      <c r="BE75" s="3">
        <v>0</v>
      </c>
      <c r="BF75" s="6">
        <f t="shared" si="38"/>
        <v>0</v>
      </c>
      <c r="BR75" s="2" t="s">
        <v>31</v>
      </c>
      <c r="BS75" s="3">
        <v>248</v>
      </c>
      <c r="BT75" s="6">
        <f t="shared" si="39"/>
        <v>4.4226623567822E-06</v>
      </c>
    </row>
    <row r="76" spans="3:44" ht="12.75">
      <c r="C76" s="4">
        <f>SUM(C2:C75)</f>
        <v>26999461</v>
      </c>
      <c r="D76" s="11">
        <f aca="true" t="shared" si="41" ref="D76:L76">SUM(D2:D75)</f>
        <v>0.9999999999999999</v>
      </c>
      <c r="E76" s="4">
        <f t="shared" si="41"/>
        <v>16822921</v>
      </c>
      <c r="F76" s="11">
        <f t="shared" si="41"/>
        <v>0.9999999999999999</v>
      </c>
      <c r="G76" s="4">
        <f t="shared" si="41"/>
        <v>3871730</v>
      </c>
      <c r="H76" s="11">
        <f t="shared" si="41"/>
        <v>1.0000000000000002</v>
      </c>
      <c r="I76" s="4">
        <f t="shared" si="41"/>
        <v>8380709</v>
      </c>
      <c r="J76" s="11">
        <f t="shared" si="41"/>
        <v>1</v>
      </c>
      <c r="K76" s="4">
        <f t="shared" si="41"/>
        <v>56074821</v>
      </c>
      <c r="L76" s="11">
        <f t="shared" si="41"/>
        <v>0.9999999999999999</v>
      </c>
      <c r="Q76" s="4"/>
      <c r="R76" s="11"/>
      <c r="AR76" s="4">
        <f>SUM(AR2:AR75)</f>
        <v>3871730</v>
      </c>
    </row>
    <row r="78" spans="3:11" ht="12.75">
      <c r="C78" s="9">
        <v>26999465.08</v>
      </c>
      <c r="E78" s="4">
        <v>16822919.75</v>
      </c>
      <c r="G78" s="9">
        <v>3871728.68</v>
      </c>
      <c r="I78" s="9">
        <v>8380710.07</v>
      </c>
      <c r="K78" s="4">
        <f>SUM(C78:I78)</f>
        <v>56074823.58</v>
      </c>
    </row>
    <row r="80" spans="3:11" ht="12.75">
      <c r="C80" s="4">
        <f>+C76-C78</f>
        <v>-4.079999998211861</v>
      </c>
      <c r="E80" s="4">
        <f>+E76-E78</f>
        <v>1.25</v>
      </c>
      <c r="G80" s="4">
        <f>+G76-G78</f>
        <v>1.319999999832362</v>
      </c>
      <c r="I80" s="4">
        <f>+I76-I78</f>
        <v>-1.0700000002980232</v>
      </c>
      <c r="K80" s="4">
        <f>+K76-K78</f>
        <v>-2.5799999982118607</v>
      </c>
    </row>
    <row r="83" ht="12.75">
      <c r="K83" s="4">
        <f>+K78</f>
        <v>56074823.58</v>
      </c>
    </row>
    <row r="84" ht="12.75">
      <c r="K84" s="4">
        <v>1530686.56</v>
      </c>
    </row>
    <row r="85" ht="12.75">
      <c r="K85" s="4">
        <f>+K83-K84</f>
        <v>54544137.019999996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workbookViewId="0" topLeftCell="A1">
      <selection activeCell="C1" sqref="C1"/>
    </sheetView>
  </sheetViews>
  <sheetFormatPr defaultColWidth="9.140625" defaultRowHeight="12.75"/>
  <cols>
    <col min="2" max="2" width="11.8515625" style="0" customWidth="1"/>
    <col min="3" max="3" width="20.140625" style="0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7.8515625" style="0" customWidth="1"/>
    <col min="10" max="10" width="10.00390625" style="0" customWidth="1"/>
    <col min="11" max="11" width="13.8515625" style="0" customWidth="1"/>
  </cols>
  <sheetData>
    <row r="1" spans="4:6" ht="12.75">
      <c r="D1" s="5">
        <v>36069</v>
      </c>
      <c r="F1" t="s">
        <v>157</v>
      </c>
    </row>
    <row r="2" spans="2:12" ht="12.75">
      <c r="B2" s="69" t="s">
        <v>150</v>
      </c>
      <c r="C2" s="71" t="s">
        <v>151</v>
      </c>
      <c r="D2" s="1" t="s">
        <v>156</v>
      </c>
      <c r="E2" s="71" t="s">
        <v>152</v>
      </c>
      <c r="F2" s="1" t="s">
        <v>156</v>
      </c>
      <c r="G2" s="71" t="s">
        <v>153</v>
      </c>
      <c r="H2" s="1" t="s">
        <v>156</v>
      </c>
      <c r="I2" s="71" t="s">
        <v>154</v>
      </c>
      <c r="J2" s="1" t="s">
        <v>156</v>
      </c>
      <c r="K2" s="44" t="s">
        <v>155</v>
      </c>
      <c r="L2" s="1" t="s">
        <v>156</v>
      </c>
    </row>
    <row r="3" spans="2:12" ht="12.75">
      <c r="B3" s="70" t="s">
        <v>2</v>
      </c>
      <c r="C3" s="72">
        <v>10479</v>
      </c>
      <c r="D3" s="6">
        <f>+C3/$C$76</f>
        <v>0.006828618552025289</v>
      </c>
      <c r="E3" s="72">
        <v>10479</v>
      </c>
      <c r="F3" s="6">
        <f>+E3/$E$76</f>
        <v>0.00986728738580444</v>
      </c>
      <c r="G3" s="72">
        <v>222</v>
      </c>
      <c r="H3" s="6">
        <f>+G3/$G$76</f>
        <v>0.0007871196031782613</v>
      </c>
      <c r="I3" s="72">
        <v>1685</v>
      </c>
      <c r="J3" s="6">
        <f>+I3/$I$76</f>
        <v>0.0028228853070913894</v>
      </c>
      <c r="K3" s="45">
        <f>+C3+E3+G3+I3</f>
        <v>22865</v>
      </c>
      <c r="L3" s="6">
        <f>+K3/$K$76</f>
        <v>0.006578884901308094</v>
      </c>
    </row>
    <row r="4" spans="2:12" ht="12.75">
      <c r="B4" s="70" t="s">
        <v>6</v>
      </c>
      <c r="C4" s="72">
        <v>4725</v>
      </c>
      <c r="D4" s="6">
        <f aca="true" t="shared" si="0" ref="D4:D67">+C4/$C$76</f>
        <v>0.003079036421253888</v>
      </c>
      <c r="E4" s="72">
        <v>4725</v>
      </c>
      <c r="F4" s="6">
        <f aca="true" t="shared" si="1" ref="F4:F67">+E4/$E$76</f>
        <v>0.004449177678969938</v>
      </c>
      <c r="G4" s="72">
        <v>821</v>
      </c>
      <c r="H4" s="6">
        <f aca="true" t="shared" si="2" ref="H4:H67">+G4/$G$76</f>
        <v>0.0029109242982403266</v>
      </c>
      <c r="I4" s="72">
        <v>12171</v>
      </c>
      <c r="J4" s="6">
        <f aca="true" t="shared" si="3" ref="J4:J67">+I4/$I$76</f>
        <v>0.02039011102232006</v>
      </c>
      <c r="K4" s="45">
        <f>+C4+E4+G4+I4</f>
        <v>22442</v>
      </c>
      <c r="L4" s="6">
        <f aca="true" t="shared" si="4" ref="L4:L67">+K4/$K$76</f>
        <v>0.006457176249952165</v>
      </c>
    </row>
    <row r="5" spans="2:12" ht="12.75">
      <c r="B5" s="70" t="s">
        <v>7</v>
      </c>
      <c r="C5" s="72">
        <v>554</v>
      </c>
      <c r="D5" s="6">
        <f t="shared" si="0"/>
        <v>0.00036101294759251934</v>
      </c>
      <c r="E5" s="72">
        <v>554</v>
      </c>
      <c r="F5" s="6">
        <f t="shared" si="1"/>
        <v>0.0005216601977035652</v>
      </c>
      <c r="G5" s="72">
        <v>0</v>
      </c>
      <c r="H5" s="6">
        <f t="shared" si="2"/>
        <v>0</v>
      </c>
      <c r="I5" s="72">
        <v>997</v>
      </c>
      <c r="J5" s="6">
        <f t="shared" si="3"/>
        <v>0.0016702769443146085</v>
      </c>
      <c r="K5" s="45">
        <f aca="true" t="shared" si="5" ref="K5:K68">+C5+E5+G5+I5</f>
        <v>2105</v>
      </c>
      <c r="L5" s="6">
        <f t="shared" si="4"/>
        <v>0.0006056659836979461</v>
      </c>
    </row>
    <row r="6" spans="2:12" ht="12.75">
      <c r="B6" s="70" t="s">
        <v>8</v>
      </c>
      <c r="C6" s="72">
        <v>18574</v>
      </c>
      <c r="D6" s="6">
        <f t="shared" si="0"/>
        <v>0.012103708463147029</v>
      </c>
      <c r="E6" s="72">
        <v>18574</v>
      </c>
      <c r="F6" s="6">
        <f t="shared" si="1"/>
        <v>0.017489740996653465</v>
      </c>
      <c r="G6" s="72">
        <v>12836</v>
      </c>
      <c r="H6" s="6">
        <f t="shared" si="2"/>
        <v>0.04551111363241515</v>
      </c>
      <c r="I6" s="72">
        <v>19230</v>
      </c>
      <c r="J6" s="6">
        <f t="shared" si="3"/>
        <v>0.032216073860752176</v>
      </c>
      <c r="K6" s="45">
        <f t="shared" si="5"/>
        <v>69214</v>
      </c>
      <c r="L6" s="6">
        <f t="shared" si="4"/>
        <v>0.019914757907681543</v>
      </c>
    </row>
    <row r="7" spans="2:12" ht="12.75">
      <c r="B7" s="70" t="s">
        <v>12</v>
      </c>
      <c r="C7" s="72">
        <v>0</v>
      </c>
      <c r="D7" s="6">
        <f t="shared" si="0"/>
        <v>0</v>
      </c>
      <c r="E7" s="72">
        <v>0</v>
      </c>
      <c r="F7" s="6">
        <f t="shared" si="1"/>
        <v>0</v>
      </c>
      <c r="G7" s="72">
        <v>0</v>
      </c>
      <c r="H7" s="6">
        <f t="shared" si="2"/>
        <v>0</v>
      </c>
      <c r="I7" s="72">
        <v>2748</v>
      </c>
      <c r="J7" s="6">
        <f t="shared" si="3"/>
        <v>0.004603732239695631</v>
      </c>
      <c r="K7" s="45">
        <f t="shared" si="5"/>
        <v>2748</v>
      </c>
      <c r="L7" s="6">
        <f t="shared" si="4"/>
        <v>0.0007906746428512855</v>
      </c>
    </row>
    <row r="8" spans="2:12" ht="12.75">
      <c r="B8" s="70" t="s">
        <v>15</v>
      </c>
      <c r="C8" s="72">
        <v>30025</v>
      </c>
      <c r="D8" s="6">
        <f t="shared" si="0"/>
        <v>0.01956572879325883</v>
      </c>
      <c r="E8" s="72">
        <v>30025</v>
      </c>
      <c r="F8" s="6">
        <f t="shared" si="1"/>
        <v>0.02827228779070315</v>
      </c>
      <c r="G8" s="72">
        <v>2559</v>
      </c>
      <c r="H8" s="6">
        <f t="shared" si="2"/>
        <v>0.009073148939338607</v>
      </c>
      <c r="I8" s="72">
        <v>2590</v>
      </c>
      <c r="J8" s="6">
        <f t="shared" si="3"/>
        <v>0.004339034388941661</v>
      </c>
      <c r="K8" s="45">
        <f t="shared" si="5"/>
        <v>65199</v>
      </c>
      <c r="L8" s="6">
        <f t="shared" si="4"/>
        <v>0.018759532765378808</v>
      </c>
    </row>
    <row r="9" spans="2:12" ht="12.75">
      <c r="B9" s="70" t="s">
        <v>17</v>
      </c>
      <c r="C9" s="72">
        <v>2499</v>
      </c>
      <c r="D9" s="6">
        <f t="shared" si="0"/>
        <v>0.0016284681516853896</v>
      </c>
      <c r="E9" s="72">
        <v>2499</v>
      </c>
      <c r="F9" s="6">
        <f t="shared" si="1"/>
        <v>0.002353120639099656</v>
      </c>
      <c r="G9" s="72">
        <v>441</v>
      </c>
      <c r="H9" s="6">
        <f t="shared" si="2"/>
        <v>0.0015636024549622219</v>
      </c>
      <c r="I9" s="72">
        <v>741</v>
      </c>
      <c r="J9" s="6">
        <f t="shared" si="3"/>
        <v>0.001241399413979062</v>
      </c>
      <c r="K9" s="45">
        <f t="shared" si="5"/>
        <v>6180</v>
      </c>
      <c r="L9" s="6">
        <f t="shared" si="4"/>
        <v>0.0017781547644908824</v>
      </c>
    </row>
    <row r="10" spans="2:12" ht="12.75">
      <c r="B10" s="70" t="s">
        <v>24</v>
      </c>
      <c r="C10" s="72">
        <v>200</v>
      </c>
      <c r="D10" s="6">
        <f t="shared" si="0"/>
        <v>0.00013032958396841854</v>
      </c>
      <c r="E10" s="72">
        <v>200</v>
      </c>
      <c r="F10" s="6">
        <f t="shared" si="1"/>
        <v>0.00018832498112042063</v>
      </c>
      <c r="G10" s="72">
        <v>0</v>
      </c>
      <c r="H10" s="6">
        <f t="shared" si="2"/>
        <v>0</v>
      </c>
      <c r="I10" s="72">
        <v>353</v>
      </c>
      <c r="J10" s="6">
        <f t="shared" si="3"/>
        <v>0.0005913819070642495</v>
      </c>
      <c r="K10" s="45">
        <f t="shared" si="5"/>
        <v>753</v>
      </c>
      <c r="L10" s="6">
        <f t="shared" si="4"/>
        <v>0.0002166586630520444</v>
      </c>
    </row>
    <row r="11" spans="2:12" ht="12.75">
      <c r="B11" s="70" t="s">
        <v>27</v>
      </c>
      <c r="C11" s="72">
        <v>406</v>
      </c>
      <c r="D11" s="6">
        <f t="shared" si="0"/>
        <v>0.00026456905545588964</v>
      </c>
      <c r="E11" s="72">
        <v>406</v>
      </c>
      <c r="F11" s="6">
        <f t="shared" si="1"/>
        <v>0.0003822997116744539</v>
      </c>
      <c r="G11" s="72">
        <v>0</v>
      </c>
      <c r="H11" s="6">
        <f t="shared" si="2"/>
        <v>0</v>
      </c>
      <c r="I11" s="72">
        <v>917</v>
      </c>
      <c r="J11" s="6">
        <f t="shared" si="3"/>
        <v>0.0015362527160847502</v>
      </c>
      <c r="K11" s="45">
        <f t="shared" si="5"/>
        <v>1729</v>
      </c>
      <c r="L11" s="6">
        <f t="shared" si="4"/>
        <v>0.000497480515826009</v>
      </c>
    </row>
    <row r="12" spans="2:12" ht="12.75">
      <c r="B12" s="70" t="s">
        <v>28</v>
      </c>
      <c r="C12" s="72">
        <v>16661</v>
      </c>
      <c r="D12" s="6">
        <f t="shared" si="0"/>
        <v>0.010857105992489105</v>
      </c>
      <c r="E12" s="72">
        <v>16661</v>
      </c>
      <c r="F12" s="6">
        <f t="shared" si="1"/>
        <v>0.01568841255223664</v>
      </c>
      <c r="G12" s="72">
        <v>0</v>
      </c>
      <c r="H12" s="6">
        <f t="shared" si="2"/>
        <v>0</v>
      </c>
      <c r="I12" s="72">
        <v>2339</v>
      </c>
      <c r="J12" s="6">
        <f t="shared" si="3"/>
        <v>0.00391853337287048</v>
      </c>
      <c r="K12" s="45">
        <f t="shared" si="5"/>
        <v>35661</v>
      </c>
      <c r="L12" s="6">
        <f t="shared" si="4"/>
        <v>0.010260643536651999</v>
      </c>
    </row>
    <row r="13" spans="2:12" ht="12.75">
      <c r="B13" s="70" t="s">
        <v>31</v>
      </c>
      <c r="C13" s="72">
        <v>224</v>
      </c>
      <c r="D13" s="6">
        <f t="shared" si="0"/>
        <v>0.00014596913404462875</v>
      </c>
      <c r="E13" s="72">
        <v>224</v>
      </c>
      <c r="F13" s="6">
        <f t="shared" si="1"/>
        <v>0.00021092397885487111</v>
      </c>
      <c r="G13" s="72">
        <v>0</v>
      </c>
      <c r="H13" s="6">
        <f t="shared" si="2"/>
        <v>0</v>
      </c>
      <c r="I13" s="72">
        <v>164</v>
      </c>
      <c r="J13" s="6">
        <f t="shared" si="3"/>
        <v>0.0002747496678712094</v>
      </c>
      <c r="K13" s="45">
        <f t="shared" si="5"/>
        <v>612</v>
      </c>
      <c r="L13" s="6">
        <f t="shared" si="4"/>
        <v>0.00017608911260006796</v>
      </c>
    </row>
    <row r="14" spans="2:12" ht="12.75">
      <c r="B14" s="70" t="s">
        <v>32</v>
      </c>
      <c r="C14" s="72">
        <v>163</v>
      </c>
      <c r="D14" s="6">
        <f t="shared" si="0"/>
        <v>0.00010621861093426111</v>
      </c>
      <c r="E14" s="72">
        <v>163</v>
      </c>
      <c r="F14" s="6">
        <f t="shared" si="1"/>
        <v>0.00015348485961314283</v>
      </c>
      <c r="G14" s="72">
        <v>0</v>
      </c>
      <c r="H14" s="6">
        <f t="shared" si="2"/>
        <v>0</v>
      </c>
      <c r="I14" s="72">
        <v>0</v>
      </c>
      <c r="J14" s="6">
        <f t="shared" si="3"/>
        <v>0</v>
      </c>
      <c r="K14" s="45">
        <f t="shared" si="5"/>
        <v>326</v>
      </c>
      <c r="L14" s="6">
        <f t="shared" si="4"/>
        <v>9.37991024634349E-05</v>
      </c>
    </row>
    <row r="15" spans="2:12" ht="12.75">
      <c r="B15" s="70" t="s">
        <v>33</v>
      </c>
      <c r="C15" s="72">
        <v>6954</v>
      </c>
      <c r="D15" s="6">
        <f t="shared" si="0"/>
        <v>0.004531559634581912</v>
      </c>
      <c r="E15" s="72">
        <v>6954</v>
      </c>
      <c r="F15" s="6">
        <f t="shared" si="1"/>
        <v>0.006548059593557026</v>
      </c>
      <c r="G15" s="72">
        <v>1252</v>
      </c>
      <c r="H15" s="6">
        <f t="shared" si="2"/>
        <v>0.004439070915221546</v>
      </c>
      <c r="I15" s="72">
        <v>32025</v>
      </c>
      <c r="J15" s="6">
        <f t="shared" si="3"/>
        <v>0.053651573863265134</v>
      </c>
      <c r="K15" s="45">
        <f t="shared" si="5"/>
        <v>47185</v>
      </c>
      <c r="L15" s="6">
        <f t="shared" si="4"/>
        <v>0.013576413036003605</v>
      </c>
    </row>
    <row r="16" spans="2:12" ht="12.75">
      <c r="B16" s="70" t="s">
        <v>35</v>
      </c>
      <c r="C16" s="72">
        <v>4705</v>
      </c>
      <c r="D16" s="6">
        <f t="shared" si="0"/>
        <v>0.003066003462857046</v>
      </c>
      <c r="E16" s="72">
        <v>4705</v>
      </c>
      <c r="F16" s="6">
        <f t="shared" si="1"/>
        <v>0.004430345180857896</v>
      </c>
      <c r="G16" s="72">
        <v>3015</v>
      </c>
      <c r="H16" s="6">
        <f t="shared" si="2"/>
        <v>0.010689935151272333</v>
      </c>
      <c r="I16" s="72">
        <v>0</v>
      </c>
      <c r="J16" s="6">
        <f t="shared" si="3"/>
        <v>0</v>
      </c>
      <c r="K16" s="45">
        <f t="shared" si="5"/>
        <v>12425</v>
      </c>
      <c r="L16" s="6">
        <f t="shared" si="4"/>
        <v>0.0035750118040128176</v>
      </c>
    </row>
    <row r="17" spans="2:12" ht="12.75">
      <c r="B17" s="70" t="s">
        <v>38</v>
      </c>
      <c r="C17" s="72">
        <v>27086</v>
      </c>
      <c r="D17" s="6">
        <f t="shared" si="0"/>
        <v>0.01765053555684292</v>
      </c>
      <c r="E17" s="72">
        <v>27086</v>
      </c>
      <c r="F17" s="6">
        <f t="shared" si="1"/>
        <v>0.02550485219313857</v>
      </c>
      <c r="G17" s="72">
        <v>7952</v>
      </c>
      <c r="H17" s="6">
        <f t="shared" si="2"/>
        <v>0.028194482362493396</v>
      </c>
      <c r="I17" s="72">
        <v>19514</v>
      </c>
      <c r="J17" s="6">
        <f t="shared" si="3"/>
        <v>0.032691859870968176</v>
      </c>
      <c r="K17" s="45">
        <f t="shared" si="5"/>
        <v>81638</v>
      </c>
      <c r="L17" s="6">
        <f t="shared" si="4"/>
        <v>0.02348948198438619</v>
      </c>
    </row>
    <row r="18" spans="2:12" ht="12.75">
      <c r="B18" s="70" t="s">
        <v>39</v>
      </c>
      <c r="C18" s="72">
        <v>33</v>
      </c>
      <c r="D18" s="6">
        <f t="shared" si="0"/>
        <v>2.150438135478906E-05</v>
      </c>
      <c r="E18" s="72">
        <v>33</v>
      </c>
      <c r="F18" s="6">
        <f t="shared" si="1"/>
        <v>3.1073621884869405E-05</v>
      </c>
      <c r="G18" s="72">
        <v>0</v>
      </c>
      <c r="H18" s="6">
        <f t="shared" si="2"/>
        <v>0</v>
      </c>
      <c r="I18" s="72">
        <v>4159</v>
      </c>
      <c r="J18" s="6">
        <f t="shared" si="3"/>
        <v>0.006967584565099756</v>
      </c>
      <c r="K18" s="45">
        <f t="shared" si="5"/>
        <v>4225</v>
      </c>
      <c r="L18" s="6">
        <f t="shared" si="4"/>
        <v>0.001215647877018443</v>
      </c>
    </row>
    <row r="19" spans="2:12" ht="12.75">
      <c r="B19" s="70" t="s">
        <v>40</v>
      </c>
      <c r="C19" s="72">
        <v>167476</v>
      </c>
      <c r="D19" s="6">
        <f t="shared" si="0"/>
        <v>0.1091353870234743</v>
      </c>
      <c r="E19" s="72">
        <v>167476</v>
      </c>
      <c r="F19" s="6">
        <f t="shared" si="1"/>
        <v>0.15769957269061785</v>
      </c>
      <c r="G19" s="72">
        <v>42971</v>
      </c>
      <c r="H19" s="6">
        <f t="shared" si="2"/>
        <v>0.15235728138816698</v>
      </c>
      <c r="I19" s="72">
        <v>15187</v>
      </c>
      <c r="J19" s="6">
        <f t="shared" si="3"/>
        <v>0.025442824426585717</v>
      </c>
      <c r="K19" s="45">
        <f t="shared" si="5"/>
        <v>393110</v>
      </c>
      <c r="L19" s="6">
        <f t="shared" si="4"/>
        <v>0.11310848211472666</v>
      </c>
    </row>
    <row r="20" spans="2:12" ht="12.75">
      <c r="B20" s="70" t="s">
        <v>42</v>
      </c>
      <c r="C20" s="72">
        <v>0</v>
      </c>
      <c r="D20" s="6">
        <f t="shared" si="0"/>
        <v>0</v>
      </c>
      <c r="E20" s="72">
        <v>0</v>
      </c>
      <c r="F20" s="6">
        <f t="shared" si="1"/>
        <v>0</v>
      </c>
      <c r="G20" s="72">
        <v>0</v>
      </c>
      <c r="H20" s="6">
        <f t="shared" si="2"/>
        <v>0</v>
      </c>
      <c r="I20" s="72">
        <v>234</v>
      </c>
      <c r="J20" s="6">
        <f t="shared" si="3"/>
        <v>0.0003920208675723354</v>
      </c>
      <c r="K20" s="45">
        <f t="shared" si="5"/>
        <v>234</v>
      </c>
      <c r="L20" s="6">
        <f t="shared" si="4"/>
        <v>6.732819011179069E-05</v>
      </c>
    </row>
    <row r="21" spans="2:12" ht="12.75">
      <c r="B21" s="70" t="s">
        <v>43</v>
      </c>
      <c r="C21" s="72">
        <v>3273</v>
      </c>
      <c r="D21" s="6">
        <f t="shared" si="0"/>
        <v>0.0021328436416431693</v>
      </c>
      <c r="E21" s="72">
        <v>3273</v>
      </c>
      <c r="F21" s="6">
        <f t="shared" si="1"/>
        <v>0.003081938316035684</v>
      </c>
      <c r="G21" s="72">
        <v>18</v>
      </c>
      <c r="H21" s="6">
        <f t="shared" si="2"/>
        <v>6.382050836580497E-05</v>
      </c>
      <c r="I21" s="72">
        <v>640</v>
      </c>
      <c r="J21" s="6">
        <f t="shared" si="3"/>
        <v>0.001072193825838866</v>
      </c>
      <c r="K21" s="45">
        <f t="shared" si="5"/>
        <v>7204</v>
      </c>
      <c r="L21" s="6">
        <f t="shared" si="4"/>
        <v>0.002072787528057009</v>
      </c>
    </row>
    <row r="22" spans="2:12" ht="12.75">
      <c r="B22" s="70" t="s">
        <v>44</v>
      </c>
      <c r="C22" s="72">
        <v>13254</v>
      </c>
      <c r="D22" s="6">
        <f t="shared" si="0"/>
        <v>0.008636941529587097</v>
      </c>
      <c r="E22" s="72">
        <v>13254</v>
      </c>
      <c r="F22" s="6">
        <f t="shared" si="1"/>
        <v>0.012480296498850275</v>
      </c>
      <c r="G22" s="72">
        <v>833</v>
      </c>
      <c r="H22" s="6">
        <f t="shared" si="2"/>
        <v>0.00295347130381753</v>
      </c>
      <c r="I22" s="72">
        <v>6609</v>
      </c>
      <c r="J22" s="6">
        <f t="shared" si="3"/>
        <v>0.011072076554639165</v>
      </c>
      <c r="K22" s="45">
        <f t="shared" si="5"/>
        <v>33950</v>
      </c>
      <c r="L22" s="6">
        <f t="shared" si="4"/>
        <v>0.009768342112373051</v>
      </c>
    </row>
    <row r="23" spans="2:12" ht="12.75">
      <c r="B23" s="70" t="s">
        <v>45</v>
      </c>
      <c r="C23" s="72">
        <v>171558</v>
      </c>
      <c r="D23" s="6">
        <f t="shared" si="0"/>
        <v>0.11179541383226974</v>
      </c>
      <c r="E23" s="72">
        <v>171558</v>
      </c>
      <c r="F23" s="6">
        <f t="shared" si="1"/>
        <v>0.16154328555528563</v>
      </c>
      <c r="G23" s="72">
        <v>60022</v>
      </c>
      <c r="H23" s="6">
        <f t="shared" si="2"/>
        <v>0.21281303072957478</v>
      </c>
      <c r="I23" s="72">
        <v>12746</v>
      </c>
      <c r="J23" s="6">
        <f t="shared" si="3"/>
        <v>0.021353410162722165</v>
      </c>
      <c r="K23" s="45">
        <f t="shared" si="5"/>
        <v>415884</v>
      </c>
      <c r="L23" s="6">
        <f t="shared" si="4"/>
        <v>0.11966118383099128</v>
      </c>
    </row>
    <row r="24" spans="2:12" ht="12.75">
      <c r="B24" s="70" t="s">
        <v>46</v>
      </c>
      <c r="C24" s="72">
        <v>66867</v>
      </c>
      <c r="D24" s="6">
        <f t="shared" si="0"/>
        <v>0.043573741456081214</v>
      </c>
      <c r="E24" s="72">
        <v>66867</v>
      </c>
      <c r="F24" s="6">
        <f t="shared" si="1"/>
        <v>0.06296363256289583</v>
      </c>
      <c r="G24" s="72">
        <v>12507</v>
      </c>
      <c r="H24" s="6">
        <f t="shared" si="2"/>
        <v>0.04434461656284015</v>
      </c>
      <c r="I24" s="72">
        <v>16683</v>
      </c>
      <c r="J24" s="6">
        <f t="shared" si="3"/>
        <v>0.027949077494484064</v>
      </c>
      <c r="K24" s="45">
        <f t="shared" si="5"/>
        <v>162924</v>
      </c>
      <c r="L24" s="6">
        <f t="shared" si="4"/>
        <v>0.046877683956296524</v>
      </c>
    </row>
    <row r="25" spans="2:12" ht="12.75">
      <c r="B25" s="70" t="s">
        <v>48</v>
      </c>
      <c r="C25" s="72">
        <v>36301</v>
      </c>
      <c r="D25" s="6">
        <f t="shared" si="0"/>
        <v>0.023655471138187806</v>
      </c>
      <c r="E25" s="72">
        <v>36301</v>
      </c>
      <c r="F25" s="6">
        <f t="shared" si="1"/>
        <v>0.03418192569826195</v>
      </c>
      <c r="G25" s="72">
        <v>7031</v>
      </c>
      <c r="H25" s="6">
        <f t="shared" si="2"/>
        <v>0.02492899968444304</v>
      </c>
      <c r="I25" s="72">
        <v>50794</v>
      </c>
      <c r="J25" s="6">
        <f t="shared" si="3"/>
        <v>0.08509533310884275</v>
      </c>
      <c r="K25" s="45">
        <f t="shared" si="5"/>
        <v>130427</v>
      </c>
      <c r="L25" s="6">
        <f t="shared" si="4"/>
        <v>0.037527409622694546</v>
      </c>
    </row>
    <row r="26" spans="2:12" ht="12.75">
      <c r="B26" s="70" t="s">
        <v>51</v>
      </c>
      <c r="C26" s="72">
        <v>78414</v>
      </c>
      <c r="D26" s="6">
        <f t="shared" si="0"/>
        <v>0.05109831998649785</v>
      </c>
      <c r="E26" s="72">
        <v>78414</v>
      </c>
      <c r="F26" s="6">
        <f t="shared" si="1"/>
        <v>0.07383657534788332</v>
      </c>
      <c r="G26" s="72">
        <v>33316</v>
      </c>
      <c r="H26" s="6">
        <f t="shared" si="2"/>
        <v>0.1181246698175088</v>
      </c>
      <c r="I26" s="72">
        <v>26672</v>
      </c>
      <c r="J26" s="6">
        <f t="shared" si="3"/>
        <v>0.04468367769183474</v>
      </c>
      <c r="K26" s="45">
        <f t="shared" si="5"/>
        <v>216816</v>
      </c>
      <c r="L26" s="6">
        <f t="shared" si="4"/>
        <v>0.06238388404819663</v>
      </c>
    </row>
    <row r="27" spans="2:12" ht="12.75">
      <c r="B27" s="70" t="s">
        <v>52</v>
      </c>
      <c r="C27" s="72">
        <v>1771</v>
      </c>
      <c r="D27" s="6">
        <f t="shared" si="0"/>
        <v>0.0011540684660403461</v>
      </c>
      <c r="E27" s="72">
        <v>1771</v>
      </c>
      <c r="F27" s="6">
        <f t="shared" si="1"/>
        <v>0.0016676177078213247</v>
      </c>
      <c r="G27" s="72">
        <v>0</v>
      </c>
      <c r="H27" s="6">
        <f t="shared" si="2"/>
        <v>0</v>
      </c>
      <c r="I27" s="72">
        <v>18654</v>
      </c>
      <c r="J27" s="6">
        <f t="shared" si="3"/>
        <v>0.0312510994174972</v>
      </c>
      <c r="K27" s="45">
        <f t="shared" si="5"/>
        <v>22196</v>
      </c>
      <c r="L27" s="6">
        <f t="shared" si="4"/>
        <v>0.006386395332142334</v>
      </c>
    </row>
    <row r="28" spans="2:12" ht="12.75">
      <c r="B28" s="70" t="s">
        <v>53</v>
      </c>
      <c r="C28" s="72">
        <v>7143</v>
      </c>
      <c r="D28" s="6">
        <f t="shared" si="0"/>
        <v>0.004654721091432068</v>
      </c>
      <c r="E28" s="72">
        <v>7143</v>
      </c>
      <c r="F28" s="6">
        <f t="shared" si="1"/>
        <v>0.0067260267007158234</v>
      </c>
      <c r="G28" s="72">
        <v>32</v>
      </c>
      <c r="H28" s="6">
        <f t="shared" si="2"/>
        <v>0.00011345868153920884</v>
      </c>
      <c r="I28" s="72">
        <v>2535</v>
      </c>
      <c r="J28" s="6">
        <f t="shared" si="3"/>
        <v>0.004246892732033634</v>
      </c>
      <c r="K28" s="45">
        <f t="shared" si="5"/>
        <v>16853</v>
      </c>
      <c r="L28" s="6">
        <f t="shared" si="4"/>
        <v>0.00484906832458978</v>
      </c>
    </row>
    <row r="29" spans="2:12" ht="12.75">
      <c r="B29" s="70" t="s">
        <v>54</v>
      </c>
      <c r="C29" s="72">
        <v>2988</v>
      </c>
      <c r="D29" s="6">
        <f t="shared" si="0"/>
        <v>0.0019471239844881729</v>
      </c>
      <c r="E29" s="72">
        <v>2988</v>
      </c>
      <c r="F29" s="6">
        <f t="shared" si="1"/>
        <v>0.0028135752179390843</v>
      </c>
      <c r="G29" s="72">
        <v>0</v>
      </c>
      <c r="H29" s="6">
        <f t="shared" si="2"/>
        <v>0</v>
      </c>
      <c r="I29" s="72">
        <v>196</v>
      </c>
      <c r="J29" s="6">
        <f t="shared" si="3"/>
        <v>0.00032835935916315274</v>
      </c>
      <c r="K29" s="45">
        <f t="shared" si="5"/>
        <v>6172</v>
      </c>
      <c r="L29" s="6">
        <f t="shared" si="4"/>
        <v>0.0017758529460255219</v>
      </c>
    </row>
    <row r="30" spans="2:12" ht="12.75">
      <c r="B30" s="70" t="s">
        <v>55</v>
      </c>
      <c r="C30" s="72">
        <v>5830</v>
      </c>
      <c r="D30" s="6">
        <f t="shared" si="0"/>
        <v>0.0037991073726794003</v>
      </c>
      <c r="E30" s="72">
        <v>5830</v>
      </c>
      <c r="F30" s="6">
        <f t="shared" si="1"/>
        <v>0.005489673199660262</v>
      </c>
      <c r="G30" s="72">
        <v>0</v>
      </c>
      <c r="H30" s="6">
        <f t="shared" si="2"/>
        <v>0</v>
      </c>
      <c r="I30" s="72">
        <v>511</v>
      </c>
      <c r="J30" s="6">
        <f t="shared" si="3"/>
        <v>0.0008560797578182196</v>
      </c>
      <c r="K30" s="45">
        <f t="shared" si="5"/>
        <v>12171</v>
      </c>
      <c r="L30" s="6">
        <f t="shared" si="4"/>
        <v>0.0035019290677376263</v>
      </c>
    </row>
    <row r="31" spans="2:12" ht="12.75">
      <c r="B31" s="70" t="s">
        <v>58</v>
      </c>
      <c r="C31" s="72">
        <v>207470</v>
      </c>
      <c r="D31" s="6">
        <f t="shared" si="0"/>
        <v>0.13519739392963898</v>
      </c>
      <c r="E31" s="72">
        <v>0</v>
      </c>
      <c r="F31" s="6">
        <f t="shared" si="1"/>
        <v>0</v>
      </c>
      <c r="G31" s="72">
        <v>0</v>
      </c>
      <c r="H31" s="6">
        <f t="shared" si="2"/>
        <v>0</v>
      </c>
      <c r="I31" s="72">
        <v>0</v>
      </c>
      <c r="J31" s="6">
        <f t="shared" si="3"/>
        <v>0</v>
      </c>
      <c r="K31" s="45">
        <f t="shared" si="5"/>
        <v>207470</v>
      </c>
      <c r="L31" s="6">
        <f t="shared" si="4"/>
        <v>0.05969478462603938</v>
      </c>
    </row>
    <row r="32" spans="2:12" ht="12.75">
      <c r="B32" s="70" t="s">
        <v>61</v>
      </c>
      <c r="C32" s="72">
        <v>236718</v>
      </c>
      <c r="D32" s="6">
        <f t="shared" si="0"/>
        <v>0.1542567922891805</v>
      </c>
      <c r="E32" s="72">
        <v>0</v>
      </c>
      <c r="F32" s="6">
        <f t="shared" si="1"/>
        <v>0</v>
      </c>
      <c r="G32" s="72">
        <v>0</v>
      </c>
      <c r="H32" s="6">
        <f t="shared" si="2"/>
        <v>0</v>
      </c>
      <c r="I32" s="72">
        <v>0</v>
      </c>
      <c r="J32" s="6">
        <f t="shared" si="3"/>
        <v>0</v>
      </c>
      <c r="K32" s="45">
        <f t="shared" si="5"/>
        <v>236718</v>
      </c>
      <c r="L32" s="6">
        <f t="shared" si="4"/>
        <v>0.06811023293539688</v>
      </c>
    </row>
    <row r="33" spans="2:12" ht="12.75">
      <c r="B33" s="70" t="s">
        <v>63</v>
      </c>
      <c r="C33" s="72">
        <v>25630</v>
      </c>
      <c r="D33" s="6">
        <f t="shared" si="0"/>
        <v>0.016701736185552835</v>
      </c>
      <c r="E33" s="72">
        <v>2529</v>
      </c>
      <c r="F33" s="6">
        <f t="shared" si="1"/>
        <v>0.002381369386267719</v>
      </c>
      <c r="G33" s="72">
        <v>2150</v>
      </c>
      <c r="H33" s="6">
        <f t="shared" si="2"/>
        <v>0.007623005165915594</v>
      </c>
      <c r="I33" s="72">
        <v>4521</v>
      </c>
      <c r="J33" s="6">
        <f t="shared" si="3"/>
        <v>0.0075740441978398645</v>
      </c>
      <c r="K33" s="45">
        <f t="shared" si="5"/>
        <v>34830</v>
      </c>
      <c r="L33" s="6">
        <f t="shared" si="4"/>
        <v>0.01002154214356269</v>
      </c>
    </row>
    <row r="34" spans="2:12" ht="12.75">
      <c r="B34" s="70" t="s">
        <v>67</v>
      </c>
      <c r="C34" s="72">
        <v>51823</v>
      </c>
      <c r="D34" s="6">
        <f t="shared" si="0"/>
        <v>0.03377035014997677</v>
      </c>
      <c r="E34" s="72">
        <v>51823</v>
      </c>
      <c r="F34" s="6">
        <f t="shared" si="1"/>
        <v>0.048797827483017794</v>
      </c>
      <c r="G34" s="72">
        <v>10981</v>
      </c>
      <c r="H34" s="6">
        <f t="shared" si="2"/>
        <v>0.03893405568693913</v>
      </c>
      <c r="I34" s="72">
        <v>5907</v>
      </c>
      <c r="J34" s="6">
        <f t="shared" si="3"/>
        <v>0.00989601395192216</v>
      </c>
      <c r="K34" s="45">
        <f t="shared" si="5"/>
        <v>120534</v>
      </c>
      <c r="L34" s="6">
        <f t="shared" si="4"/>
        <v>0.03468092336296829</v>
      </c>
    </row>
    <row r="35" spans="2:12" ht="12.75">
      <c r="B35" s="70" t="s">
        <v>68</v>
      </c>
      <c r="C35" s="72">
        <v>801</v>
      </c>
      <c r="D35" s="6">
        <f t="shared" si="0"/>
        <v>0.0005219699837935162</v>
      </c>
      <c r="E35" s="72">
        <v>801</v>
      </c>
      <c r="F35" s="6">
        <f t="shared" si="1"/>
        <v>0.0007542415493872847</v>
      </c>
      <c r="G35" s="72">
        <v>254</v>
      </c>
      <c r="H35" s="6">
        <f t="shared" si="2"/>
        <v>0.0009005782847174702</v>
      </c>
      <c r="I35" s="72">
        <v>20001</v>
      </c>
      <c r="J35" s="6">
        <f t="shared" si="3"/>
        <v>0.033507732360317434</v>
      </c>
      <c r="K35" s="45">
        <f t="shared" si="5"/>
        <v>21857</v>
      </c>
      <c r="L35" s="6">
        <f t="shared" si="4"/>
        <v>0.006288855774672688</v>
      </c>
    </row>
    <row r="36" spans="2:12" ht="12.75">
      <c r="B36" s="70" t="s">
        <v>70</v>
      </c>
      <c r="C36" s="72">
        <v>2905</v>
      </c>
      <c r="D36" s="6">
        <f t="shared" si="0"/>
        <v>0.0018930372071412791</v>
      </c>
      <c r="E36" s="72">
        <v>2905</v>
      </c>
      <c r="F36" s="6">
        <f t="shared" si="1"/>
        <v>0.00273542035077411</v>
      </c>
      <c r="G36" s="72">
        <v>216</v>
      </c>
      <c r="H36" s="6">
        <f t="shared" si="2"/>
        <v>0.0007658461003896596</v>
      </c>
      <c r="I36" s="72">
        <v>11831</v>
      </c>
      <c r="J36" s="6">
        <f t="shared" si="3"/>
        <v>0.01982050805234316</v>
      </c>
      <c r="K36" s="45">
        <f t="shared" si="5"/>
        <v>17857</v>
      </c>
      <c r="L36" s="6">
        <f t="shared" si="4"/>
        <v>0.005137946541992506</v>
      </c>
    </row>
    <row r="37" spans="2:12" ht="12.75">
      <c r="B37" s="70" t="s">
        <v>73</v>
      </c>
      <c r="C37" s="72">
        <v>0</v>
      </c>
      <c r="D37" s="6">
        <f t="shared" si="0"/>
        <v>0</v>
      </c>
      <c r="E37" s="72">
        <v>0</v>
      </c>
      <c r="F37" s="6">
        <f t="shared" si="1"/>
        <v>0</v>
      </c>
      <c r="G37" s="72">
        <v>0</v>
      </c>
      <c r="H37" s="6">
        <f t="shared" si="2"/>
        <v>0</v>
      </c>
      <c r="I37" s="72">
        <v>13935</v>
      </c>
      <c r="J37" s="6">
        <f t="shared" si="3"/>
        <v>0.023345345254788433</v>
      </c>
      <c r="K37" s="45">
        <f t="shared" si="5"/>
        <v>13935</v>
      </c>
      <c r="L37" s="6">
        <f t="shared" si="4"/>
        <v>0.004009480039349586</v>
      </c>
    </row>
    <row r="38" spans="2:12" ht="12.75">
      <c r="B38" s="70" t="s">
        <v>75</v>
      </c>
      <c r="C38" s="72">
        <v>8545</v>
      </c>
      <c r="D38" s="6">
        <f t="shared" si="0"/>
        <v>0.005568331475050682</v>
      </c>
      <c r="E38" s="72">
        <v>8545</v>
      </c>
      <c r="F38" s="6">
        <f t="shared" si="1"/>
        <v>0.008046184818369972</v>
      </c>
      <c r="G38" s="72">
        <v>356</v>
      </c>
      <c r="H38" s="6">
        <f t="shared" si="2"/>
        <v>0.0012622278321236984</v>
      </c>
      <c r="I38" s="72">
        <v>2839</v>
      </c>
      <c r="J38" s="6">
        <f t="shared" si="3"/>
        <v>0.004756184799307095</v>
      </c>
      <c r="K38" s="45">
        <f t="shared" si="5"/>
        <v>20285</v>
      </c>
      <c r="L38" s="6">
        <f t="shared" si="4"/>
        <v>0.005836548446229377</v>
      </c>
    </row>
    <row r="39" spans="2:12" ht="12.75">
      <c r="B39" s="70" t="s">
        <v>78</v>
      </c>
      <c r="C39" s="72">
        <v>359</v>
      </c>
      <c r="D39" s="6">
        <f t="shared" si="0"/>
        <v>0.00023394160322331127</v>
      </c>
      <c r="E39" s="72">
        <v>359</v>
      </c>
      <c r="F39" s="6">
        <f t="shared" si="1"/>
        <v>0.00033804334111115506</v>
      </c>
      <c r="G39" s="72">
        <v>0</v>
      </c>
      <c r="H39" s="6">
        <f t="shared" si="2"/>
        <v>0</v>
      </c>
      <c r="I39" s="72">
        <v>60</v>
      </c>
      <c r="J39" s="6">
        <f t="shared" si="3"/>
        <v>0.00010051817117239368</v>
      </c>
      <c r="K39" s="45">
        <f t="shared" si="5"/>
        <v>778</v>
      </c>
      <c r="L39" s="6">
        <f t="shared" si="4"/>
        <v>0.00022385184575629555</v>
      </c>
    </row>
    <row r="40" spans="2:12" ht="12.75">
      <c r="B40" s="70" t="s">
        <v>79</v>
      </c>
      <c r="C40" s="72">
        <v>22862</v>
      </c>
      <c r="D40" s="6">
        <f t="shared" si="0"/>
        <v>0.014897974743429923</v>
      </c>
      <c r="E40" s="72">
        <v>22862</v>
      </c>
      <c r="F40" s="6">
        <f t="shared" si="1"/>
        <v>0.021527428591875283</v>
      </c>
      <c r="G40" s="72">
        <v>7471</v>
      </c>
      <c r="H40" s="6">
        <f t="shared" si="2"/>
        <v>0.026489056555607165</v>
      </c>
      <c r="I40" s="72">
        <v>13510</v>
      </c>
      <c r="J40" s="6">
        <f t="shared" si="3"/>
        <v>0.022633341542317314</v>
      </c>
      <c r="K40" s="45">
        <f t="shared" si="5"/>
        <v>66705</v>
      </c>
      <c r="L40" s="6">
        <f t="shared" si="4"/>
        <v>0.0191928500914829</v>
      </c>
    </row>
    <row r="41" spans="2:12" ht="12.75">
      <c r="B41" s="70" t="s">
        <v>81</v>
      </c>
      <c r="C41" s="72">
        <v>2901</v>
      </c>
      <c r="D41" s="6">
        <f t="shared" si="0"/>
        <v>0.0018904306154619108</v>
      </c>
      <c r="E41" s="72">
        <v>2901</v>
      </c>
      <c r="F41" s="6">
        <f t="shared" si="1"/>
        <v>0.0027316538511517013</v>
      </c>
      <c r="G41" s="72">
        <v>0</v>
      </c>
      <c r="H41" s="6">
        <f t="shared" si="2"/>
        <v>0</v>
      </c>
      <c r="I41" s="72">
        <v>396</v>
      </c>
      <c r="J41" s="6">
        <f t="shared" si="3"/>
        <v>0.0006634199297377983</v>
      </c>
      <c r="K41" s="45">
        <f t="shared" si="5"/>
        <v>6198</v>
      </c>
      <c r="L41" s="6">
        <f t="shared" si="4"/>
        <v>0.0017833338560379432</v>
      </c>
    </row>
    <row r="42" spans="2:12" ht="12.75">
      <c r="B42" s="70" t="s">
        <v>82</v>
      </c>
      <c r="C42" s="72">
        <v>6351</v>
      </c>
      <c r="D42" s="6">
        <f t="shared" si="0"/>
        <v>0.004138615938917131</v>
      </c>
      <c r="E42" s="72">
        <v>1062</v>
      </c>
      <c r="F42" s="6">
        <f t="shared" si="1"/>
        <v>0.0010000056497494337</v>
      </c>
      <c r="G42" s="72">
        <v>3940</v>
      </c>
      <c r="H42" s="6">
        <f t="shared" si="2"/>
        <v>0.013969600164515088</v>
      </c>
      <c r="I42" s="72">
        <v>0</v>
      </c>
      <c r="J42" s="6">
        <f t="shared" si="3"/>
        <v>0</v>
      </c>
      <c r="K42" s="45">
        <f t="shared" si="5"/>
        <v>11353</v>
      </c>
      <c r="L42" s="6">
        <f t="shared" si="4"/>
        <v>0.0032665681296545285</v>
      </c>
    </row>
    <row r="43" spans="2:12" ht="12.75">
      <c r="B43" s="70" t="s">
        <v>88</v>
      </c>
      <c r="C43" s="72">
        <v>0</v>
      </c>
      <c r="D43" s="6">
        <f t="shared" si="0"/>
        <v>0</v>
      </c>
      <c r="E43" s="72">
        <v>0</v>
      </c>
      <c r="F43" s="6">
        <f t="shared" si="1"/>
        <v>0</v>
      </c>
      <c r="G43" s="72">
        <v>0</v>
      </c>
      <c r="H43" s="6">
        <f t="shared" si="2"/>
        <v>0</v>
      </c>
      <c r="I43" s="72">
        <v>13043</v>
      </c>
      <c r="J43" s="6">
        <f t="shared" si="3"/>
        <v>0.021850975110025515</v>
      </c>
      <c r="K43" s="45">
        <f t="shared" si="5"/>
        <v>13043</v>
      </c>
      <c r="L43" s="6">
        <f t="shared" si="4"/>
        <v>0.003752827280461906</v>
      </c>
    </row>
    <row r="44" spans="2:12" ht="12.75">
      <c r="B44" s="70" t="s">
        <v>89</v>
      </c>
      <c r="C44" s="72">
        <v>52420</v>
      </c>
      <c r="D44" s="6">
        <f t="shared" si="0"/>
        <v>0.0341593839581225</v>
      </c>
      <c r="E44" s="72">
        <v>52420</v>
      </c>
      <c r="F44" s="6">
        <f t="shared" si="1"/>
        <v>0.04935997755166225</v>
      </c>
      <c r="G44" s="72">
        <v>9046</v>
      </c>
      <c r="H44" s="6">
        <f t="shared" si="2"/>
        <v>0.0320733510376151</v>
      </c>
      <c r="I44" s="72">
        <v>28081</v>
      </c>
      <c r="J44" s="6">
        <f t="shared" si="3"/>
        <v>0.04704417941153312</v>
      </c>
      <c r="K44" s="45">
        <f t="shared" si="5"/>
        <v>141967</v>
      </c>
      <c r="L44" s="6">
        <f t="shared" si="4"/>
        <v>0.040847782758976874</v>
      </c>
    </row>
    <row r="45" spans="2:12" ht="12.75">
      <c r="B45" s="70" t="s">
        <v>93</v>
      </c>
      <c r="C45" s="72">
        <v>5</v>
      </c>
      <c r="D45" s="6">
        <f t="shared" si="0"/>
        <v>3.2582395992104633E-06</v>
      </c>
      <c r="E45" s="72">
        <v>5</v>
      </c>
      <c r="F45" s="6">
        <f t="shared" si="1"/>
        <v>4.708124528010516E-06</v>
      </c>
      <c r="G45" s="72">
        <v>0</v>
      </c>
      <c r="H45" s="6">
        <f t="shared" si="2"/>
        <v>0</v>
      </c>
      <c r="I45" s="72">
        <v>7643</v>
      </c>
      <c r="J45" s="6">
        <f t="shared" si="3"/>
        <v>0.012804339704510084</v>
      </c>
      <c r="K45" s="45">
        <f t="shared" si="5"/>
        <v>7653</v>
      </c>
      <c r="L45" s="6">
        <f t="shared" si="4"/>
        <v>0.00220197708942536</v>
      </c>
    </row>
    <row r="46" spans="2:12" ht="12.75">
      <c r="B46" s="70" t="s">
        <v>97</v>
      </c>
      <c r="C46" s="72">
        <v>0</v>
      </c>
      <c r="D46" s="6">
        <f t="shared" si="0"/>
        <v>0</v>
      </c>
      <c r="E46" s="72">
        <v>0</v>
      </c>
      <c r="F46" s="6">
        <f t="shared" si="1"/>
        <v>0</v>
      </c>
      <c r="G46" s="72">
        <v>0</v>
      </c>
      <c r="H46" s="6">
        <f t="shared" si="2"/>
        <v>0</v>
      </c>
      <c r="I46" s="72">
        <v>263</v>
      </c>
      <c r="J46" s="6">
        <f t="shared" si="3"/>
        <v>0.000440604650305659</v>
      </c>
      <c r="K46" s="45">
        <f t="shared" si="5"/>
        <v>263</v>
      </c>
      <c r="L46" s="6">
        <f t="shared" si="4"/>
        <v>7.567228204872201E-05</v>
      </c>
    </row>
    <row r="47" spans="2:12" ht="12.75">
      <c r="B47" s="70" t="s">
        <v>99</v>
      </c>
      <c r="C47" s="72">
        <v>59040</v>
      </c>
      <c r="D47" s="6">
        <f t="shared" si="0"/>
        <v>0.03847329318747715</v>
      </c>
      <c r="E47" s="72">
        <v>59040</v>
      </c>
      <c r="F47" s="6">
        <f t="shared" si="1"/>
        <v>0.05559353442674817</v>
      </c>
      <c r="G47" s="72">
        <v>6829</v>
      </c>
      <c r="H47" s="6">
        <f t="shared" si="2"/>
        <v>0.024212791757226786</v>
      </c>
      <c r="I47" s="72">
        <v>26830</v>
      </c>
      <c r="J47" s="6">
        <f t="shared" si="3"/>
        <v>0.04494837554258871</v>
      </c>
      <c r="K47" s="45">
        <f t="shared" si="5"/>
        <v>151739</v>
      </c>
      <c r="L47" s="6">
        <f t="shared" si="4"/>
        <v>0.04365945401441456</v>
      </c>
    </row>
    <row r="48" spans="2:12" ht="12.75">
      <c r="B48" s="70" t="s">
        <v>106</v>
      </c>
      <c r="C48" s="72">
        <v>46</v>
      </c>
      <c r="D48" s="6">
        <f t="shared" si="0"/>
        <v>2.9975804312736263E-05</v>
      </c>
      <c r="E48" s="72">
        <v>46</v>
      </c>
      <c r="F48" s="6">
        <f t="shared" si="1"/>
        <v>4.331474565769675E-05</v>
      </c>
      <c r="G48" s="72">
        <v>102</v>
      </c>
      <c r="H48" s="6">
        <f t="shared" si="2"/>
        <v>0.00036164954740622817</v>
      </c>
      <c r="I48" s="72">
        <v>2321</v>
      </c>
      <c r="J48" s="6">
        <f t="shared" si="3"/>
        <v>0.0038883779215187625</v>
      </c>
      <c r="K48" s="45">
        <f t="shared" si="5"/>
        <v>2515</v>
      </c>
      <c r="L48" s="6">
        <f t="shared" si="4"/>
        <v>0.000723634180047665</v>
      </c>
    </row>
    <row r="49" spans="2:12" ht="12.75">
      <c r="B49" s="70" t="s">
        <v>110</v>
      </c>
      <c r="C49" s="72">
        <v>0</v>
      </c>
      <c r="D49" s="6">
        <f t="shared" si="0"/>
        <v>0</v>
      </c>
      <c r="E49" s="72">
        <v>0</v>
      </c>
      <c r="F49" s="6">
        <f t="shared" si="1"/>
        <v>0</v>
      </c>
      <c r="G49" s="72">
        <v>0</v>
      </c>
      <c r="H49" s="6">
        <f t="shared" si="2"/>
        <v>0</v>
      </c>
      <c r="I49" s="72">
        <v>3605</v>
      </c>
      <c r="J49" s="6">
        <f t="shared" si="3"/>
        <v>0.006039466784607987</v>
      </c>
      <c r="K49" s="45">
        <f t="shared" si="5"/>
        <v>3605</v>
      </c>
      <c r="L49" s="6">
        <f t="shared" si="4"/>
        <v>0.0010372569459530148</v>
      </c>
    </row>
    <row r="50" spans="2:12" ht="12.75">
      <c r="B50" s="70" t="s">
        <v>112</v>
      </c>
      <c r="C50" s="72">
        <v>0</v>
      </c>
      <c r="D50" s="6">
        <f t="shared" si="0"/>
        <v>0</v>
      </c>
      <c r="E50" s="72">
        <v>0</v>
      </c>
      <c r="F50" s="6">
        <f t="shared" si="1"/>
        <v>0</v>
      </c>
      <c r="G50" s="72">
        <v>0</v>
      </c>
      <c r="H50" s="6">
        <f t="shared" si="2"/>
        <v>0</v>
      </c>
      <c r="I50" s="72">
        <v>9200</v>
      </c>
      <c r="J50" s="6">
        <f t="shared" si="3"/>
        <v>0.0154127862464337</v>
      </c>
      <c r="K50" s="45">
        <f t="shared" si="5"/>
        <v>9200</v>
      </c>
      <c r="L50" s="6">
        <f t="shared" si="4"/>
        <v>0.0026470912351644203</v>
      </c>
    </row>
    <row r="51" spans="2:12" ht="12.75">
      <c r="B51" s="70" t="s">
        <v>115</v>
      </c>
      <c r="C51" s="72">
        <v>58881</v>
      </c>
      <c r="D51" s="6">
        <f t="shared" si="0"/>
        <v>0.03836968116822226</v>
      </c>
      <c r="E51" s="72">
        <v>58882</v>
      </c>
      <c r="F51" s="6">
        <f t="shared" si="1"/>
        <v>0.055444757691663044</v>
      </c>
      <c r="G51" s="72">
        <v>4165</v>
      </c>
      <c r="H51" s="6">
        <f t="shared" si="2"/>
        <v>0.01476735651908765</v>
      </c>
      <c r="I51" s="72">
        <v>8325</v>
      </c>
      <c r="J51" s="6">
        <f t="shared" si="3"/>
        <v>0.013946896250169625</v>
      </c>
      <c r="K51" s="45">
        <f t="shared" si="5"/>
        <v>130253</v>
      </c>
      <c r="L51" s="6">
        <f t="shared" si="4"/>
        <v>0.03747734507107296</v>
      </c>
    </row>
    <row r="52" spans="2:12" ht="12.75">
      <c r="B52" s="70" t="s">
        <v>120</v>
      </c>
      <c r="C52" s="72">
        <v>0</v>
      </c>
      <c r="D52" s="6">
        <f t="shared" si="0"/>
        <v>0</v>
      </c>
      <c r="E52" s="72">
        <v>0</v>
      </c>
      <c r="F52" s="6">
        <f t="shared" si="1"/>
        <v>0</v>
      </c>
      <c r="G52" s="72">
        <v>0</v>
      </c>
      <c r="H52" s="6">
        <f t="shared" si="2"/>
        <v>0</v>
      </c>
      <c r="I52" s="72">
        <v>412</v>
      </c>
      <c r="J52" s="6">
        <f t="shared" si="3"/>
        <v>0.00069022477538377</v>
      </c>
      <c r="K52" s="45">
        <f t="shared" si="5"/>
        <v>412</v>
      </c>
      <c r="L52" s="6">
        <f t="shared" si="4"/>
        <v>0.00011854365096605883</v>
      </c>
    </row>
    <row r="53" spans="2:12" ht="12.75">
      <c r="B53" s="70" t="s">
        <v>121</v>
      </c>
      <c r="C53" s="72">
        <v>651</v>
      </c>
      <c r="D53" s="6">
        <f t="shared" si="0"/>
        <v>0.0004242227958172023</v>
      </c>
      <c r="E53" s="72">
        <v>651</v>
      </c>
      <c r="F53" s="6">
        <f t="shared" si="1"/>
        <v>0.0006129978135469692</v>
      </c>
      <c r="G53" s="72">
        <v>0</v>
      </c>
      <c r="H53" s="6">
        <f t="shared" si="2"/>
        <v>0</v>
      </c>
      <c r="I53" s="72">
        <v>0</v>
      </c>
      <c r="J53" s="6">
        <f t="shared" si="3"/>
        <v>0</v>
      </c>
      <c r="K53" s="45">
        <f t="shared" si="5"/>
        <v>1302</v>
      </c>
      <c r="L53" s="6">
        <f t="shared" si="4"/>
        <v>0.0003746209552373995</v>
      </c>
    </row>
    <row r="54" spans="2:12" ht="12.75">
      <c r="B54" s="70" t="s">
        <v>122</v>
      </c>
      <c r="C54" s="72">
        <v>5847</v>
      </c>
      <c r="D54" s="6">
        <f t="shared" si="0"/>
        <v>0.003810185387316716</v>
      </c>
      <c r="E54" s="72">
        <v>5847</v>
      </c>
      <c r="F54" s="6">
        <f t="shared" si="1"/>
        <v>0.005505680823055498</v>
      </c>
      <c r="G54" s="72">
        <v>655</v>
      </c>
      <c r="H54" s="6">
        <f t="shared" si="2"/>
        <v>0.002322357387755681</v>
      </c>
      <c r="I54" s="72">
        <v>1349</v>
      </c>
      <c r="J54" s="6">
        <f t="shared" si="3"/>
        <v>0.0022599835485259847</v>
      </c>
      <c r="K54" s="45">
        <f t="shared" si="5"/>
        <v>13698</v>
      </c>
      <c r="L54" s="6">
        <f t="shared" si="4"/>
        <v>0.003941288667313286</v>
      </c>
    </row>
    <row r="55" spans="2:12" ht="12.75">
      <c r="B55" s="70" t="s">
        <v>123</v>
      </c>
      <c r="C55" s="72">
        <v>334</v>
      </c>
      <c r="D55" s="6">
        <f t="shared" si="0"/>
        <v>0.00021765040522725895</v>
      </c>
      <c r="E55" s="72">
        <v>334</v>
      </c>
      <c r="F55" s="6">
        <f t="shared" si="1"/>
        <v>0.00031450271847110247</v>
      </c>
      <c r="G55" s="72">
        <v>0</v>
      </c>
      <c r="H55" s="6">
        <f t="shared" si="2"/>
        <v>0</v>
      </c>
      <c r="I55" s="72">
        <v>0</v>
      </c>
      <c r="J55" s="6">
        <f t="shared" si="3"/>
        <v>0</v>
      </c>
      <c r="K55" s="45">
        <f t="shared" si="5"/>
        <v>668</v>
      </c>
      <c r="L55" s="6">
        <f t="shared" si="4"/>
        <v>0.00019220184185759053</v>
      </c>
    </row>
    <row r="56" spans="2:12" ht="12.75">
      <c r="B56" s="70" t="s">
        <v>127</v>
      </c>
      <c r="C56" s="72">
        <v>15569</v>
      </c>
      <c r="D56" s="6">
        <f t="shared" si="0"/>
        <v>0.01014550646402154</v>
      </c>
      <c r="E56" s="72">
        <v>15569</v>
      </c>
      <c r="F56" s="6">
        <f t="shared" si="1"/>
        <v>0.014660158155319144</v>
      </c>
      <c r="G56" s="72">
        <v>453</v>
      </c>
      <c r="H56" s="6">
        <f t="shared" si="2"/>
        <v>0.001606149460539425</v>
      </c>
      <c r="I56" s="72">
        <v>13220</v>
      </c>
      <c r="J56" s="6">
        <f t="shared" si="3"/>
        <v>0.022147503714984078</v>
      </c>
      <c r="K56" s="45">
        <f t="shared" si="5"/>
        <v>44811</v>
      </c>
      <c r="L56" s="6">
        <f t="shared" si="4"/>
        <v>0.012893348406407917</v>
      </c>
    </row>
    <row r="57" spans="2:12" ht="12.75">
      <c r="B57" s="70" t="s">
        <v>128</v>
      </c>
      <c r="C57" s="72">
        <v>0</v>
      </c>
      <c r="D57" s="6">
        <f t="shared" si="0"/>
        <v>0</v>
      </c>
      <c r="E57" s="72">
        <v>0</v>
      </c>
      <c r="F57" s="6">
        <f t="shared" si="1"/>
        <v>0</v>
      </c>
      <c r="G57" s="72">
        <v>0</v>
      </c>
      <c r="H57" s="6">
        <f t="shared" si="2"/>
        <v>0</v>
      </c>
      <c r="I57" s="72">
        <v>6213</v>
      </c>
      <c r="J57" s="6">
        <f t="shared" si="3"/>
        <v>0.010408656624901367</v>
      </c>
      <c r="K57" s="45">
        <f t="shared" si="5"/>
        <v>6213</v>
      </c>
      <c r="L57" s="6">
        <f t="shared" si="4"/>
        <v>0.0017876497656604939</v>
      </c>
    </row>
    <row r="58" spans="2:12" ht="12.75">
      <c r="B58" s="70" t="s">
        <v>130</v>
      </c>
      <c r="C58" s="72">
        <v>0</v>
      </c>
      <c r="D58" s="6">
        <f t="shared" si="0"/>
        <v>0</v>
      </c>
      <c r="E58" s="72">
        <v>0</v>
      </c>
      <c r="F58" s="6">
        <f t="shared" si="1"/>
        <v>0</v>
      </c>
      <c r="G58" s="72">
        <v>0</v>
      </c>
      <c r="H58" s="6">
        <f t="shared" si="2"/>
        <v>0</v>
      </c>
      <c r="I58" s="72">
        <v>4651</v>
      </c>
      <c r="J58" s="6">
        <f t="shared" si="3"/>
        <v>0.007791833568713384</v>
      </c>
      <c r="K58" s="45">
        <f t="shared" si="5"/>
        <v>4651</v>
      </c>
      <c r="L58" s="6">
        <f t="shared" si="4"/>
        <v>0.0013382197102988825</v>
      </c>
    </row>
    <row r="59" spans="2:12" ht="12.75">
      <c r="B59" s="70" t="s">
        <v>131</v>
      </c>
      <c r="C59" s="72">
        <v>0</v>
      </c>
      <c r="D59" s="6">
        <f t="shared" si="0"/>
        <v>0</v>
      </c>
      <c r="E59" s="72">
        <v>0</v>
      </c>
      <c r="F59" s="6">
        <f t="shared" si="1"/>
        <v>0</v>
      </c>
      <c r="G59" s="72">
        <v>0</v>
      </c>
      <c r="H59" s="6">
        <f t="shared" si="2"/>
        <v>0</v>
      </c>
      <c r="I59" s="72">
        <v>5996</v>
      </c>
      <c r="J59" s="6">
        <f t="shared" si="3"/>
        <v>0.010045115905827877</v>
      </c>
      <c r="K59" s="45">
        <f t="shared" si="5"/>
        <v>5996</v>
      </c>
      <c r="L59" s="6">
        <f t="shared" si="4"/>
        <v>0.001725212939787594</v>
      </c>
    </row>
    <row r="60" spans="2:12" ht="12.75">
      <c r="B60" s="70" t="s">
        <v>132</v>
      </c>
      <c r="C60" s="72">
        <v>8183</v>
      </c>
      <c r="D60" s="6">
        <f t="shared" si="0"/>
        <v>0.005332434928067844</v>
      </c>
      <c r="E60" s="72">
        <v>8183</v>
      </c>
      <c r="F60" s="6">
        <f t="shared" si="1"/>
        <v>0.0077053166025420105</v>
      </c>
      <c r="G60" s="72">
        <v>0</v>
      </c>
      <c r="H60" s="6">
        <f t="shared" si="2"/>
        <v>0</v>
      </c>
      <c r="I60" s="72">
        <v>34361</v>
      </c>
      <c r="J60" s="6">
        <f t="shared" si="3"/>
        <v>0.05756508132757699</v>
      </c>
      <c r="K60" s="45">
        <f t="shared" si="5"/>
        <v>50727</v>
      </c>
      <c r="L60" s="6">
        <f t="shared" si="4"/>
        <v>0.014595543161541907</v>
      </c>
    </row>
    <row r="61" spans="2:12" ht="12.75">
      <c r="B61" s="70" t="s">
        <v>134</v>
      </c>
      <c r="C61" s="72">
        <v>0</v>
      </c>
      <c r="D61" s="6">
        <f t="shared" si="0"/>
        <v>0</v>
      </c>
      <c r="E61" s="72">
        <v>0</v>
      </c>
      <c r="F61" s="6">
        <f t="shared" si="1"/>
        <v>0</v>
      </c>
      <c r="G61" s="72">
        <v>0</v>
      </c>
      <c r="H61" s="6">
        <f t="shared" si="2"/>
        <v>0</v>
      </c>
      <c r="I61" s="72">
        <v>430</v>
      </c>
      <c r="J61" s="6">
        <f t="shared" si="3"/>
        <v>0.0007203802267354881</v>
      </c>
      <c r="K61" s="45">
        <f t="shared" si="5"/>
        <v>430</v>
      </c>
      <c r="L61" s="6">
        <f t="shared" si="4"/>
        <v>0.00012372274251311964</v>
      </c>
    </row>
    <row r="62" spans="2:12" ht="12.75">
      <c r="B62" s="70" t="s">
        <v>135</v>
      </c>
      <c r="C62" s="72">
        <v>44286</v>
      </c>
      <c r="D62" s="6">
        <f t="shared" si="0"/>
        <v>0.028858879778126918</v>
      </c>
      <c r="E62" s="72">
        <v>44286</v>
      </c>
      <c r="F62" s="6">
        <f t="shared" si="1"/>
        <v>0.041700800569494746</v>
      </c>
      <c r="G62" s="72">
        <v>28776</v>
      </c>
      <c r="H62" s="6">
        <f t="shared" si="2"/>
        <v>0.10202771937413355</v>
      </c>
      <c r="I62" s="72">
        <v>2281</v>
      </c>
      <c r="J62" s="6">
        <f t="shared" si="3"/>
        <v>0.0038213658074038336</v>
      </c>
      <c r="K62" s="45">
        <f t="shared" si="5"/>
        <v>119629</v>
      </c>
      <c r="L62" s="6">
        <f t="shared" si="4"/>
        <v>0.034420530149074396</v>
      </c>
    </row>
    <row r="63" spans="2:12" ht="12.75">
      <c r="B63" s="70" t="s">
        <v>136</v>
      </c>
      <c r="C63" s="72">
        <v>5</v>
      </c>
      <c r="D63" s="6">
        <f t="shared" si="0"/>
        <v>3.2582395992104633E-06</v>
      </c>
      <c r="E63" s="72">
        <v>5</v>
      </c>
      <c r="F63" s="6">
        <f t="shared" si="1"/>
        <v>4.708124528010516E-06</v>
      </c>
      <c r="G63" s="72">
        <v>0</v>
      </c>
      <c r="H63" s="6">
        <f t="shared" si="2"/>
        <v>0</v>
      </c>
      <c r="I63" s="72">
        <v>22776</v>
      </c>
      <c r="J63" s="6">
        <f t="shared" si="3"/>
        <v>0.038156697777040643</v>
      </c>
      <c r="K63" s="45">
        <f t="shared" si="5"/>
        <v>22786</v>
      </c>
      <c r="L63" s="6">
        <f t="shared" si="4"/>
        <v>0.006556154443962661</v>
      </c>
    </row>
    <row r="64" spans="2:12" ht="12.75">
      <c r="B64" s="70" t="s">
        <v>137</v>
      </c>
      <c r="C64" s="72">
        <v>29085</v>
      </c>
      <c r="D64" s="6">
        <f t="shared" si="0"/>
        <v>0.018953179748607267</v>
      </c>
      <c r="E64" s="72">
        <v>29085</v>
      </c>
      <c r="F64" s="6">
        <f t="shared" si="1"/>
        <v>0.027387160379437173</v>
      </c>
      <c r="G64" s="72">
        <v>20819</v>
      </c>
      <c r="H64" s="6">
        <f t="shared" si="2"/>
        <v>0.07381550909264965</v>
      </c>
      <c r="I64" s="72">
        <v>35442</v>
      </c>
      <c r="J64" s="6">
        <f t="shared" si="3"/>
        <v>0.059376083711532954</v>
      </c>
      <c r="K64" s="45">
        <f t="shared" si="5"/>
        <v>114431</v>
      </c>
      <c r="L64" s="6">
        <f t="shared" si="4"/>
        <v>0.032924923601206496</v>
      </c>
    </row>
    <row r="65" spans="2:12" ht="12.75">
      <c r="B65" s="70" t="s">
        <v>139</v>
      </c>
      <c r="C65" s="72">
        <v>2631</v>
      </c>
      <c r="D65" s="6">
        <f t="shared" si="0"/>
        <v>0.0017144856771045458</v>
      </c>
      <c r="E65" s="72">
        <v>2631</v>
      </c>
      <c r="F65" s="6">
        <f t="shared" si="1"/>
        <v>0.0024774151266391334</v>
      </c>
      <c r="G65" s="72">
        <v>0</v>
      </c>
      <c r="H65" s="6">
        <f t="shared" si="2"/>
        <v>0</v>
      </c>
      <c r="I65" s="72">
        <v>10643</v>
      </c>
      <c r="J65" s="6">
        <f t="shared" si="3"/>
        <v>0.017830248263129768</v>
      </c>
      <c r="K65" s="45">
        <f t="shared" si="5"/>
        <v>15905</v>
      </c>
      <c r="L65" s="6">
        <f t="shared" si="4"/>
        <v>0.004576302836444577</v>
      </c>
    </row>
    <row r="66" spans="2:12" ht="12.75">
      <c r="B66" s="70" t="s">
        <v>140</v>
      </c>
      <c r="C66" s="72">
        <v>5179</v>
      </c>
      <c r="D66" s="6">
        <f t="shared" si="0"/>
        <v>0.003374884576862198</v>
      </c>
      <c r="E66" s="72">
        <v>5179</v>
      </c>
      <c r="F66" s="6">
        <f t="shared" si="1"/>
        <v>0.004876675386113293</v>
      </c>
      <c r="G66" s="72">
        <v>0</v>
      </c>
      <c r="H66" s="6">
        <f t="shared" si="2"/>
        <v>0</v>
      </c>
      <c r="I66" s="72">
        <v>13043</v>
      </c>
      <c r="J66" s="6">
        <f t="shared" si="3"/>
        <v>0.021850975110025515</v>
      </c>
      <c r="K66" s="45">
        <f t="shared" si="5"/>
        <v>23401</v>
      </c>
      <c r="L66" s="6">
        <f t="shared" si="4"/>
        <v>0.006733106738487239</v>
      </c>
    </row>
    <row r="67" spans="2:12" ht="12.75">
      <c r="B67" s="70" t="s">
        <v>141</v>
      </c>
      <c r="C67" s="72">
        <v>0</v>
      </c>
      <c r="D67" s="6">
        <f t="shared" si="0"/>
        <v>0</v>
      </c>
      <c r="E67" s="72">
        <v>0</v>
      </c>
      <c r="F67" s="6">
        <f t="shared" si="1"/>
        <v>0</v>
      </c>
      <c r="G67" s="72">
        <v>0</v>
      </c>
      <c r="H67" s="6">
        <f t="shared" si="2"/>
        <v>0</v>
      </c>
      <c r="I67" s="72">
        <v>5115</v>
      </c>
      <c r="J67" s="6">
        <f t="shared" si="3"/>
        <v>0.008569174092446561</v>
      </c>
      <c r="K67" s="45">
        <f t="shared" si="5"/>
        <v>5115</v>
      </c>
      <c r="L67" s="6">
        <f t="shared" si="4"/>
        <v>0.0014717251812897836</v>
      </c>
    </row>
    <row r="68" spans="2:12" ht="12.75">
      <c r="B68" s="70" t="s">
        <v>143</v>
      </c>
      <c r="C68" s="72">
        <v>0</v>
      </c>
      <c r="D68" s="6">
        <f aca="true" t="shared" si="6" ref="D68:D73">+C68/$C$76</f>
        <v>0</v>
      </c>
      <c r="E68" s="72">
        <v>0</v>
      </c>
      <c r="F68" s="6">
        <f aca="true" t="shared" si="7" ref="F68:F73">+E68/$E$76</f>
        <v>0</v>
      </c>
      <c r="G68" s="72">
        <v>0</v>
      </c>
      <c r="H68" s="6">
        <f aca="true" t="shared" si="8" ref="H68:H73">+G68/$G$76</f>
        <v>0</v>
      </c>
      <c r="I68" s="72">
        <v>12335</v>
      </c>
      <c r="J68" s="6">
        <f aca="true" t="shared" si="9" ref="J68:J73">+I68/$I$76</f>
        <v>0.02066486069019127</v>
      </c>
      <c r="K68" s="45">
        <f t="shared" si="5"/>
        <v>12335</v>
      </c>
      <c r="L68" s="6">
        <f aca="true" t="shared" si="10" ref="L68:L73">+K68/$K$76</f>
        <v>0.0035491163462775138</v>
      </c>
    </row>
    <row r="69" spans="2:12" ht="12.75">
      <c r="B69" s="70" t="s">
        <v>145</v>
      </c>
      <c r="C69" s="72">
        <v>522</v>
      </c>
      <c r="D69" s="6">
        <f t="shared" si="6"/>
        <v>0.00034016021415757237</v>
      </c>
      <c r="E69" s="72">
        <v>522</v>
      </c>
      <c r="F69" s="6">
        <f t="shared" si="7"/>
        <v>0.0004915282007242978</v>
      </c>
      <c r="G69" s="72">
        <v>0</v>
      </c>
      <c r="H69" s="6">
        <f t="shared" si="8"/>
        <v>0</v>
      </c>
      <c r="I69" s="72">
        <v>0</v>
      </c>
      <c r="J69" s="6">
        <f t="shared" si="9"/>
        <v>0</v>
      </c>
      <c r="K69" s="45">
        <f>+C69+E69+G69+I69</f>
        <v>1044</v>
      </c>
      <c r="L69" s="6">
        <f t="shared" si="10"/>
        <v>0.0003003873097295277</v>
      </c>
    </row>
    <row r="70" spans="2:12" ht="12.75">
      <c r="B70" s="70" t="s">
        <v>146</v>
      </c>
      <c r="C70" s="72">
        <v>2704</v>
      </c>
      <c r="D70" s="6">
        <f t="shared" si="6"/>
        <v>0.0017620559752530185</v>
      </c>
      <c r="E70" s="72">
        <v>2704</v>
      </c>
      <c r="F70" s="6">
        <f t="shared" si="7"/>
        <v>0.002546153744748087</v>
      </c>
      <c r="G70" s="72">
        <v>0</v>
      </c>
      <c r="H70" s="6">
        <f t="shared" si="8"/>
        <v>0</v>
      </c>
      <c r="I70" s="72">
        <v>344</v>
      </c>
      <c r="J70" s="6">
        <f t="shared" si="9"/>
        <v>0.0005763041813883904</v>
      </c>
      <c r="K70" s="45">
        <f>+C70+E70+G70+I70</f>
        <v>5752</v>
      </c>
      <c r="L70" s="6">
        <f t="shared" si="10"/>
        <v>0.0016550074765941027</v>
      </c>
    </row>
    <row r="71" spans="2:12" ht="12.75">
      <c r="B71" s="70" t="s">
        <v>147</v>
      </c>
      <c r="C71" s="72">
        <v>0</v>
      </c>
      <c r="D71" s="6">
        <f t="shared" si="6"/>
        <v>0</v>
      </c>
      <c r="E71" s="72">
        <v>0</v>
      </c>
      <c r="F71" s="6">
        <f t="shared" si="7"/>
        <v>0</v>
      </c>
      <c r="G71" s="72">
        <v>0</v>
      </c>
      <c r="H71" s="6">
        <f t="shared" si="8"/>
        <v>0</v>
      </c>
      <c r="I71" s="72">
        <v>594</v>
      </c>
      <c r="J71" s="6">
        <f t="shared" si="9"/>
        <v>0.0009951298946066975</v>
      </c>
      <c r="K71" s="45">
        <f>+C71+E71+G71+I71</f>
        <v>594</v>
      </c>
      <c r="L71" s="6">
        <f t="shared" si="10"/>
        <v>0.00017091002105300713</v>
      </c>
    </row>
    <row r="72" spans="2:12" ht="12.75">
      <c r="B72" s="70" t="s">
        <v>148</v>
      </c>
      <c r="C72" s="72">
        <v>4655</v>
      </c>
      <c r="D72" s="6">
        <f t="shared" si="6"/>
        <v>0.0030334210668649412</v>
      </c>
      <c r="E72" s="72">
        <v>4655</v>
      </c>
      <c r="F72" s="6">
        <f t="shared" si="7"/>
        <v>0.004383263935577791</v>
      </c>
      <c r="G72" s="72">
        <v>0</v>
      </c>
      <c r="H72" s="6">
        <f t="shared" si="8"/>
        <v>0</v>
      </c>
      <c r="I72" s="72">
        <v>2910</v>
      </c>
      <c r="J72" s="6">
        <f t="shared" si="9"/>
        <v>0.004875131301861094</v>
      </c>
      <c r="K72" s="45">
        <f>+C72+E72+G72+I72</f>
        <v>12220</v>
      </c>
      <c r="L72" s="6">
        <f t="shared" si="10"/>
        <v>0.0035160277058379585</v>
      </c>
    </row>
    <row r="73" spans="2:12" ht="12.75">
      <c r="B73" s="70" t="s">
        <v>149</v>
      </c>
      <c r="C73" s="72">
        <v>0</v>
      </c>
      <c r="D73" s="6">
        <f t="shared" si="6"/>
        <v>0</v>
      </c>
      <c r="E73" s="72">
        <v>0</v>
      </c>
      <c r="F73" s="6">
        <f t="shared" si="7"/>
        <v>0</v>
      </c>
      <c r="G73" s="72">
        <v>0</v>
      </c>
      <c r="H73" s="6">
        <f t="shared" si="8"/>
        <v>0</v>
      </c>
      <c r="I73" s="72">
        <v>1387</v>
      </c>
      <c r="J73" s="6">
        <f t="shared" si="9"/>
        <v>0.0023236450569351676</v>
      </c>
      <c r="K73" s="45">
        <f>+C73+E73+G73+I73</f>
        <v>1387</v>
      </c>
      <c r="L73" s="6">
        <f t="shared" si="10"/>
        <v>0.0003990777764318534</v>
      </c>
    </row>
    <row r="74" spans="2:12" ht="12.75">
      <c r="B74" s="14"/>
      <c r="C74" s="15"/>
      <c r="D74" s="6"/>
      <c r="E74" s="15"/>
      <c r="F74" s="6"/>
      <c r="G74" s="15"/>
      <c r="H74" s="6"/>
      <c r="I74" s="15"/>
      <c r="J74" s="6"/>
      <c r="K74" s="15"/>
      <c r="L74" s="6"/>
    </row>
    <row r="75" ht="12.75">
      <c r="K75" s="4"/>
    </row>
    <row r="76" spans="3:12" ht="12.75">
      <c r="C76" s="4">
        <f>SUM(C3:C74)</f>
        <v>1534571</v>
      </c>
      <c r="D76" s="7">
        <f aca="true" t="shared" si="11" ref="D76:L76">SUM(D3:D74)</f>
        <v>1.0000000000000002</v>
      </c>
      <c r="E76" s="4">
        <f>SUM(E3:E74)</f>
        <v>1061994</v>
      </c>
      <c r="F76" s="7">
        <f t="shared" si="11"/>
        <v>1.0000000000000004</v>
      </c>
      <c r="G76" s="4">
        <f t="shared" si="11"/>
        <v>282041</v>
      </c>
      <c r="H76" s="7">
        <f t="shared" si="11"/>
        <v>1</v>
      </c>
      <c r="I76" s="4">
        <f t="shared" si="11"/>
        <v>596907</v>
      </c>
      <c r="J76" s="7">
        <f t="shared" si="11"/>
        <v>1.0000000000000002</v>
      </c>
      <c r="K76" s="4">
        <f>SUM(K3:K74)</f>
        <v>3475513</v>
      </c>
      <c r="L76" s="7">
        <f t="shared" si="11"/>
        <v>0.9999999999999996</v>
      </c>
    </row>
    <row r="77" ht="12.75">
      <c r="K77" s="4"/>
    </row>
    <row r="78" spans="3:11" ht="12.75">
      <c r="C78" s="4">
        <v>1534573.12</v>
      </c>
      <c r="D78" s="4"/>
      <c r="E78" s="4">
        <v>1061995.53</v>
      </c>
      <c r="F78" s="4"/>
      <c r="G78" s="4">
        <v>282041.08</v>
      </c>
      <c r="H78" s="4"/>
      <c r="I78" s="4">
        <v>596906.11</v>
      </c>
      <c r="J78" s="4"/>
      <c r="K78" s="4">
        <f>SUM(C78:I78)</f>
        <v>3475515.8400000003</v>
      </c>
    </row>
    <row r="80" spans="3:11" ht="12.75">
      <c r="C80" s="4">
        <f>+C76-C78</f>
        <v>-2.1200000001117587</v>
      </c>
      <c r="E80" s="4">
        <f>+E76-E78</f>
        <v>-1.5300000000279397</v>
      </c>
      <c r="G80" s="4">
        <f>+G76-G78</f>
        <v>-0.08000000001629815</v>
      </c>
      <c r="I80" s="4">
        <f>+I76-I78</f>
        <v>0.8900000000139698</v>
      </c>
      <c r="K80" s="4">
        <f>+K76-K78</f>
        <v>-2.8400000003166497</v>
      </c>
    </row>
    <row r="83" ht="12.75">
      <c r="K83" s="4">
        <f>+K78</f>
        <v>3475515.8400000003</v>
      </c>
    </row>
    <row r="84" ht="12.75">
      <c r="K84">
        <v>89916.87</v>
      </c>
    </row>
    <row r="85" ht="12.75">
      <c r="K85" s="4">
        <f>+K83-K84</f>
        <v>3385598.97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C1" sqref="C1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36100</v>
      </c>
      <c r="F1" t="s">
        <v>157</v>
      </c>
    </row>
    <row r="2" spans="2:12" ht="12.75">
      <c r="B2" s="73" t="s">
        <v>150</v>
      </c>
      <c r="C2" s="75" t="s">
        <v>151</v>
      </c>
      <c r="D2" s="1" t="s">
        <v>159</v>
      </c>
      <c r="E2" s="75" t="s">
        <v>152</v>
      </c>
      <c r="F2" s="1" t="s">
        <v>159</v>
      </c>
      <c r="G2" s="75" t="s">
        <v>153</v>
      </c>
      <c r="H2" s="1" t="s">
        <v>159</v>
      </c>
      <c r="I2" s="75" t="s">
        <v>154</v>
      </c>
      <c r="J2" s="1" t="s">
        <v>159</v>
      </c>
      <c r="K2" s="46" t="s">
        <v>155</v>
      </c>
      <c r="L2" s="1" t="s">
        <v>156</v>
      </c>
    </row>
    <row r="3" spans="2:12" ht="12.75">
      <c r="B3" s="74" t="s">
        <v>2</v>
      </c>
      <c r="C3" s="76">
        <v>8761</v>
      </c>
      <c r="D3" s="6">
        <f>+C3/$C$76</f>
        <v>0.0047654662797433685</v>
      </c>
      <c r="E3" s="76">
        <v>8761</v>
      </c>
      <c r="F3" s="6">
        <f>+E3/$E$76</f>
        <v>0.007270883352988482</v>
      </c>
      <c r="G3" s="76">
        <v>238</v>
      </c>
      <c r="H3" s="6">
        <f>+G3/$G$76</f>
        <v>0.0008350847891761783</v>
      </c>
      <c r="I3" s="76">
        <v>2010</v>
      </c>
      <c r="J3" s="6">
        <f>+I3/$I$76</f>
        <v>0.002923296198260566</v>
      </c>
      <c r="K3" s="45">
        <f>+C3+E3+G3+I3</f>
        <v>19770</v>
      </c>
      <c r="L3" s="6">
        <f>+K3/$K$76</f>
        <v>0.00492285902321214</v>
      </c>
    </row>
    <row r="4" spans="2:12" ht="12.75">
      <c r="B4" s="74" t="s">
        <v>6</v>
      </c>
      <c r="C4" s="76">
        <v>5670</v>
      </c>
      <c r="D4" s="6">
        <f aca="true" t="shared" si="0" ref="D4:D67">+C4/$C$76</f>
        <v>0.003084144938493882</v>
      </c>
      <c r="E4" s="76">
        <v>5670</v>
      </c>
      <c r="F4" s="6">
        <f aca="true" t="shared" si="1" ref="F4:F67">+E4/$E$76</f>
        <v>0.00470561678021284</v>
      </c>
      <c r="G4" s="76">
        <v>919</v>
      </c>
      <c r="H4" s="6">
        <f aca="true" t="shared" si="2" ref="H4:H67">+G4/$G$76</f>
        <v>0.0032245500892979324</v>
      </c>
      <c r="I4" s="76">
        <v>11151</v>
      </c>
      <c r="J4" s="6">
        <f aca="true" t="shared" si="3" ref="J4:J67">+I4/$I$76</f>
        <v>0.016217749207364962</v>
      </c>
      <c r="K4" s="45">
        <f aca="true" t="shared" si="4" ref="K4:K67">+C4+E4+G4+I4</f>
        <v>23410</v>
      </c>
      <c r="L4" s="6">
        <f aca="true" t="shared" si="5" ref="L4:L67">+K4/$K$76</f>
        <v>0.005829242778623985</v>
      </c>
    </row>
    <row r="5" spans="2:12" ht="12.75">
      <c r="B5" s="74" t="s">
        <v>7</v>
      </c>
      <c r="C5" s="76">
        <v>558</v>
      </c>
      <c r="D5" s="6">
        <f t="shared" si="0"/>
        <v>0.0003035190256930487</v>
      </c>
      <c r="E5" s="76">
        <v>558</v>
      </c>
      <c r="F5" s="6">
        <f t="shared" si="1"/>
        <v>0.00046309244503681915</v>
      </c>
      <c r="G5" s="76">
        <v>0</v>
      </c>
      <c r="H5" s="6">
        <f t="shared" si="2"/>
        <v>0</v>
      </c>
      <c r="I5" s="76">
        <v>1671</v>
      </c>
      <c r="J5" s="6">
        <f t="shared" si="3"/>
        <v>0.0024302626603449782</v>
      </c>
      <c r="K5" s="45">
        <f t="shared" si="4"/>
        <v>2787</v>
      </c>
      <c r="L5" s="6">
        <f t="shared" si="5"/>
        <v>0.0006939811885529707</v>
      </c>
    </row>
    <row r="6" spans="2:12" ht="12.75">
      <c r="B6" s="74" t="s">
        <v>8</v>
      </c>
      <c r="C6" s="76">
        <v>23665</v>
      </c>
      <c r="D6" s="6">
        <f t="shared" si="0"/>
        <v>0.012872361546641573</v>
      </c>
      <c r="E6" s="76">
        <v>23665</v>
      </c>
      <c r="F6" s="6">
        <f t="shared" si="1"/>
        <v>0.019639933175262234</v>
      </c>
      <c r="G6" s="76">
        <v>15858</v>
      </c>
      <c r="H6" s="6">
        <f t="shared" si="2"/>
        <v>0.055641910028385866</v>
      </c>
      <c r="I6" s="76">
        <v>18049</v>
      </c>
      <c r="J6" s="6">
        <f t="shared" si="3"/>
        <v>0.02625003635940545</v>
      </c>
      <c r="K6" s="45">
        <f t="shared" si="4"/>
        <v>81237</v>
      </c>
      <c r="L6" s="6">
        <f t="shared" si="5"/>
        <v>0.02022854316988794</v>
      </c>
    </row>
    <row r="7" spans="2:12" ht="12.75">
      <c r="B7" s="74" t="s">
        <v>12</v>
      </c>
      <c r="C7" s="76">
        <v>0</v>
      </c>
      <c r="D7" s="6">
        <f t="shared" si="0"/>
        <v>0</v>
      </c>
      <c r="E7" s="76">
        <v>0</v>
      </c>
      <c r="F7" s="6">
        <f t="shared" si="1"/>
        <v>0</v>
      </c>
      <c r="G7" s="76">
        <v>0</v>
      </c>
      <c r="H7" s="6">
        <f t="shared" si="2"/>
        <v>0</v>
      </c>
      <c r="I7" s="76">
        <v>2689</v>
      </c>
      <c r="J7" s="6">
        <f t="shared" si="3"/>
        <v>0.003910817650309782</v>
      </c>
      <c r="K7" s="45">
        <f t="shared" si="4"/>
        <v>2689</v>
      </c>
      <c r="L7" s="6">
        <f t="shared" si="5"/>
        <v>0.0006695785489841903</v>
      </c>
    </row>
    <row r="8" spans="2:12" ht="12.75">
      <c r="B8" s="74" t="s">
        <v>15</v>
      </c>
      <c r="C8" s="76">
        <v>25825</v>
      </c>
      <c r="D8" s="6">
        <f t="shared" si="0"/>
        <v>0.014047273904163052</v>
      </c>
      <c r="E8" s="76">
        <v>25825</v>
      </c>
      <c r="F8" s="6">
        <f t="shared" si="1"/>
        <v>0.02143254909153379</v>
      </c>
      <c r="G8" s="76">
        <v>2032</v>
      </c>
      <c r="H8" s="6">
        <f t="shared" si="2"/>
        <v>0.0071297995445630015</v>
      </c>
      <c r="I8" s="76">
        <v>4337</v>
      </c>
      <c r="J8" s="6">
        <f t="shared" si="3"/>
        <v>0.006307629657639838</v>
      </c>
      <c r="K8" s="45">
        <f t="shared" si="4"/>
        <v>58019</v>
      </c>
      <c r="L8" s="6">
        <f t="shared" si="5"/>
        <v>0.014447109644296668</v>
      </c>
    </row>
    <row r="9" spans="2:12" ht="12.75">
      <c r="B9" s="74" t="s">
        <v>17</v>
      </c>
      <c r="C9" s="76">
        <v>4992</v>
      </c>
      <c r="D9" s="6">
        <f t="shared" si="0"/>
        <v>0.00271535300404964</v>
      </c>
      <c r="E9" s="76">
        <v>4992</v>
      </c>
      <c r="F9" s="6">
        <f t="shared" si="1"/>
        <v>0.004142934562049823</v>
      </c>
      <c r="G9" s="76">
        <v>567</v>
      </c>
      <c r="H9" s="6">
        <f t="shared" si="2"/>
        <v>0.0019894667036256014</v>
      </c>
      <c r="I9" s="76">
        <v>0</v>
      </c>
      <c r="J9" s="6">
        <f t="shared" si="3"/>
        <v>0</v>
      </c>
      <c r="K9" s="45">
        <f t="shared" si="4"/>
        <v>10551</v>
      </c>
      <c r="L9" s="6">
        <f t="shared" si="5"/>
        <v>0.002627267858063292</v>
      </c>
    </row>
    <row r="10" spans="2:12" ht="12.75">
      <c r="B10" s="74" t="s">
        <v>24</v>
      </c>
      <c r="C10" s="76">
        <v>1257</v>
      </c>
      <c r="D10" s="6">
        <f t="shared" si="0"/>
        <v>0.0006837337191687495</v>
      </c>
      <c r="E10" s="76">
        <v>1257</v>
      </c>
      <c r="F10" s="6">
        <f t="shared" si="1"/>
        <v>0.0010432028734969206</v>
      </c>
      <c r="G10" s="76">
        <v>0</v>
      </c>
      <c r="H10" s="6">
        <f t="shared" si="2"/>
        <v>0</v>
      </c>
      <c r="I10" s="76">
        <v>413</v>
      </c>
      <c r="J10" s="6">
        <f t="shared" si="3"/>
        <v>0.0006006573780505541</v>
      </c>
      <c r="K10" s="45">
        <f t="shared" si="4"/>
        <v>2927</v>
      </c>
      <c r="L10" s="6">
        <f t="shared" si="5"/>
        <v>0.0007288421022226572</v>
      </c>
    </row>
    <row r="11" spans="2:12" ht="12.75">
      <c r="B11" s="74" t="s">
        <v>27</v>
      </c>
      <c r="C11" s="76">
        <v>360</v>
      </c>
      <c r="D11" s="6">
        <f t="shared" si="0"/>
        <v>0.00019581872625357982</v>
      </c>
      <c r="E11" s="76">
        <v>360</v>
      </c>
      <c r="F11" s="6">
        <f t="shared" si="1"/>
        <v>0.000298769319378593</v>
      </c>
      <c r="G11" s="76">
        <v>0</v>
      </c>
      <c r="H11" s="6">
        <f t="shared" si="2"/>
        <v>0</v>
      </c>
      <c r="I11" s="76">
        <v>930</v>
      </c>
      <c r="J11" s="6">
        <f t="shared" si="3"/>
        <v>0.001352569882777277</v>
      </c>
      <c r="K11" s="45">
        <f t="shared" si="4"/>
        <v>1650</v>
      </c>
      <c r="L11" s="6">
        <f t="shared" si="5"/>
        <v>0.00041086076824987505</v>
      </c>
    </row>
    <row r="12" spans="2:12" ht="12.75">
      <c r="B12" s="74" t="s">
        <v>28</v>
      </c>
      <c r="C12" s="76">
        <v>20514</v>
      </c>
      <c r="D12" s="6">
        <f t="shared" si="0"/>
        <v>0.01115840375101649</v>
      </c>
      <c r="E12" s="76">
        <v>20514</v>
      </c>
      <c r="F12" s="6">
        <f t="shared" si="1"/>
        <v>0.01702487171592349</v>
      </c>
      <c r="G12" s="76">
        <v>0</v>
      </c>
      <c r="H12" s="6">
        <f t="shared" si="2"/>
        <v>0</v>
      </c>
      <c r="I12" s="76">
        <v>3081</v>
      </c>
      <c r="J12" s="6">
        <f t="shared" si="3"/>
        <v>0.004480933127781495</v>
      </c>
      <c r="K12" s="45">
        <f t="shared" si="4"/>
        <v>44109</v>
      </c>
      <c r="L12" s="6">
        <f t="shared" si="5"/>
        <v>0.010983428864687115</v>
      </c>
    </row>
    <row r="13" spans="2:12" ht="12.75">
      <c r="B13" s="74" t="s">
        <v>31</v>
      </c>
      <c r="C13" s="76">
        <v>323</v>
      </c>
      <c r="D13" s="6">
        <f t="shared" si="0"/>
        <v>0.0001756929127219619</v>
      </c>
      <c r="E13" s="76">
        <v>323</v>
      </c>
      <c r="F13" s="6">
        <f t="shared" si="1"/>
        <v>0.0002680624726646821</v>
      </c>
      <c r="G13" s="76">
        <v>0</v>
      </c>
      <c r="H13" s="6">
        <f t="shared" si="2"/>
        <v>0</v>
      </c>
      <c r="I13" s="76">
        <v>440</v>
      </c>
      <c r="J13" s="6">
        <f t="shared" si="3"/>
        <v>0.0006399255359376363</v>
      </c>
      <c r="K13" s="45">
        <f t="shared" si="4"/>
        <v>1086</v>
      </c>
      <c r="L13" s="6">
        <f t="shared" si="5"/>
        <v>0.0002704210874662814</v>
      </c>
    </row>
    <row r="14" spans="2:12" ht="12.75">
      <c r="B14" s="74" t="s">
        <v>32</v>
      </c>
      <c r="C14" s="76">
        <v>169</v>
      </c>
      <c r="D14" s="6">
        <f t="shared" si="0"/>
        <v>9.192601315793053E-05</v>
      </c>
      <c r="E14" s="76">
        <v>169</v>
      </c>
      <c r="F14" s="6">
        <f t="shared" si="1"/>
        <v>0.00014025559715272838</v>
      </c>
      <c r="G14" s="76">
        <v>0</v>
      </c>
      <c r="H14" s="6">
        <f t="shared" si="2"/>
        <v>0</v>
      </c>
      <c r="I14" s="76">
        <v>0</v>
      </c>
      <c r="J14" s="6">
        <f t="shared" si="3"/>
        <v>0</v>
      </c>
      <c r="K14" s="45">
        <f t="shared" si="4"/>
        <v>338</v>
      </c>
      <c r="L14" s="6">
        <f t="shared" si="5"/>
        <v>8.416420585967138E-05</v>
      </c>
    </row>
    <row r="15" spans="2:12" ht="12.75">
      <c r="B15" s="74" t="s">
        <v>33</v>
      </c>
      <c r="C15" s="76">
        <v>7203</v>
      </c>
      <c r="D15" s="6">
        <f t="shared" si="0"/>
        <v>0.003918006347790376</v>
      </c>
      <c r="E15" s="76">
        <v>7203</v>
      </c>
      <c r="F15" s="6">
        <f t="shared" si="1"/>
        <v>0.005977876131900015</v>
      </c>
      <c r="G15" s="76">
        <v>1230</v>
      </c>
      <c r="H15" s="6">
        <f t="shared" si="2"/>
        <v>0.004315774330616384</v>
      </c>
      <c r="I15" s="76">
        <v>16265</v>
      </c>
      <c r="J15" s="6">
        <f t="shared" si="3"/>
        <v>0.023655429186421943</v>
      </c>
      <c r="K15" s="45">
        <f t="shared" si="4"/>
        <v>31901</v>
      </c>
      <c r="L15" s="6">
        <f t="shared" si="5"/>
        <v>0.007943557192690463</v>
      </c>
    </row>
    <row r="16" spans="2:12" ht="12.75">
      <c r="B16" s="74" t="s">
        <v>35</v>
      </c>
      <c r="C16" s="76">
        <v>9530</v>
      </c>
      <c r="D16" s="6">
        <f t="shared" si="0"/>
        <v>0.0051837568366572655</v>
      </c>
      <c r="E16" s="76">
        <v>9530</v>
      </c>
      <c r="F16" s="6">
        <f t="shared" si="1"/>
        <v>0.007909087815772198</v>
      </c>
      <c r="G16" s="76">
        <v>5196</v>
      </c>
      <c r="H16" s="6">
        <f t="shared" si="2"/>
        <v>0.018231514977140432</v>
      </c>
      <c r="I16" s="76">
        <v>0</v>
      </c>
      <c r="J16" s="6">
        <f t="shared" si="3"/>
        <v>0</v>
      </c>
      <c r="K16" s="45">
        <f t="shared" si="4"/>
        <v>24256</v>
      </c>
      <c r="L16" s="6">
        <f t="shared" si="5"/>
        <v>0.006039902299799375</v>
      </c>
    </row>
    <row r="17" spans="2:12" ht="12.75">
      <c r="B17" s="74" t="s">
        <v>38</v>
      </c>
      <c r="C17" s="76">
        <v>31195</v>
      </c>
      <c r="D17" s="6">
        <f t="shared" si="0"/>
        <v>0.01696823657077895</v>
      </c>
      <c r="E17" s="76">
        <v>31195</v>
      </c>
      <c r="F17" s="6">
        <f t="shared" si="1"/>
        <v>0.025889191438931137</v>
      </c>
      <c r="G17" s="76">
        <v>9873</v>
      </c>
      <c r="H17" s="6">
        <f t="shared" si="2"/>
        <v>0.03464198371233785</v>
      </c>
      <c r="I17" s="76">
        <v>22522</v>
      </c>
      <c r="J17" s="6">
        <f t="shared" si="3"/>
        <v>0.03275546118269874</v>
      </c>
      <c r="K17" s="45">
        <f t="shared" si="4"/>
        <v>94785</v>
      </c>
      <c r="L17" s="6">
        <f t="shared" si="5"/>
        <v>0.023602083587008733</v>
      </c>
    </row>
    <row r="18" spans="2:12" ht="12.75">
      <c r="B18" s="74" t="s">
        <v>39</v>
      </c>
      <c r="C18" s="76">
        <v>39</v>
      </c>
      <c r="D18" s="6">
        <f t="shared" si="0"/>
        <v>2.1213695344137814E-05</v>
      </c>
      <c r="E18" s="76">
        <v>39</v>
      </c>
      <c r="F18" s="6">
        <f t="shared" si="1"/>
        <v>3.2366676266014245E-05</v>
      </c>
      <c r="G18" s="76">
        <v>0</v>
      </c>
      <c r="H18" s="6">
        <f t="shared" si="2"/>
        <v>0</v>
      </c>
      <c r="I18" s="76">
        <v>4418</v>
      </c>
      <c r="J18" s="6">
        <f t="shared" si="3"/>
        <v>0.006425434131301085</v>
      </c>
      <c r="K18" s="45">
        <f t="shared" si="4"/>
        <v>4496</v>
      </c>
      <c r="L18" s="6">
        <f t="shared" si="5"/>
        <v>0.0011195333418493566</v>
      </c>
    </row>
    <row r="19" spans="2:12" ht="12.75">
      <c r="B19" s="74" t="s">
        <v>40</v>
      </c>
      <c r="C19" s="76">
        <v>187903</v>
      </c>
      <c r="D19" s="6">
        <f t="shared" si="0"/>
        <v>0.10220812810896224</v>
      </c>
      <c r="E19" s="76">
        <v>187903</v>
      </c>
      <c r="F19" s="6">
        <f t="shared" si="1"/>
        <v>0.1559434761644327</v>
      </c>
      <c r="G19" s="76">
        <v>41070</v>
      </c>
      <c r="H19" s="6">
        <f t="shared" si="2"/>
        <v>0.14410475752716656</v>
      </c>
      <c r="I19" s="76">
        <v>22304</v>
      </c>
      <c r="J19" s="6">
        <f t="shared" si="3"/>
        <v>0.032438407167166006</v>
      </c>
      <c r="K19" s="45">
        <f t="shared" si="4"/>
        <v>439180</v>
      </c>
      <c r="L19" s="6">
        <f t="shared" si="5"/>
        <v>0.10935868618180614</v>
      </c>
    </row>
    <row r="20" spans="2:12" ht="12.75">
      <c r="B20" s="74" t="s">
        <v>42</v>
      </c>
      <c r="C20" s="76">
        <v>0</v>
      </c>
      <c r="D20" s="6">
        <f t="shared" si="0"/>
        <v>0</v>
      </c>
      <c r="E20" s="76">
        <v>0</v>
      </c>
      <c r="F20" s="6">
        <f t="shared" si="1"/>
        <v>0</v>
      </c>
      <c r="G20" s="76">
        <v>0</v>
      </c>
      <c r="H20" s="6">
        <f t="shared" si="2"/>
        <v>0</v>
      </c>
      <c r="I20" s="76">
        <v>243</v>
      </c>
      <c r="J20" s="6">
        <f t="shared" si="3"/>
        <v>0.00035341342098374007</v>
      </c>
      <c r="K20" s="45">
        <f t="shared" si="4"/>
        <v>243</v>
      </c>
      <c r="L20" s="6">
        <f t="shared" si="5"/>
        <v>6.050858586952706E-05</v>
      </c>
    </row>
    <row r="21" spans="2:12" ht="12.75">
      <c r="B21" s="74" t="s">
        <v>43</v>
      </c>
      <c r="C21" s="76">
        <v>4828</v>
      </c>
      <c r="D21" s="6">
        <f t="shared" si="0"/>
        <v>0.0026261466954230093</v>
      </c>
      <c r="E21" s="76">
        <v>4828</v>
      </c>
      <c r="F21" s="6">
        <f t="shared" si="1"/>
        <v>0.004006828538777353</v>
      </c>
      <c r="G21" s="76">
        <v>28</v>
      </c>
      <c r="H21" s="6">
        <f t="shared" si="2"/>
        <v>9.82452693148445E-05</v>
      </c>
      <c r="I21" s="76">
        <v>720</v>
      </c>
      <c r="J21" s="6">
        <f t="shared" si="3"/>
        <v>0.0010471508769888595</v>
      </c>
      <c r="K21" s="45">
        <f t="shared" si="4"/>
        <v>10404</v>
      </c>
      <c r="L21" s="6">
        <f t="shared" si="5"/>
        <v>0.0025906638987101215</v>
      </c>
    </row>
    <row r="22" spans="2:12" ht="12.75">
      <c r="B22" s="74" t="s">
        <v>44</v>
      </c>
      <c r="C22" s="76">
        <v>14431</v>
      </c>
      <c r="D22" s="6">
        <f t="shared" si="0"/>
        <v>0.00784961121823725</v>
      </c>
      <c r="E22" s="76">
        <v>14431</v>
      </c>
      <c r="F22" s="6">
        <f t="shared" si="1"/>
        <v>0.01197650013320132</v>
      </c>
      <c r="G22" s="76">
        <v>927</v>
      </c>
      <c r="H22" s="6">
        <f t="shared" si="2"/>
        <v>0.0032526201662450307</v>
      </c>
      <c r="I22" s="76">
        <v>11714</v>
      </c>
      <c r="J22" s="6">
        <f t="shared" si="3"/>
        <v>0.017036563018121526</v>
      </c>
      <c r="K22" s="45">
        <f t="shared" si="4"/>
        <v>41503</v>
      </c>
      <c r="L22" s="6">
        <f t="shared" si="5"/>
        <v>0.010334517857378524</v>
      </c>
    </row>
    <row r="23" spans="2:12" ht="12.75">
      <c r="B23" s="74" t="s">
        <v>45</v>
      </c>
      <c r="C23" s="76">
        <v>97571</v>
      </c>
      <c r="D23" s="6">
        <f t="shared" si="0"/>
        <v>0.053072858164688985</v>
      </c>
      <c r="E23" s="76">
        <v>97571</v>
      </c>
      <c r="F23" s="6">
        <f t="shared" si="1"/>
        <v>0.08097561461413527</v>
      </c>
      <c r="G23" s="76">
        <v>22435</v>
      </c>
      <c r="H23" s="6">
        <f t="shared" si="2"/>
        <v>0.07871902203851916</v>
      </c>
      <c r="I23" s="76">
        <v>17299</v>
      </c>
      <c r="J23" s="6">
        <f t="shared" si="3"/>
        <v>0.025159254195875388</v>
      </c>
      <c r="K23" s="45">
        <f t="shared" si="4"/>
        <v>234876</v>
      </c>
      <c r="L23" s="6">
        <f t="shared" si="5"/>
        <v>0.058485656850580395</v>
      </c>
    </row>
    <row r="24" spans="2:12" ht="12.75">
      <c r="B24" s="74" t="s">
        <v>46</v>
      </c>
      <c r="C24" s="76">
        <v>94535</v>
      </c>
      <c r="D24" s="6">
        <f t="shared" si="0"/>
        <v>0.0514214535732838</v>
      </c>
      <c r="E24" s="76">
        <v>94535</v>
      </c>
      <c r="F24" s="6">
        <f t="shared" si="1"/>
        <v>0.07845599335404248</v>
      </c>
      <c r="G24" s="76">
        <v>14023</v>
      </c>
      <c r="H24" s="6">
        <f t="shared" si="2"/>
        <v>0.049203336128645164</v>
      </c>
      <c r="I24" s="76">
        <v>25329</v>
      </c>
      <c r="J24" s="6">
        <f t="shared" si="3"/>
        <v>0.03683789522673725</v>
      </c>
      <c r="K24" s="45">
        <f t="shared" si="4"/>
        <v>228422</v>
      </c>
      <c r="L24" s="6">
        <f t="shared" si="5"/>
        <v>0.05687856873040786</v>
      </c>
    </row>
    <row r="25" spans="2:12" ht="12.75">
      <c r="B25" s="74" t="s">
        <v>48</v>
      </c>
      <c r="C25" s="76">
        <v>75937</v>
      </c>
      <c r="D25" s="6">
        <f t="shared" si="0"/>
        <v>0.041305240598661364</v>
      </c>
      <c r="E25" s="76">
        <v>75937</v>
      </c>
      <c r="F25" s="6">
        <f t="shared" si="1"/>
        <v>0.06302123834903393</v>
      </c>
      <c r="G25" s="76">
        <v>16216</v>
      </c>
      <c r="H25" s="6">
        <f t="shared" si="2"/>
        <v>0.05689804597176852</v>
      </c>
      <c r="I25" s="76">
        <v>63829</v>
      </c>
      <c r="J25" s="6">
        <f t="shared" si="3"/>
        <v>0.09283137962128044</v>
      </c>
      <c r="K25" s="45">
        <f t="shared" si="4"/>
        <v>231919</v>
      </c>
      <c r="L25" s="6">
        <f t="shared" si="5"/>
        <v>0.05774934455257138</v>
      </c>
    </row>
    <row r="26" spans="2:12" ht="12.75">
      <c r="B26" s="74" t="s">
        <v>51</v>
      </c>
      <c r="C26" s="76">
        <v>106090</v>
      </c>
      <c r="D26" s="6">
        <f t="shared" si="0"/>
        <v>0.05770669074511745</v>
      </c>
      <c r="E26" s="76">
        <v>106090</v>
      </c>
      <c r="F26" s="6">
        <f t="shared" si="1"/>
        <v>0.08804565859131926</v>
      </c>
      <c r="G26" s="76">
        <v>45260</v>
      </c>
      <c r="H26" s="6">
        <f t="shared" si="2"/>
        <v>0.1588064603282094</v>
      </c>
      <c r="I26" s="76">
        <v>39950</v>
      </c>
      <c r="J26" s="6">
        <f t="shared" si="3"/>
        <v>0.0581023299107013</v>
      </c>
      <c r="K26" s="45">
        <f t="shared" si="4"/>
        <v>297390</v>
      </c>
      <c r="L26" s="6">
        <f t="shared" si="5"/>
        <v>0.07405205083020021</v>
      </c>
    </row>
    <row r="27" spans="2:12" ht="12.75">
      <c r="B27" s="74" t="s">
        <v>52</v>
      </c>
      <c r="C27" s="76">
        <v>1810</v>
      </c>
      <c r="D27" s="6">
        <f t="shared" si="0"/>
        <v>0.0009845330403304986</v>
      </c>
      <c r="E27" s="76">
        <v>1810</v>
      </c>
      <c r="F27" s="6">
        <f t="shared" si="1"/>
        <v>0.0015021457446534815</v>
      </c>
      <c r="G27" s="76">
        <v>0</v>
      </c>
      <c r="H27" s="6">
        <f t="shared" si="2"/>
        <v>0</v>
      </c>
      <c r="I27" s="76">
        <v>20822</v>
      </c>
      <c r="J27" s="6">
        <f t="shared" si="3"/>
        <v>0.0302830216120306</v>
      </c>
      <c r="K27" s="45">
        <f t="shared" si="4"/>
        <v>24442</v>
      </c>
      <c r="L27" s="6">
        <f t="shared" si="5"/>
        <v>0.006086217513674816</v>
      </c>
    </row>
    <row r="28" spans="2:12" ht="12.75">
      <c r="B28" s="74" t="s">
        <v>53</v>
      </c>
      <c r="C28" s="76">
        <v>8298</v>
      </c>
      <c r="D28" s="6">
        <f t="shared" si="0"/>
        <v>0.004513621640145015</v>
      </c>
      <c r="E28" s="76">
        <v>8298</v>
      </c>
      <c r="F28" s="6">
        <f t="shared" si="1"/>
        <v>0.006886632811676569</v>
      </c>
      <c r="G28" s="76">
        <v>34</v>
      </c>
      <c r="H28" s="6">
        <f t="shared" si="2"/>
        <v>0.00011929782702516834</v>
      </c>
      <c r="I28" s="76">
        <v>2379</v>
      </c>
      <c r="J28" s="6">
        <f t="shared" si="3"/>
        <v>0.0034599610227173563</v>
      </c>
      <c r="K28" s="45">
        <f t="shared" si="4"/>
        <v>19009</v>
      </c>
      <c r="L28" s="6">
        <f t="shared" si="5"/>
        <v>0.004733365056764772</v>
      </c>
    </row>
    <row r="29" spans="2:12" ht="12.75">
      <c r="B29" s="74" t="s">
        <v>54</v>
      </c>
      <c r="C29" s="76">
        <v>3326</v>
      </c>
      <c r="D29" s="6">
        <f t="shared" si="0"/>
        <v>0.0018091474542205736</v>
      </c>
      <c r="E29" s="76">
        <v>3326</v>
      </c>
      <c r="F29" s="6">
        <f t="shared" si="1"/>
        <v>0.0027602965451477787</v>
      </c>
      <c r="G29" s="76">
        <v>0</v>
      </c>
      <c r="H29" s="6">
        <f t="shared" si="2"/>
        <v>0</v>
      </c>
      <c r="I29" s="76">
        <v>316</v>
      </c>
      <c r="J29" s="6">
        <f t="shared" si="3"/>
        <v>0.0004595828849006661</v>
      </c>
      <c r="K29" s="45">
        <f t="shared" si="4"/>
        <v>6968</v>
      </c>
      <c r="L29" s="6">
        <f t="shared" si="5"/>
        <v>0.001735077474645533</v>
      </c>
    </row>
    <row r="30" spans="2:12" ht="12.75">
      <c r="B30" s="74" t="s">
        <v>55</v>
      </c>
      <c r="C30" s="76">
        <v>5242</v>
      </c>
      <c r="D30" s="6">
        <f t="shared" si="0"/>
        <v>0.002851338230614626</v>
      </c>
      <c r="E30" s="76">
        <v>5242</v>
      </c>
      <c r="F30" s="6">
        <f t="shared" si="1"/>
        <v>0.004350413256062735</v>
      </c>
      <c r="G30" s="76">
        <v>0</v>
      </c>
      <c r="H30" s="6">
        <f t="shared" si="2"/>
        <v>0</v>
      </c>
      <c r="I30" s="76">
        <v>10139</v>
      </c>
      <c r="J30" s="6">
        <f t="shared" si="3"/>
        <v>0.014745920474708397</v>
      </c>
      <c r="K30" s="45">
        <f t="shared" si="4"/>
        <v>20623</v>
      </c>
      <c r="L30" s="6">
        <f t="shared" si="5"/>
        <v>0.005135261590071014</v>
      </c>
    </row>
    <row r="31" spans="2:12" ht="12.75">
      <c r="B31" s="74" t="s">
        <v>58</v>
      </c>
      <c r="C31" s="76">
        <v>283498</v>
      </c>
      <c r="D31" s="6">
        <f t="shared" si="0"/>
        <v>0.15420615904288157</v>
      </c>
      <c r="E31" s="76">
        <v>0</v>
      </c>
      <c r="F31" s="6">
        <f t="shared" si="1"/>
        <v>0</v>
      </c>
      <c r="G31" s="76">
        <v>0</v>
      </c>
      <c r="H31" s="6">
        <f t="shared" si="2"/>
        <v>0</v>
      </c>
      <c r="I31" s="76">
        <v>0</v>
      </c>
      <c r="J31" s="6">
        <f t="shared" si="3"/>
        <v>0</v>
      </c>
      <c r="K31" s="45">
        <f t="shared" si="4"/>
        <v>283498</v>
      </c>
      <c r="L31" s="6">
        <f t="shared" si="5"/>
        <v>0.07059285216806248</v>
      </c>
    </row>
    <row r="32" spans="2:12" ht="12.75">
      <c r="B32" s="74" t="s">
        <v>61</v>
      </c>
      <c r="C32" s="76">
        <v>325051</v>
      </c>
      <c r="D32" s="6">
        <f t="shared" si="0"/>
        <v>0.17680853552070103</v>
      </c>
      <c r="E32" s="76">
        <v>0</v>
      </c>
      <c r="F32" s="6">
        <f t="shared" si="1"/>
        <v>0</v>
      </c>
      <c r="G32" s="76">
        <v>0</v>
      </c>
      <c r="H32" s="6">
        <f t="shared" si="2"/>
        <v>0</v>
      </c>
      <c r="I32" s="76">
        <v>0</v>
      </c>
      <c r="J32" s="6">
        <f t="shared" si="3"/>
        <v>0</v>
      </c>
      <c r="K32" s="45">
        <f t="shared" si="4"/>
        <v>325051</v>
      </c>
      <c r="L32" s="6">
        <f t="shared" si="5"/>
        <v>0.0809398203517516</v>
      </c>
    </row>
    <row r="33" spans="2:12" ht="12.75">
      <c r="B33" s="74" t="s">
        <v>63</v>
      </c>
      <c r="C33" s="76">
        <v>22117</v>
      </c>
      <c r="D33" s="6">
        <f t="shared" si="0"/>
        <v>0.01203034102375118</v>
      </c>
      <c r="E33" s="76">
        <v>2647</v>
      </c>
      <c r="F33" s="6">
        <f t="shared" si="1"/>
        <v>0.00219678441220871</v>
      </c>
      <c r="G33" s="76">
        <v>2755</v>
      </c>
      <c r="H33" s="6">
        <f t="shared" si="2"/>
        <v>0.009666632748657021</v>
      </c>
      <c r="I33" s="76">
        <v>5445</v>
      </c>
      <c r="J33" s="6">
        <f t="shared" si="3"/>
        <v>0.00791907850722825</v>
      </c>
      <c r="K33" s="45">
        <f t="shared" si="4"/>
        <v>32964</v>
      </c>
      <c r="L33" s="6">
        <f t="shared" si="5"/>
        <v>0.008208251130053867</v>
      </c>
    </row>
    <row r="34" spans="2:12" ht="12.75">
      <c r="B34" s="74" t="s">
        <v>67</v>
      </c>
      <c r="C34" s="76">
        <v>63107</v>
      </c>
      <c r="D34" s="6">
        <f t="shared" si="0"/>
        <v>0.03432647877134628</v>
      </c>
      <c r="E34" s="76">
        <v>63107</v>
      </c>
      <c r="F34" s="6">
        <f t="shared" si="1"/>
        <v>0.052373431772291305</v>
      </c>
      <c r="G34" s="76">
        <v>7508</v>
      </c>
      <c r="H34" s="6">
        <f t="shared" si="2"/>
        <v>0.026343767214851876</v>
      </c>
      <c r="I34" s="76">
        <v>6944</v>
      </c>
      <c r="J34" s="6">
        <f t="shared" si="3"/>
        <v>0.010099188458070334</v>
      </c>
      <c r="K34" s="45">
        <f t="shared" si="4"/>
        <v>140666</v>
      </c>
      <c r="L34" s="6">
        <f t="shared" si="5"/>
        <v>0.03502675201614359</v>
      </c>
    </row>
    <row r="35" spans="2:12" ht="12.75">
      <c r="B35" s="74" t="s">
        <v>68</v>
      </c>
      <c r="C35" s="76">
        <v>21</v>
      </c>
      <c r="D35" s="6">
        <f t="shared" si="0"/>
        <v>1.1422759031458822E-05</v>
      </c>
      <c r="E35" s="76">
        <v>21</v>
      </c>
      <c r="F35" s="6">
        <f t="shared" si="1"/>
        <v>1.7428210297084593E-05</v>
      </c>
      <c r="G35" s="76">
        <v>0</v>
      </c>
      <c r="H35" s="6">
        <f t="shared" si="2"/>
        <v>0</v>
      </c>
      <c r="I35" s="76">
        <v>20378</v>
      </c>
      <c r="J35" s="6">
        <f t="shared" si="3"/>
        <v>0.029637278571220803</v>
      </c>
      <c r="K35" s="45">
        <f t="shared" si="4"/>
        <v>20420</v>
      </c>
      <c r="L35" s="6">
        <f t="shared" si="5"/>
        <v>0.005084713265249969</v>
      </c>
    </row>
    <row r="36" spans="2:12" ht="12.75">
      <c r="B36" s="74" t="s">
        <v>70</v>
      </c>
      <c r="C36" s="76">
        <v>5047</v>
      </c>
      <c r="D36" s="6">
        <f t="shared" si="0"/>
        <v>0.002745269753893937</v>
      </c>
      <c r="E36" s="76">
        <v>5047</v>
      </c>
      <c r="F36" s="6">
        <f t="shared" si="1"/>
        <v>0.0041885798747326635</v>
      </c>
      <c r="G36" s="76">
        <v>188</v>
      </c>
      <c r="H36" s="6">
        <f t="shared" si="2"/>
        <v>0.0006596468082568131</v>
      </c>
      <c r="I36" s="76">
        <v>11310</v>
      </c>
      <c r="J36" s="6">
        <f t="shared" si="3"/>
        <v>0.016448995026033333</v>
      </c>
      <c r="K36" s="45">
        <f t="shared" si="4"/>
        <v>21592</v>
      </c>
      <c r="L36" s="6">
        <f t="shared" si="5"/>
        <v>0.005376548913970486</v>
      </c>
    </row>
    <row r="37" spans="2:12" ht="12.75">
      <c r="B37" s="74" t="s">
        <v>73</v>
      </c>
      <c r="C37" s="76">
        <v>0</v>
      </c>
      <c r="D37" s="6">
        <f t="shared" si="0"/>
        <v>0</v>
      </c>
      <c r="E37" s="76">
        <v>0</v>
      </c>
      <c r="F37" s="6">
        <f t="shared" si="1"/>
        <v>0</v>
      </c>
      <c r="G37" s="76">
        <v>0</v>
      </c>
      <c r="H37" s="6">
        <f t="shared" si="2"/>
        <v>0</v>
      </c>
      <c r="I37" s="76">
        <v>11940</v>
      </c>
      <c r="J37" s="6">
        <f t="shared" si="3"/>
        <v>0.017365252043398588</v>
      </c>
      <c r="K37" s="45">
        <f t="shared" si="4"/>
        <v>11940</v>
      </c>
      <c r="L37" s="6">
        <f t="shared" si="5"/>
        <v>0.0029731379229718234</v>
      </c>
    </row>
    <row r="38" spans="2:12" ht="12.75">
      <c r="B38" s="74" t="s">
        <v>75</v>
      </c>
      <c r="C38" s="76">
        <v>10525</v>
      </c>
      <c r="D38" s="6">
        <f t="shared" si="0"/>
        <v>0.005724978038385909</v>
      </c>
      <c r="E38" s="76">
        <v>10525</v>
      </c>
      <c r="F38" s="6">
        <f t="shared" si="1"/>
        <v>0.008734853017943587</v>
      </c>
      <c r="G38" s="76">
        <v>481</v>
      </c>
      <c r="H38" s="6">
        <f t="shared" si="2"/>
        <v>0.0016877133764442932</v>
      </c>
      <c r="I38" s="76">
        <v>3756</v>
      </c>
      <c r="J38" s="6">
        <f t="shared" si="3"/>
        <v>0.00546263707495855</v>
      </c>
      <c r="K38" s="45">
        <f t="shared" si="4"/>
        <v>25287</v>
      </c>
      <c r="L38" s="6">
        <f t="shared" si="5"/>
        <v>0.0062966280283239945</v>
      </c>
    </row>
    <row r="39" spans="2:12" ht="12.75">
      <c r="B39" s="74" t="s">
        <v>78</v>
      </c>
      <c r="C39" s="76">
        <v>325</v>
      </c>
      <c r="D39" s="6">
        <f t="shared" si="0"/>
        <v>0.00017678079453448177</v>
      </c>
      <c r="E39" s="76">
        <v>325</v>
      </c>
      <c r="F39" s="6">
        <f t="shared" si="1"/>
        <v>0.00026972230221678536</v>
      </c>
      <c r="G39" s="76">
        <v>0</v>
      </c>
      <c r="H39" s="6">
        <f t="shared" si="2"/>
        <v>0</v>
      </c>
      <c r="I39" s="76">
        <v>58</v>
      </c>
      <c r="J39" s="6">
        <f t="shared" si="3"/>
        <v>8.435382064632479E-05</v>
      </c>
      <c r="K39" s="45">
        <f t="shared" si="4"/>
        <v>708</v>
      </c>
      <c r="L39" s="6">
        <f t="shared" si="5"/>
        <v>0.0001762966205581282</v>
      </c>
    </row>
    <row r="40" spans="2:12" ht="12.75">
      <c r="B40" s="74" t="s">
        <v>79</v>
      </c>
      <c r="C40" s="76">
        <v>41744</v>
      </c>
      <c r="D40" s="6">
        <f t="shared" si="0"/>
        <v>0.022706269190915097</v>
      </c>
      <c r="E40" s="76">
        <v>41744</v>
      </c>
      <c r="F40" s="6">
        <f t="shared" si="1"/>
        <v>0.034643962411499966</v>
      </c>
      <c r="G40" s="76">
        <v>15378</v>
      </c>
      <c r="H40" s="6">
        <f t="shared" si="2"/>
        <v>0.05395770541155996</v>
      </c>
      <c r="I40" s="76">
        <v>15099</v>
      </c>
      <c r="J40" s="6">
        <f t="shared" si="3"/>
        <v>0.021959626516187207</v>
      </c>
      <c r="K40" s="45">
        <f t="shared" si="4"/>
        <v>113965</v>
      </c>
      <c r="L40" s="6">
        <f t="shared" si="5"/>
        <v>0.028378028759755765</v>
      </c>
    </row>
    <row r="41" spans="2:12" ht="12.75">
      <c r="B41" s="74" t="s">
        <v>81</v>
      </c>
      <c r="C41" s="76">
        <v>3146</v>
      </c>
      <c r="D41" s="6">
        <f t="shared" si="0"/>
        <v>0.0017112380910937835</v>
      </c>
      <c r="E41" s="76">
        <v>3146</v>
      </c>
      <c r="F41" s="6">
        <f t="shared" si="1"/>
        <v>0.002610911885458482</v>
      </c>
      <c r="G41" s="76">
        <v>0</v>
      </c>
      <c r="H41" s="6">
        <f t="shared" si="2"/>
        <v>0</v>
      </c>
      <c r="I41" s="76">
        <v>413</v>
      </c>
      <c r="J41" s="6">
        <f t="shared" si="3"/>
        <v>0.0006006573780505541</v>
      </c>
      <c r="K41" s="45">
        <f t="shared" si="4"/>
        <v>6705</v>
      </c>
      <c r="L41" s="6">
        <f t="shared" si="5"/>
        <v>0.001669588758251765</v>
      </c>
    </row>
    <row r="42" spans="2:12" ht="12.75">
      <c r="B42" s="74" t="s">
        <v>82</v>
      </c>
      <c r="C42" s="76">
        <v>6670</v>
      </c>
      <c r="D42" s="6">
        <f t="shared" si="0"/>
        <v>0.003628085844753826</v>
      </c>
      <c r="E42" s="76">
        <v>1196</v>
      </c>
      <c r="F42" s="6">
        <f t="shared" si="1"/>
        <v>0.00099257807215777</v>
      </c>
      <c r="G42" s="76">
        <v>4681</v>
      </c>
      <c r="H42" s="6">
        <f t="shared" si="2"/>
        <v>0.01642450377367097</v>
      </c>
      <c r="I42" s="76">
        <v>0</v>
      </c>
      <c r="J42" s="6">
        <f t="shared" si="3"/>
        <v>0</v>
      </c>
      <c r="K42" s="45">
        <f t="shared" si="4"/>
        <v>12547</v>
      </c>
      <c r="L42" s="6">
        <f t="shared" si="5"/>
        <v>0.003124284884382535</v>
      </c>
    </row>
    <row r="43" spans="2:12" ht="12.75">
      <c r="B43" s="74" t="s">
        <v>88</v>
      </c>
      <c r="C43" s="76">
        <v>0</v>
      </c>
      <c r="D43" s="6">
        <f t="shared" si="0"/>
        <v>0</v>
      </c>
      <c r="E43" s="76">
        <v>0</v>
      </c>
      <c r="F43" s="6">
        <f t="shared" si="1"/>
        <v>0</v>
      </c>
      <c r="G43" s="76">
        <v>0</v>
      </c>
      <c r="H43" s="6">
        <f t="shared" si="2"/>
        <v>0</v>
      </c>
      <c r="I43" s="76">
        <v>15022</v>
      </c>
      <c r="J43" s="6">
        <f t="shared" si="3"/>
        <v>0.021847639547398122</v>
      </c>
      <c r="K43" s="45">
        <f t="shared" si="4"/>
        <v>15022</v>
      </c>
      <c r="L43" s="6">
        <f t="shared" si="5"/>
        <v>0.0037405760367573474</v>
      </c>
    </row>
    <row r="44" spans="2:12" ht="12.75">
      <c r="B44" s="74" t="s">
        <v>89</v>
      </c>
      <c r="C44" s="76">
        <v>37351</v>
      </c>
      <c r="D44" s="6">
        <f t="shared" si="0"/>
        <v>0.020316736789715167</v>
      </c>
      <c r="E44" s="76">
        <v>37352</v>
      </c>
      <c r="F44" s="6">
        <f t="shared" si="1"/>
        <v>0.030998976715081127</v>
      </c>
      <c r="G44" s="76">
        <v>6104</v>
      </c>
      <c r="H44" s="6">
        <f t="shared" si="2"/>
        <v>0.021417468710636104</v>
      </c>
      <c r="I44" s="76">
        <v>38534</v>
      </c>
      <c r="J44" s="6">
        <f t="shared" si="3"/>
        <v>0.056042933185956545</v>
      </c>
      <c r="K44" s="45">
        <f t="shared" si="4"/>
        <v>119341</v>
      </c>
      <c r="L44" s="6">
        <f t="shared" si="5"/>
        <v>0.02971668784467172</v>
      </c>
    </row>
    <row r="45" spans="2:12" ht="12.75">
      <c r="B45" s="74" t="s">
        <v>93</v>
      </c>
      <c r="C45" s="76">
        <v>0</v>
      </c>
      <c r="D45" s="6">
        <f t="shared" si="0"/>
        <v>0</v>
      </c>
      <c r="E45" s="76">
        <v>0</v>
      </c>
      <c r="F45" s="6">
        <f t="shared" si="1"/>
        <v>0</v>
      </c>
      <c r="G45" s="76">
        <v>0</v>
      </c>
      <c r="H45" s="6">
        <f t="shared" si="2"/>
        <v>0</v>
      </c>
      <c r="I45" s="76">
        <v>8420</v>
      </c>
      <c r="J45" s="6">
        <f t="shared" si="3"/>
        <v>0.012245847755897496</v>
      </c>
      <c r="K45" s="45">
        <f t="shared" si="4"/>
        <v>8420</v>
      </c>
      <c r="L45" s="6">
        <f t="shared" si="5"/>
        <v>0.0020966349507054232</v>
      </c>
    </row>
    <row r="46" spans="2:12" ht="12.75">
      <c r="B46" s="74" t="s">
        <v>97</v>
      </c>
      <c r="C46" s="76">
        <v>0</v>
      </c>
      <c r="D46" s="6">
        <f t="shared" si="0"/>
        <v>0</v>
      </c>
      <c r="E46" s="76">
        <v>0</v>
      </c>
      <c r="F46" s="6">
        <f t="shared" si="1"/>
        <v>0</v>
      </c>
      <c r="G46" s="76">
        <v>0</v>
      </c>
      <c r="H46" s="6">
        <f t="shared" si="2"/>
        <v>0</v>
      </c>
      <c r="I46" s="76">
        <v>220</v>
      </c>
      <c r="J46" s="6">
        <f t="shared" si="3"/>
        <v>0.0003199627679688182</v>
      </c>
      <c r="K46" s="45">
        <f t="shared" si="4"/>
        <v>220</v>
      </c>
      <c r="L46" s="6">
        <f t="shared" si="5"/>
        <v>5.478143576665001E-05</v>
      </c>
    </row>
    <row r="47" spans="2:12" ht="12.75">
      <c r="B47" s="74" t="s">
        <v>99</v>
      </c>
      <c r="C47" s="76">
        <v>69876</v>
      </c>
      <c r="D47" s="6">
        <f t="shared" si="0"/>
        <v>0.03800841476581984</v>
      </c>
      <c r="E47" s="76">
        <v>69876</v>
      </c>
      <c r="F47" s="6">
        <f t="shared" si="1"/>
        <v>0.0579911248913849</v>
      </c>
      <c r="G47" s="76">
        <v>7980</v>
      </c>
      <c r="H47" s="6">
        <f t="shared" si="2"/>
        <v>0.027999901754730685</v>
      </c>
      <c r="I47" s="76">
        <v>28132</v>
      </c>
      <c r="J47" s="6">
        <f t="shared" si="3"/>
        <v>0.040914511765903605</v>
      </c>
      <c r="K47" s="45">
        <f t="shared" si="4"/>
        <v>175864</v>
      </c>
      <c r="L47" s="6">
        <f t="shared" si="5"/>
        <v>0.04379128372575517</v>
      </c>
    </row>
    <row r="48" spans="2:12" ht="12.75">
      <c r="B48" s="74" t="s">
        <v>106</v>
      </c>
      <c r="C48" s="76">
        <v>57</v>
      </c>
      <c r="D48" s="6">
        <f t="shared" si="0"/>
        <v>3.10046316568168E-05</v>
      </c>
      <c r="E48" s="76">
        <v>57</v>
      </c>
      <c r="F48" s="6">
        <f t="shared" si="1"/>
        <v>4.730514223494389E-05</v>
      </c>
      <c r="G48" s="76">
        <v>90</v>
      </c>
      <c r="H48" s="6">
        <f t="shared" si="2"/>
        <v>0.00031578836565485736</v>
      </c>
      <c r="I48" s="76">
        <v>3203</v>
      </c>
      <c r="J48" s="6">
        <f t="shared" si="3"/>
        <v>0.004658367026382384</v>
      </c>
      <c r="K48" s="45">
        <f t="shared" si="4"/>
        <v>3407</v>
      </c>
      <c r="L48" s="6">
        <f t="shared" si="5"/>
        <v>0.000848365234804439</v>
      </c>
    </row>
    <row r="49" spans="2:12" ht="12.75">
      <c r="B49" s="74" t="s">
        <v>110</v>
      </c>
      <c r="C49" s="76">
        <v>0</v>
      </c>
      <c r="D49" s="6">
        <f t="shared" si="0"/>
        <v>0</v>
      </c>
      <c r="E49" s="76">
        <v>0</v>
      </c>
      <c r="F49" s="6">
        <f t="shared" si="1"/>
        <v>0</v>
      </c>
      <c r="G49" s="76">
        <v>0</v>
      </c>
      <c r="H49" s="6">
        <f t="shared" si="2"/>
        <v>0</v>
      </c>
      <c r="I49" s="76">
        <v>3418</v>
      </c>
      <c r="J49" s="6">
        <f t="shared" si="3"/>
        <v>0.0049710579132610025</v>
      </c>
      <c r="K49" s="45">
        <f t="shared" si="4"/>
        <v>3418</v>
      </c>
      <c r="L49" s="6">
        <f t="shared" si="5"/>
        <v>0.0008511043065927714</v>
      </c>
    </row>
    <row r="50" spans="2:12" ht="12.75">
      <c r="B50" s="74" t="s">
        <v>112</v>
      </c>
      <c r="C50" s="76">
        <v>0</v>
      </c>
      <c r="D50" s="6">
        <f t="shared" si="0"/>
        <v>0</v>
      </c>
      <c r="E50" s="76">
        <v>0</v>
      </c>
      <c r="F50" s="6">
        <f t="shared" si="1"/>
        <v>0</v>
      </c>
      <c r="G50" s="76">
        <v>0</v>
      </c>
      <c r="H50" s="6">
        <f t="shared" si="2"/>
        <v>0</v>
      </c>
      <c r="I50" s="76">
        <v>10469</v>
      </c>
      <c r="J50" s="6">
        <f t="shared" si="3"/>
        <v>0.015225864626661624</v>
      </c>
      <c r="K50" s="45">
        <f t="shared" si="4"/>
        <v>10469</v>
      </c>
      <c r="L50" s="6">
        <f t="shared" si="5"/>
        <v>0.0026068493229139044</v>
      </c>
    </row>
    <row r="51" spans="2:12" ht="12.75">
      <c r="B51" s="74" t="s">
        <v>115</v>
      </c>
      <c r="C51" s="76">
        <v>61571</v>
      </c>
      <c r="D51" s="6">
        <f t="shared" si="0"/>
        <v>0.033490985539331004</v>
      </c>
      <c r="E51" s="76">
        <v>61571</v>
      </c>
      <c r="F51" s="6">
        <f t="shared" si="1"/>
        <v>0.05109868267627597</v>
      </c>
      <c r="G51" s="76">
        <v>3815</v>
      </c>
      <c r="H51" s="6">
        <f t="shared" si="2"/>
        <v>0.013385917944147565</v>
      </c>
      <c r="I51" s="76">
        <v>10494</v>
      </c>
      <c r="J51" s="6">
        <f t="shared" si="3"/>
        <v>0.015262224032112626</v>
      </c>
      <c r="K51" s="45">
        <f t="shared" si="4"/>
        <v>137451</v>
      </c>
      <c r="L51" s="6">
        <f t="shared" si="5"/>
        <v>0.03422619603437187</v>
      </c>
    </row>
    <row r="52" spans="2:12" ht="12.75">
      <c r="B52" s="74" t="s">
        <v>120</v>
      </c>
      <c r="C52" s="76">
        <v>0</v>
      </c>
      <c r="D52" s="6">
        <f t="shared" si="0"/>
        <v>0</v>
      </c>
      <c r="E52" s="76">
        <v>0</v>
      </c>
      <c r="F52" s="6">
        <f t="shared" si="1"/>
        <v>0</v>
      </c>
      <c r="G52" s="76">
        <v>0</v>
      </c>
      <c r="H52" s="6">
        <f t="shared" si="2"/>
        <v>0</v>
      </c>
      <c r="I52" s="76">
        <v>466</v>
      </c>
      <c r="J52" s="6">
        <f t="shared" si="3"/>
        <v>0.0006777393176066785</v>
      </c>
      <c r="K52" s="45">
        <f t="shared" si="4"/>
        <v>466</v>
      </c>
      <c r="L52" s="6">
        <f t="shared" si="5"/>
        <v>0.00011603704121481319</v>
      </c>
    </row>
    <row r="53" spans="2:12" ht="12.75">
      <c r="B53" s="74" t="s">
        <v>121</v>
      </c>
      <c r="C53" s="76">
        <v>617</v>
      </c>
      <c r="D53" s="6">
        <f t="shared" si="0"/>
        <v>0.0003356115391623854</v>
      </c>
      <c r="E53" s="76">
        <v>617</v>
      </c>
      <c r="F53" s="6">
        <f t="shared" si="1"/>
        <v>0.0005120574168238663</v>
      </c>
      <c r="G53" s="76">
        <v>0</v>
      </c>
      <c r="H53" s="6">
        <f t="shared" si="2"/>
        <v>0</v>
      </c>
      <c r="I53" s="76">
        <v>0</v>
      </c>
      <c r="J53" s="6">
        <f t="shared" si="3"/>
        <v>0</v>
      </c>
      <c r="K53" s="45">
        <f t="shared" si="4"/>
        <v>1234</v>
      </c>
      <c r="L53" s="6">
        <f t="shared" si="5"/>
        <v>0.00030727405334566416</v>
      </c>
    </row>
    <row r="54" spans="2:12" ht="12.75">
      <c r="B54" s="74" t="s">
        <v>122</v>
      </c>
      <c r="C54" s="76">
        <v>7071</v>
      </c>
      <c r="D54" s="6">
        <f t="shared" si="0"/>
        <v>0.0038462061481640635</v>
      </c>
      <c r="E54" s="76">
        <v>7071</v>
      </c>
      <c r="F54" s="6">
        <f t="shared" si="1"/>
        <v>0.005868327381461198</v>
      </c>
      <c r="G54" s="76">
        <v>714</v>
      </c>
      <c r="H54" s="6">
        <f t="shared" si="2"/>
        <v>0.002505254367528535</v>
      </c>
      <c r="I54" s="76">
        <v>597</v>
      </c>
      <c r="J54" s="6">
        <f t="shared" si="3"/>
        <v>0.0008682626021699293</v>
      </c>
      <c r="K54" s="45">
        <f t="shared" si="4"/>
        <v>15453</v>
      </c>
      <c r="L54" s="6">
        <f t="shared" si="5"/>
        <v>0.003847897849554739</v>
      </c>
    </row>
    <row r="55" spans="2:12" ht="12.75">
      <c r="B55" s="74" t="s">
        <v>123</v>
      </c>
      <c r="C55" s="76">
        <v>197</v>
      </c>
      <c r="D55" s="6">
        <f t="shared" si="0"/>
        <v>0.00010715635853320896</v>
      </c>
      <c r="E55" s="76">
        <v>197</v>
      </c>
      <c r="F55" s="6">
        <f t="shared" si="1"/>
        <v>0.0001634932108821745</v>
      </c>
      <c r="G55" s="76">
        <v>0</v>
      </c>
      <c r="H55" s="6">
        <f t="shared" si="2"/>
        <v>0</v>
      </c>
      <c r="I55" s="76">
        <v>0</v>
      </c>
      <c r="J55" s="6">
        <f t="shared" si="3"/>
        <v>0</v>
      </c>
      <c r="K55" s="45">
        <f t="shared" si="4"/>
        <v>394</v>
      </c>
      <c r="L55" s="6">
        <f t="shared" si="5"/>
        <v>9.810857132754592E-05</v>
      </c>
    </row>
    <row r="56" spans="2:12" ht="12.75">
      <c r="B56" s="74" t="s">
        <v>127</v>
      </c>
      <c r="C56" s="76">
        <v>16384</v>
      </c>
      <c r="D56" s="6">
        <f t="shared" si="0"/>
        <v>0.008911927808162922</v>
      </c>
      <c r="E56" s="76">
        <v>16384</v>
      </c>
      <c r="F56" s="6">
        <f t="shared" si="1"/>
        <v>0.013597323690830188</v>
      </c>
      <c r="G56" s="76">
        <v>398</v>
      </c>
      <c r="H56" s="6">
        <f t="shared" si="2"/>
        <v>0.001396486328118147</v>
      </c>
      <c r="I56" s="76">
        <v>19539</v>
      </c>
      <c r="J56" s="6">
        <f t="shared" si="3"/>
        <v>0.028417056924285176</v>
      </c>
      <c r="K56" s="45">
        <f t="shared" si="4"/>
        <v>52705</v>
      </c>
      <c r="L56" s="6">
        <f t="shared" si="5"/>
        <v>0.013123888964005858</v>
      </c>
    </row>
    <row r="57" spans="2:12" ht="12.75">
      <c r="B57" s="74" t="s">
        <v>128</v>
      </c>
      <c r="C57" s="76">
        <v>0</v>
      </c>
      <c r="D57" s="6">
        <f t="shared" si="0"/>
        <v>0</v>
      </c>
      <c r="E57" s="76">
        <v>0</v>
      </c>
      <c r="F57" s="6">
        <f t="shared" si="1"/>
        <v>0</v>
      </c>
      <c r="G57" s="76">
        <v>0</v>
      </c>
      <c r="H57" s="6">
        <f t="shared" si="2"/>
        <v>0</v>
      </c>
      <c r="I57" s="76">
        <v>9751</v>
      </c>
      <c r="J57" s="6">
        <f t="shared" si="3"/>
        <v>0.014181622502108845</v>
      </c>
      <c r="K57" s="45">
        <f t="shared" si="4"/>
        <v>9751</v>
      </c>
      <c r="L57" s="6">
        <f t="shared" si="5"/>
        <v>0.0024280626370936555</v>
      </c>
    </row>
    <row r="58" spans="2:12" ht="12.75">
      <c r="B58" s="74" t="s">
        <v>130</v>
      </c>
      <c r="C58" s="76">
        <v>0</v>
      </c>
      <c r="D58" s="6">
        <f t="shared" si="0"/>
        <v>0</v>
      </c>
      <c r="E58" s="76">
        <v>0</v>
      </c>
      <c r="F58" s="6">
        <f t="shared" si="1"/>
        <v>0</v>
      </c>
      <c r="G58" s="76">
        <v>0</v>
      </c>
      <c r="H58" s="6">
        <f t="shared" si="2"/>
        <v>0</v>
      </c>
      <c r="I58" s="76">
        <v>4085</v>
      </c>
      <c r="J58" s="6">
        <f t="shared" si="3"/>
        <v>0.005941126850693737</v>
      </c>
      <c r="K58" s="45">
        <f t="shared" si="4"/>
        <v>4085</v>
      </c>
      <c r="L58" s="6">
        <f t="shared" si="5"/>
        <v>0.001017191659576206</v>
      </c>
    </row>
    <row r="59" spans="2:12" ht="12.75">
      <c r="B59" s="74" t="s">
        <v>131</v>
      </c>
      <c r="C59" s="76">
        <v>0</v>
      </c>
      <c r="D59" s="6">
        <f t="shared" si="0"/>
        <v>0</v>
      </c>
      <c r="E59" s="76">
        <v>0</v>
      </c>
      <c r="F59" s="6">
        <f t="shared" si="1"/>
        <v>0</v>
      </c>
      <c r="G59" s="76">
        <v>0</v>
      </c>
      <c r="H59" s="6">
        <f t="shared" si="2"/>
        <v>0</v>
      </c>
      <c r="I59" s="76">
        <v>5941</v>
      </c>
      <c r="J59" s="6">
        <f t="shared" si="3"/>
        <v>0.00864044911137613</v>
      </c>
      <c r="K59" s="45">
        <f t="shared" si="4"/>
        <v>5941</v>
      </c>
      <c r="L59" s="6">
        <f t="shared" si="5"/>
        <v>0.0014793477722257623</v>
      </c>
    </row>
    <row r="60" spans="2:12" ht="12.75">
      <c r="B60" s="74" t="s">
        <v>132</v>
      </c>
      <c r="C60" s="76">
        <v>10649</v>
      </c>
      <c r="D60" s="6">
        <f t="shared" si="0"/>
        <v>0.0057924267107621425</v>
      </c>
      <c r="E60" s="76">
        <v>10649</v>
      </c>
      <c r="F60" s="6">
        <f t="shared" si="1"/>
        <v>0.00883776245017399</v>
      </c>
      <c r="G60" s="76">
        <v>0</v>
      </c>
      <c r="H60" s="6">
        <f t="shared" si="2"/>
        <v>0</v>
      </c>
      <c r="I60" s="76">
        <v>38870</v>
      </c>
      <c r="J60" s="6">
        <f t="shared" si="3"/>
        <v>0.056531603595218013</v>
      </c>
      <c r="K60" s="45">
        <f t="shared" si="4"/>
        <v>60168</v>
      </c>
      <c r="L60" s="6">
        <f t="shared" si="5"/>
        <v>0.014982224669126354</v>
      </c>
    </row>
    <row r="61" spans="2:12" ht="12.75">
      <c r="B61" s="74" t="s">
        <v>134</v>
      </c>
      <c r="C61" s="76">
        <v>691</v>
      </c>
      <c r="D61" s="6">
        <f t="shared" si="0"/>
        <v>0.00037586316622562126</v>
      </c>
      <c r="E61" s="76">
        <v>691</v>
      </c>
      <c r="F61" s="6">
        <f t="shared" si="1"/>
        <v>0.0005734711102516883</v>
      </c>
      <c r="G61" s="76">
        <v>0</v>
      </c>
      <c r="H61" s="6">
        <f t="shared" si="2"/>
        <v>0</v>
      </c>
      <c r="I61" s="76">
        <v>508</v>
      </c>
      <c r="J61" s="6">
        <f t="shared" si="3"/>
        <v>0.000738823118764362</v>
      </c>
      <c r="K61" s="45">
        <f t="shared" si="4"/>
        <v>1890</v>
      </c>
      <c r="L61" s="6">
        <f t="shared" si="5"/>
        <v>0.000470622334540766</v>
      </c>
    </row>
    <row r="62" spans="2:12" ht="12.75">
      <c r="B62" s="74" t="s">
        <v>135</v>
      </c>
      <c r="C62" s="76">
        <v>60241</v>
      </c>
      <c r="D62" s="6">
        <f t="shared" si="0"/>
        <v>0.03276754413400528</v>
      </c>
      <c r="E62" s="76">
        <v>60241</v>
      </c>
      <c r="F62" s="6">
        <f t="shared" si="1"/>
        <v>0.04999489602412728</v>
      </c>
      <c r="G62" s="76">
        <v>33028</v>
      </c>
      <c r="H62" s="6">
        <f t="shared" si="2"/>
        <v>0.11588731267609588</v>
      </c>
      <c r="I62" s="76">
        <v>2250</v>
      </c>
      <c r="J62" s="6">
        <f t="shared" si="3"/>
        <v>0.003272346490590186</v>
      </c>
      <c r="K62" s="45">
        <f t="shared" si="4"/>
        <v>155760</v>
      </c>
      <c r="L62" s="6">
        <f t="shared" si="5"/>
        <v>0.038785256522788206</v>
      </c>
    </row>
    <row r="63" spans="2:12" ht="12.75">
      <c r="B63" s="74" t="s">
        <v>136</v>
      </c>
      <c r="C63" s="76">
        <v>0</v>
      </c>
      <c r="D63" s="6">
        <f t="shared" si="0"/>
        <v>0</v>
      </c>
      <c r="E63" s="76">
        <v>0</v>
      </c>
      <c r="F63" s="6">
        <f t="shared" si="1"/>
        <v>0</v>
      </c>
      <c r="G63" s="76">
        <v>0</v>
      </c>
      <c r="H63" s="6">
        <f t="shared" si="2"/>
        <v>0</v>
      </c>
      <c r="I63" s="76">
        <v>18725</v>
      </c>
      <c r="J63" s="6">
        <f t="shared" si="3"/>
        <v>0.027233194682800548</v>
      </c>
      <c r="K63" s="45">
        <f t="shared" si="4"/>
        <v>18725</v>
      </c>
      <c r="L63" s="6">
        <f t="shared" si="5"/>
        <v>0.004662647203320552</v>
      </c>
    </row>
    <row r="64" spans="2:12" ht="12.75">
      <c r="B64" s="74" t="s">
        <v>137</v>
      </c>
      <c r="C64" s="76">
        <v>48915</v>
      </c>
      <c r="D64" s="6">
        <f t="shared" si="0"/>
        <v>0.026606869429705155</v>
      </c>
      <c r="E64" s="76">
        <v>48915</v>
      </c>
      <c r="F64" s="6">
        <f t="shared" si="1"/>
        <v>0.04059528127056632</v>
      </c>
      <c r="G64" s="76">
        <v>25644</v>
      </c>
      <c r="H64" s="6">
        <f t="shared" si="2"/>
        <v>0.08997863165392402</v>
      </c>
      <c r="I64" s="76">
        <v>32170</v>
      </c>
      <c r="J64" s="6">
        <f t="shared" si="3"/>
        <v>0.04678728293434946</v>
      </c>
      <c r="K64" s="45">
        <f t="shared" si="4"/>
        <v>155644</v>
      </c>
      <c r="L64" s="6">
        <f t="shared" si="5"/>
        <v>0.03875637176574761</v>
      </c>
    </row>
    <row r="65" spans="2:12" ht="12.75">
      <c r="B65" s="74" t="s">
        <v>139</v>
      </c>
      <c r="C65" s="76">
        <v>8286</v>
      </c>
      <c r="D65" s="6">
        <f t="shared" si="0"/>
        <v>0.004507094349269896</v>
      </c>
      <c r="E65" s="76">
        <v>8286</v>
      </c>
      <c r="F65" s="6">
        <f t="shared" si="1"/>
        <v>0.006876673834363949</v>
      </c>
      <c r="G65" s="76">
        <v>331</v>
      </c>
      <c r="H65" s="6">
        <f t="shared" si="2"/>
        <v>0.0011613994336861977</v>
      </c>
      <c r="I65" s="76">
        <v>11166</v>
      </c>
      <c r="J65" s="6">
        <f t="shared" si="3"/>
        <v>0.016239564850635563</v>
      </c>
      <c r="K65" s="45">
        <f t="shared" si="4"/>
        <v>28069</v>
      </c>
      <c r="L65" s="6">
        <f t="shared" si="5"/>
        <v>0.006989364184245905</v>
      </c>
    </row>
    <row r="66" spans="2:12" ht="12.75">
      <c r="B66" s="74" t="s">
        <v>140</v>
      </c>
      <c r="C66" s="76">
        <v>6152</v>
      </c>
      <c r="D66" s="6">
        <f t="shared" si="0"/>
        <v>0.003346324455311175</v>
      </c>
      <c r="E66" s="76">
        <v>6152</v>
      </c>
      <c r="F66" s="6">
        <f t="shared" si="1"/>
        <v>0.0051056357022697335</v>
      </c>
      <c r="G66" s="76">
        <v>0</v>
      </c>
      <c r="H66" s="6">
        <f t="shared" si="2"/>
        <v>0</v>
      </c>
      <c r="I66" s="76">
        <v>13693</v>
      </c>
      <c r="J66" s="6">
        <f t="shared" si="3"/>
        <v>0.019914773553622853</v>
      </c>
      <c r="K66" s="45">
        <f t="shared" si="4"/>
        <v>25997</v>
      </c>
      <c r="L66" s="6">
        <f t="shared" si="5"/>
        <v>0.006473422661934547</v>
      </c>
    </row>
    <row r="67" spans="2:12" ht="12.75">
      <c r="B67" s="74" t="s">
        <v>141</v>
      </c>
      <c r="C67" s="76">
        <v>0</v>
      </c>
      <c r="D67" s="6">
        <f t="shared" si="0"/>
        <v>0</v>
      </c>
      <c r="E67" s="76">
        <v>0</v>
      </c>
      <c r="F67" s="6">
        <f t="shared" si="1"/>
        <v>0</v>
      </c>
      <c r="G67" s="76">
        <v>0</v>
      </c>
      <c r="H67" s="6">
        <f t="shared" si="2"/>
        <v>0</v>
      </c>
      <c r="I67" s="76">
        <v>4105</v>
      </c>
      <c r="J67" s="6">
        <f t="shared" si="3"/>
        <v>0.005970214375054539</v>
      </c>
      <c r="K67" s="45">
        <f t="shared" si="4"/>
        <v>4105</v>
      </c>
      <c r="L67" s="6">
        <f t="shared" si="5"/>
        <v>0.0010221717901004468</v>
      </c>
    </row>
    <row r="68" spans="2:12" ht="12.75">
      <c r="B68" s="74" t="s">
        <v>143</v>
      </c>
      <c r="C68" s="76">
        <v>0</v>
      </c>
      <c r="D68" s="6">
        <f>+C68/$C$76</f>
        <v>0</v>
      </c>
      <c r="E68" s="76">
        <v>0</v>
      </c>
      <c r="F68" s="6">
        <f>+E68/$E$76</f>
        <v>0</v>
      </c>
      <c r="G68" s="76">
        <v>0</v>
      </c>
      <c r="H68" s="6">
        <f>+G68/$G$76</f>
        <v>0</v>
      </c>
      <c r="I68" s="76">
        <v>24380</v>
      </c>
      <c r="J68" s="6">
        <f>+I68/$I$76</f>
        <v>0.035457692195817216</v>
      </c>
      <c r="K68" s="45">
        <f>+C68+E68+G68+I68</f>
        <v>24380</v>
      </c>
      <c r="L68" s="6">
        <f>+K68/$K$76</f>
        <v>0.006070779109049669</v>
      </c>
    </row>
    <row r="69" spans="2:12" ht="12.75">
      <c r="B69" s="74" t="s">
        <v>145</v>
      </c>
      <c r="C69" s="76">
        <v>718</v>
      </c>
      <c r="D69" s="6">
        <f>+C69/$C$76</f>
        <v>0.00039054957069463973</v>
      </c>
      <c r="E69" s="76">
        <v>718</v>
      </c>
      <c r="F69" s="6">
        <f>+E69/$E$76</f>
        <v>0.0005958788092050827</v>
      </c>
      <c r="G69" s="76">
        <v>0</v>
      </c>
      <c r="H69" s="6">
        <f>+G69/$G$76</f>
        <v>0</v>
      </c>
      <c r="I69" s="76">
        <v>0</v>
      </c>
      <c r="J69" s="6">
        <f>+I69/$I$76</f>
        <v>0</v>
      </c>
      <c r="K69" s="45">
        <f>+C69+E69+G69+I69</f>
        <v>1436</v>
      </c>
      <c r="L69" s="6">
        <f>+K69/$K$76</f>
        <v>0.0003575733716404973</v>
      </c>
    </row>
    <row r="70" spans="2:12" ht="12.75">
      <c r="B70" s="74" t="s">
        <v>146</v>
      </c>
      <c r="C70" s="76">
        <v>4071</v>
      </c>
      <c r="D70" s="6">
        <f>+C70/$C$76</f>
        <v>0.0022143834293842316</v>
      </c>
      <c r="E70" s="76">
        <v>4071</v>
      </c>
      <c r="F70" s="6">
        <f>+E70/$E$76</f>
        <v>0.003378583053306256</v>
      </c>
      <c r="G70" s="76">
        <v>0</v>
      </c>
      <c r="H70" s="6">
        <f>+G70/$G$76</f>
        <v>0</v>
      </c>
      <c r="I70" s="76">
        <v>394</v>
      </c>
      <c r="J70" s="6">
        <f>+I70/$I$76</f>
        <v>0.0005730242299077926</v>
      </c>
      <c r="K70" s="45">
        <f>+C70+E70+G70+I70</f>
        <v>8536</v>
      </c>
      <c r="L70" s="6">
        <f>+K70/$K$76</f>
        <v>0.0021255197077460204</v>
      </c>
    </row>
    <row r="71" spans="2:12" ht="12.75">
      <c r="B71" s="74" t="s">
        <v>148</v>
      </c>
      <c r="C71" s="76">
        <v>4305</v>
      </c>
      <c r="D71" s="6">
        <f>+C71/$C$76</f>
        <v>0.0023416656014490587</v>
      </c>
      <c r="E71" s="76">
        <v>4305</v>
      </c>
      <c r="F71" s="6">
        <f>+E71/$E$76</f>
        <v>0.0035727831109023415</v>
      </c>
      <c r="G71" s="76">
        <v>0</v>
      </c>
      <c r="H71" s="6">
        <f>+G71/$G$76</f>
        <v>0</v>
      </c>
      <c r="I71" s="76">
        <v>2954</v>
      </c>
      <c r="J71" s="6">
        <f>+I71/$I$76</f>
        <v>0.004296227348090404</v>
      </c>
      <c r="K71" s="45">
        <f>+C71+E71+G71+I71</f>
        <v>11564</v>
      </c>
      <c r="L71" s="6">
        <f>+K71/$K$76</f>
        <v>0.002879511469116094</v>
      </c>
    </row>
    <row r="72" spans="2:12" ht="12.75">
      <c r="B72" s="74" t="s">
        <v>149</v>
      </c>
      <c r="C72" s="76">
        <v>0</v>
      </c>
      <c r="D72" s="6"/>
      <c r="E72" s="76">
        <v>0</v>
      </c>
      <c r="F72" s="6"/>
      <c r="G72" s="76">
        <v>0</v>
      </c>
      <c r="H72" s="6"/>
      <c r="I72" s="76">
        <v>1711</v>
      </c>
      <c r="J72" s="6">
        <f>+I72/$I$76</f>
        <v>0.0024884377090665815</v>
      </c>
      <c r="K72" s="45">
        <f>+C72+E72+G72+I72</f>
        <v>1711</v>
      </c>
      <c r="L72" s="6">
        <f>+K72/$K$76</f>
        <v>0.0004260501663488098</v>
      </c>
    </row>
    <row r="73" spans="2:12" ht="12.75">
      <c r="B73" s="16"/>
      <c r="C73" s="17"/>
      <c r="D73" s="6"/>
      <c r="E73" s="17"/>
      <c r="F73" s="6"/>
      <c r="G73" s="17"/>
      <c r="H73" s="6"/>
      <c r="I73" s="17"/>
      <c r="J73" s="6"/>
      <c r="K73" s="17"/>
      <c r="L73" s="6"/>
    </row>
    <row r="74" spans="2:12" ht="12.75">
      <c r="B74" s="16"/>
      <c r="C74" s="17"/>
      <c r="D74" s="6"/>
      <c r="E74" s="17"/>
      <c r="F74" s="6"/>
      <c r="G74" s="17"/>
      <c r="H74" s="6"/>
      <c r="I74" s="17"/>
      <c r="J74" s="6"/>
      <c r="K74" s="1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6" ref="C76:L76">SUM(C3:C75)</f>
        <v>1838435</v>
      </c>
      <c r="D76" s="7">
        <f t="shared" si="6"/>
        <v>1</v>
      </c>
      <c r="E76" s="4">
        <f t="shared" si="6"/>
        <v>1204943</v>
      </c>
      <c r="F76" s="7">
        <f t="shared" si="6"/>
        <v>1</v>
      </c>
      <c r="G76" s="4">
        <f t="shared" si="6"/>
        <v>285001</v>
      </c>
      <c r="H76" s="7">
        <f t="shared" si="6"/>
        <v>1</v>
      </c>
      <c r="I76" s="4">
        <f t="shared" si="6"/>
        <v>687580</v>
      </c>
      <c r="J76" s="7">
        <f t="shared" si="6"/>
        <v>1</v>
      </c>
      <c r="K76" s="4">
        <f t="shared" si="6"/>
        <v>4015959</v>
      </c>
      <c r="L76" s="7">
        <f t="shared" si="6"/>
        <v>0.9999999999999999</v>
      </c>
      <c r="M76" s="4">
        <f>+I76+G76+E76+C76</f>
        <v>4015959</v>
      </c>
    </row>
    <row r="77" spans="5:11" ht="12.75">
      <c r="E77" s="4"/>
      <c r="G77" s="4"/>
      <c r="I77" s="4"/>
      <c r="K77" s="4"/>
    </row>
    <row r="78" spans="3:11" ht="12.75">
      <c r="C78" s="9">
        <v>1838434.27</v>
      </c>
      <c r="E78" s="4">
        <v>1204941.78</v>
      </c>
      <c r="G78" s="9">
        <v>285002.26</v>
      </c>
      <c r="I78" s="9">
        <v>687580.64</v>
      </c>
      <c r="K78" s="4">
        <f>SUM(C78:I78)</f>
        <v>4015958.9499999997</v>
      </c>
    </row>
    <row r="80" spans="3:11" ht="12.75">
      <c r="C80" s="4">
        <f>+C76-C78</f>
        <v>0.7299999999813735</v>
      </c>
      <c r="E80" s="4">
        <f>+E76-E78</f>
        <v>1.2199999999720603</v>
      </c>
      <c r="G80" s="4">
        <f>+G76-G78</f>
        <v>-1.2600000000093132</v>
      </c>
      <c r="I80" s="4">
        <f>+I76-I78</f>
        <v>-0.6400000000139698</v>
      </c>
      <c r="K80" s="4">
        <f>+K76-K78</f>
        <v>0.05000000027939677</v>
      </c>
    </row>
    <row r="83" ht="12.75">
      <c r="K83" s="4">
        <f>+K78</f>
        <v>4015958.9499999997</v>
      </c>
    </row>
    <row r="84" ht="12.75">
      <c r="K84">
        <v>107737.94</v>
      </c>
    </row>
    <row r="85" ht="12.75">
      <c r="K85" s="4">
        <f>+K83-K84</f>
        <v>3908221.01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C1" sqref="C1"/>
    </sheetView>
  </sheetViews>
  <sheetFormatPr defaultColWidth="9.140625" defaultRowHeight="12.75"/>
  <cols>
    <col min="3" max="3" width="17.7109375" style="0" customWidth="1"/>
    <col min="4" max="4" width="12.8515625" style="0" customWidth="1"/>
    <col min="5" max="5" width="14.421875" style="0" customWidth="1"/>
    <col min="7" max="7" width="18.421875" style="4" customWidth="1"/>
    <col min="9" max="9" width="15.140625" style="0" customWidth="1"/>
    <col min="11" max="11" width="12.8515625" style="0" customWidth="1"/>
    <col min="13" max="13" width="13.8515625" style="0" customWidth="1"/>
  </cols>
  <sheetData>
    <row r="1" spans="4:6" ht="12.75">
      <c r="D1" s="5">
        <v>36130</v>
      </c>
      <c r="F1" t="s">
        <v>157</v>
      </c>
    </row>
    <row r="2" spans="2:12" ht="12.75">
      <c r="B2" s="77" t="s">
        <v>150</v>
      </c>
      <c r="C2" s="79" t="s">
        <v>151</v>
      </c>
      <c r="D2" s="1" t="s">
        <v>159</v>
      </c>
      <c r="E2" s="79" t="s">
        <v>152</v>
      </c>
      <c r="F2" s="1" t="s">
        <v>159</v>
      </c>
      <c r="G2" s="79" t="s">
        <v>153</v>
      </c>
      <c r="H2" s="1" t="s">
        <v>159</v>
      </c>
      <c r="I2" s="79" t="s">
        <v>154</v>
      </c>
      <c r="J2" s="1" t="s">
        <v>159</v>
      </c>
      <c r="K2" s="47" t="s">
        <v>155</v>
      </c>
      <c r="L2" s="1" t="s">
        <v>156</v>
      </c>
    </row>
    <row r="3" spans="2:12" ht="12.75">
      <c r="B3" s="78" t="s">
        <v>2</v>
      </c>
      <c r="C3" s="80">
        <v>8289</v>
      </c>
      <c r="D3" s="6">
        <f>+C3/$C$76</f>
        <v>0.0040143585114183295</v>
      </c>
      <c r="E3" s="80">
        <v>8289</v>
      </c>
      <c r="F3" s="6">
        <f>+E3/$E$76</f>
        <v>0.005781455540195379</v>
      </c>
      <c r="G3" s="80">
        <v>0</v>
      </c>
      <c r="H3" s="6">
        <f>+G3/$G$76</f>
        <v>0</v>
      </c>
      <c r="I3" s="80">
        <v>2073</v>
      </c>
      <c r="J3" s="6">
        <f>+I3/$I$76</f>
        <v>0.0033368316678685484</v>
      </c>
      <c r="K3" s="45">
        <f>+C3+E3+G3+I3</f>
        <v>18651</v>
      </c>
      <c r="L3" s="6">
        <f>+K3/$K$76</f>
        <v>0.004160742852438968</v>
      </c>
    </row>
    <row r="4" spans="2:12" ht="12.75">
      <c r="B4" s="78" t="s">
        <v>6</v>
      </c>
      <c r="C4" s="80">
        <v>6256</v>
      </c>
      <c r="D4" s="6">
        <f aca="true" t="shared" si="0" ref="D4:D67">+C4/$C$76</f>
        <v>0.0030297776387300116</v>
      </c>
      <c r="E4" s="80">
        <v>6256</v>
      </c>
      <c r="F4" s="6">
        <f aca="true" t="shared" si="1" ref="F4:F67">+E4/$E$76</f>
        <v>0.004363467952643539</v>
      </c>
      <c r="G4" s="80">
        <v>929</v>
      </c>
      <c r="H4" s="6">
        <f aca="true" t="shared" si="2" ref="H4:H67">+G4/$G$76</f>
        <v>0.002560604181309519</v>
      </c>
      <c r="I4" s="80">
        <v>11444</v>
      </c>
      <c r="J4" s="6">
        <f aca="true" t="shared" si="3" ref="J4:J67">+I4/$I$76</f>
        <v>0.018420984856289277</v>
      </c>
      <c r="K4" s="45">
        <f aca="true" t="shared" si="4" ref="K4:K67">+C4+E4+G4+I4</f>
        <v>24885</v>
      </c>
      <c r="L4" s="6">
        <f aca="true" t="shared" si="5" ref="L4:L67">+K4/$K$76</f>
        <v>0.005551449567473258</v>
      </c>
    </row>
    <row r="5" spans="2:12" ht="12.75">
      <c r="B5" s="78" t="s">
        <v>7</v>
      </c>
      <c r="C5" s="80">
        <v>629</v>
      </c>
      <c r="D5" s="6">
        <f t="shared" si="0"/>
        <v>0.00030462438215491966</v>
      </c>
      <c r="E5" s="80">
        <v>629</v>
      </c>
      <c r="F5" s="6">
        <f t="shared" si="1"/>
        <v>0.0004387182452386167</v>
      </c>
      <c r="G5" s="80">
        <v>0</v>
      </c>
      <c r="H5" s="6">
        <f t="shared" si="2"/>
        <v>0</v>
      </c>
      <c r="I5" s="80">
        <v>2196</v>
      </c>
      <c r="J5" s="6">
        <f t="shared" si="3"/>
        <v>0.0035348202328216753</v>
      </c>
      <c r="K5" s="45">
        <f t="shared" si="4"/>
        <v>3454</v>
      </c>
      <c r="L5" s="6">
        <f t="shared" si="5"/>
        <v>0.0007705327227668327</v>
      </c>
    </row>
    <row r="6" spans="2:12" ht="12.75">
      <c r="B6" s="78" t="s">
        <v>8</v>
      </c>
      <c r="C6" s="80">
        <v>20435</v>
      </c>
      <c r="D6" s="6">
        <f t="shared" si="0"/>
        <v>0.009896660173824774</v>
      </c>
      <c r="E6" s="80">
        <v>20435</v>
      </c>
      <c r="F6" s="6">
        <f t="shared" si="1"/>
        <v>0.014253111830605934</v>
      </c>
      <c r="G6" s="80">
        <v>15661</v>
      </c>
      <c r="H6" s="6">
        <f t="shared" si="2"/>
        <v>0.043166439271785116</v>
      </c>
      <c r="I6" s="80">
        <v>16440</v>
      </c>
      <c r="J6" s="6">
        <f t="shared" si="3"/>
        <v>0.026462861852271556</v>
      </c>
      <c r="K6" s="45">
        <f t="shared" si="4"/>
        <v>72971</v>
      </c>
      <c r="L6" s="6">
        <f t="shared" si="5"/>
        <v>0.016278674960341213</v>
      </c>
    </row>
    <row r="7" spans="2:12" ht="12.75">
      <c r="B7" s="78" t="s">
        <v>12</v>
      </c>
      <c r="C7" s="80">
        <v>0</v>
      </c>
      <c r="D7" s="6">
        <f t="shared" si="0"/>
        <v>0</v>
      </c>
      <c r="E7" s="80">
        <v>0</v>
      </c>
      <c r="F7" s="6">
        <f t="shared" si="1"/>
        <v>0</v>
      </c>
      <c r="G7" s="80">
        <v>0</v>
      </c>
      <c r="H7" s="6">
        <f t="shared" si="2"/>
        <v>0</v>
      </c>
      <c r="I7" s="80">
        <v>2666</v>
      </c>
      <c r="J7" s="6">
        <f t="shared" si="3"/>
        <v>0.004291361903780776</v>
      </c>
      <c r="K7" s="45">
        <f t="shared" si="4"/>
        <v>2666</v>
      </c>
      <c r="L7" s="6">
        <f t="shared" si="5"/>
        <v>0.0005947423969010931</v>
      </c>
    </row>
    <row r="8" spans="2:12" ht="12.75">
      <c r="B8" s="78" t="s">
        <v>15</v>
      </c>
      <c r="C8" s="80">
        <v>26499</v>
      </c>
      <c r="D8" s="6">
        <f t="shared" si="0"/>
        <v>0.01283345230957586</v>
      </c>
      <c r="E8" s="80">
        <v>26499</v>
      </c>
      <c r="F8" s="6">
        <f t="shared" si="1"/>
        <v>0.01848266260823228</v>
      </c>
      <c r="G8" s="80">
        <v>2072</v>
      </c>
      <c r="H8" s="6">
        <f t="shared" si="2"/>
        <v>0.005711056903846419</v>
      </c>
      <c r="I8" s="80">
        <v>4306</v>
      </c>
      <c r="J8" s="6">
        <f t="shared" si="3"/>
        <v>0.006931209436489132</v>
      </c>
      <c r="K8" s="45">
        <f t="shared" si="4"/>
        <v>59376</v>
      </c>
      <c r="L8" s="6">
        <f t="shared" si="5"/>
        <v>0.013245845670817446</v>
      </c>
    </row>
    <row r="9" spans="2:12" ht="12.75">
      <c r="B9" s="78" t="s">
        <v>17</v>
      </c>
      <c r="C9" s="80">
        <v>13394</v>
      </c>
      <c r="D9" s="6">
        <f t="shared" si="0"/>
        <v>0.006486707431769466</v>
      </c>
      <c r="E9" s="80">
        <v>13394</v>
      </c>
      <c r="F9" s="6">
        <f t="shared" si="1"/>
        <v>0.009342117928022309</v>
      </c>
      <c r="G9" s="80">
        <v>587</v>
      </c>
      <c r="H9" s="6">
        <f t="shared" si="2"/>
        <v>0.0016179490359835174</v>
      </c>
      <c r="I9" s="80">
        <v>0</v>
      </c>
      <c r="J9" s="6">
        <f t="shared" si="3"/>
        <v>0</v>
      </c>
      <c r="K9" s="45">
        <f t="shared" si="4"/>
        <v>27375</v>
      </c>
      <c r="L9" s="6">
        <f t="shared" si="5"/>
        <v>0.0061069291504754035</v>
      </c>
    </row>
    <row r="10" spans="2:12" ht="12.75">
      <c r="B10" s="78" t="s">
        <v>24</v>
      </c>
      <c r="C10" s="80">
        <v>219</v>
      </c>
      <c r="D10" s="6">
        <f t="shared" si="0"/>
        <v>0.00010606158933533769</v>
      </c>
      <c r="E10" s="80">
        <v>219</v>
      </c>
      <c r="F10" s="6">
        <f t="shared" si="1"/>
        <v>0.00015274927775398578</v>
      </c>
      <c r="G10" s="80">
        <v>0</v>
      </c>
      <c r="H10" s="6">
        <f t="shared" si="2"/>
        <v>0</v>
      </c>
      <c r="I10" s="80">
        <v>435</v>
      </c>
      <c r="J10" s="6">
        <f t="shared" si="3"/>
        <v>0.0007002034614195941</v>
      </c>
      <c r="K10" s="45">
        <f t="shared" si="4"/>
        <v>873</v>
      </c>
      <c r="L10" s="6">
        <f t="shared" si="5"/>
        <v>0.00019475248030557179</v>
      </c>
    </row>
    <row r="11" spans="2:12" ht="12.75">
      <c r="B11" s="78" t="s">
        <v>27</v>
      </c>
      <c r="C11" s="80">
        <v>560</v>
      </c>
      <c r="D11" s="6">
        <f t="shared" si="0"/>
        <v>0.0002712077170218681</v>
      </c>
      <c r="E11" s="80">
        <v>560</v>
      </c>
      <c r="F11" s="6">
        <f t="shared" si="1"/>
        <v>0.000390591760466813</v>
      </c>
      <c r="G11" s="80">
        <v>0</v>
      </c>
      <c r="H11" s="6">
        <f t="shared" si="2"/>
        <v>0</v>
      </c>
      <c r="I11" s="80">
        <v>949</v>
      </c>
      <c r="J11" s="6">
        <f t="shared" si="3"/>
        <v>0.0015275703100855052</v>
      </c>
      <c r="K11" s="45">
        <f t="shared" si="4"/>
        <v>2069</v>
      </c>
      <c r="L11" s="6">
        <f t="shared" si="5"/>
        <v>0.0004615611474825063</v>
      </c>
    </row>
    <row r="12" spans="2:12" ht="12.75">
      <c r="B12" s="78" t="s">
        <v>28</v>
      </c>
      <c r="C12" s="80">
        <v>20723</v>
      </c>
      <c r="D12" s="6">
        <f t="shared" si="0"/>
        <v>0.010036138428293163</v>
      </c>
      <c r="E12" s="80">
        <v>20723</v>
      </c>
      <c r="F12" s="6">
        <f t="shared" si="1"/>
        <v>0.014453987593131722</v>
      </c>
      <c r="G12" s="80">
        <v>0</v>
      </c>
      <c r="H12" s="6">
        <f t="shared" si="2"/>
        <v>0</v>
      </c>
      <c r="I12" s="80">
        <v>3163</v>
      </c>
      <c r="J12" s="6">
        <f t="shared" si="3"/>
        <v>0.005091364479241784</v>
      </c>
      <c r="K12" s="45">
        <f t="shared" si="4"/>
        <v>44609</v>
      </c>
      <c r="L12" s="6">
        <f t="shared" si="5"/>
        <v>0.009951561734193873</v>
      </c>
    </row>
    <row r="13" spans="2:12" ht="12.75">
      <c r="B13" s="78" t="s">
        <v>31</v>
      </c>
      <c r="C13" s="80">
        <v>56</v>
      </c>
      <c r="D13" s="6">
        <f t="shared" si="0"/>
        <v>2.7120771702186807E-05</v>
      </c>
      <c r="E13" s="80">
        <v>56</v>
      </c>
      <c r="F13" s="6">
        <f t="shared" si="1"/>
        <v>3.9059176046681295E-05</v>
      </c>
      <c r="G13" s="80">
        <v>0</v>
      </c>
      <c r="H13" s="6">
        <f t="shared" si="2"/>
        <v>0</v>
      </c>
      <c r="I13" s="80">
        <v>214</v>
      </c>
      <c r="J13" s="6">
        <f t="shared" si="3"/>
        <v>0.0003444679097558463</v>
      </c>
      <c r="K13" s="45">
        <f t="shared" si="4"/>
        <v>326</v>
      </c>
      <c r="L13" s="6">
        <f t="shared" si="5"/>
        <v>7.272543938100389E-05</v>
      </c>
    </row>
    <row r="14" spans="2:12" ht="12.75">
      <c r="B14" s="78" t="s">
        <v>32</v>
      </c>
      <c r="C14" s="80">
        <v>186</v>
      </c>
      <c r="D14" s="6">
        <f t="shared" si="0"/>
        <v>9.007970601083474E-05</v>
      </c>
      <c r="E14" s="80">
        <v>186</v>
      </c>
      <c r="F14" s="6">
        <f t="shared" si="1"/>
        <v>0.00012973226329790572</v>
      </c>
      <c r="G14" s="80">
        <v>0</v>
      </c>
      <c r="H14" s="6">
        <f t="shared" si="2"/>
        <v>0</v>
      </c>
      <c r="I14" s="80">
        <v>0</v>
      </c>
      <c r="J14" s="6">
        <f t="shared" si="3"/>
        <v>0</v>
      </c>
      <c r="K14" s="45">
        <f t="shared" si="4"/>
        <v>372</v>
      </c>
      <c r="L14" s="6">
        <f t="shared" si="5"/>
        <v>8.298731119550137E-05</v>
      </c>
    </row>
    <row r="15" spans="2:12" ht="12.75">
      <c r="B15" s="78" t="s">
        <v>33</v>
      </c>
      <c r="C15" s="80">
        <v>7805</v>
      </c>
      <c r="D15" s="6">
        <f t="shared" si="0"/>
        <v>0.003779957555992286</v>
      </c>
      <c r="E15" s="80">
        <v>7805</v>
      </c>
      <c r="F15" s="6">
        <f t="shared" si="1"/>
        <v>0.0054438726615062055</v>
      </c>
      <c r="G15" s="80">
        <v>1319</v>
      </c>
      <c r="H15" s="6">
        <f t="shared" si="2"/>
        <v>0.003635561803172503</v>
      </c>
      <c r="I15" s="80">
        <v>11815</v>
      </c>
      <c r="J15" s="6">
        <f t="shared" si="3"/>
        <v>0.019018169877408057</v>
      </c>
      <c r="K15" s="45">
        <f t="shared" si="4"/>
        <v>28744</v>
      </c>
      <c r="L15" s="6">
        <f t="shared" si="5"/>
        <v>0.006412331379041644</v>
      </c>
    </row>
    <row r="16" spans="2:12" ht="12.75">
      <c r="B16" s="78" t="s">
        <v>35</v>
      </c>
      <c r="C16" s="80">
        <v>13387</v>
      </c>
      <c r="D16" s="6">
        <f t="shared" si="0"/>
        <v>0.006483317335306693</v>
      </c>
      <c r="E16" s="80">
        <v>13387</v>
      </c>
      <c r="F16" s="6">
        <f t="shared" si="1"/>
        <v>0.009337235531016473</v>
      </c>
      <c r="G16" s="80">
        <v>5872</v>
      </c>
      <c r="H16" s="6">
        <f t="shared" si="2"/>
        <v>0.016185002963024213</v>
      </c>
      <c r="I16" s="80">
        <v>0</v>
      </c>
      <c r="J16" s="6">
        <f t="shared" si="3"/>
        <v>0</v>
      </c>
      <c r="K16" s="45">
        <f t="shared" si="4"/>
        <v>32646</v>
      </c>
      <c r="L16" s="6">
        <f t="shared" si="5"/>
        <v>0.007282805809914887</v>
      </c>
    </row>
    <row r="17" spans="2:12" ht="12.75">
      <c r="B17" s="78" t="s">
        <v>38</v>
      </c>
      <c r="C17" s="80">
        <v>31980</v>
      </c>
      <c r="D17" s="6">
        <f t="shared" si="0"/>
        <v>0.015487897839927394</v>
      </c>
      <c r="E17" s="80">
        <v>31980</v>
      </c>
      <c r="F17" s="6">
        <f t="shared" si="1"/>
        <v>0.02230557946380121</v>
      </c>
      <c r="G17" s="80">
        <v>10468</v>
      </c>
      <c r="H17" s="6">
        <f t="shared" si="2"/>
        <v>0.028852965091440304</v>
      </c>
      <c r="I17" s="80">
        <v>22994</v>
      </c>
      <c r="J17" s="6">
        <f t="shared" si="3"/>
        <v>0.03701259400432678</v>
      </c>
      <c r="K17" s="45">
        <f t="shared" si="4"/>
        <v>97422</v>
      </c>
      <c r="L17" s="6">
        <f t="shared" si="5"/>
        <v>0.021733305998086382</v>
      </c>
    </row>
    <row r="18" spans="2:12" ht="12.75">
      <c r="B18" s="78" t="s">
        <v>39</v>
      </c>
      <c r="C18" s="80">
        <v>31</v>
      </c>
      <c r="D18" s="6">
        <f t="shared" si="0"/>
        <v>1.5013284335139125E-05</v>
      </c>
      <c r="E18" s="80">
        <v>31</v>
      </c>
      <c r="F18" s="6">
        <f t="shared" si="1"/>
        <v>2.162204388298429E-05</v>
      </c>
      <c r="G18" s="80">
        <v>0</v>
      </c>
      <c r="H18" s="6">
        <f t="shared" si="2"/>
        <v>0</v>
      </c>
      <c r="I18" s="80">
        <v>3186</v>
      </c>
      <c r="J18" s="6">
        <f t="shared" si="3"/>
        <v>0.005128386731224889</v>
      </c>
      <c r="K18" s="45">
        <f t="shared" si="4"/>
        <v>3248</v>
      </c>
      <c r="L18" s="6">
        <f t="shared" si="5"/>
        <v>0.0007245773837714744</v>
      </c>
    </row>
    <row r="19" spans="2:12" ht="12.75">
      <c r="B19" s="78" t="s">
        <v>40</v>
      </c>
      <c r="C19" s="80">
        <v>211132</v>
      </c>
      <c r="D19" s="6">
        <f t="shared" si="0"/>
        <v>0.10225112091118044</v>
      </c>
      <c r="E19" s="80">
        <v>211132</v>
      </c>
      <c r="F19" s="6">
        <f t="shared" si="1"/>
        <v>0.14726146351942707</v>
      </c>
      <c r="G19" s="80">
        <v>42884</v>
      </c>
      <c r="H19" s="6">
        <f t="shared" si="2"/>
        <v>0.11820123757941595</v>
      </c>
      <c r="I19" s="80">
        <v>18298</v>
      </c>
      <c r="J19" s="6">
        <f t="shared" si="3"/>
        <v>0.02945361594725456</v>
      </c>
      <c r="K19" s="45">
        <f t="shared" si="4"/>
        <v>483446</v>
      </c>
      <c r="L19" s="6">
        <f t="shared" si="5"/>
        <v>0.10784914959199021</v>
      </c>
    </row>
    <row r="20" spans="2:12" ht="12.75">
      <c r="B20" s="78" t="s">
        <v>42</v>
      </c>
      <c r="C20" s="80">
        <v>0</v>
      </c>
      <c r="D20" s="6">
        <f t="shared" si="0"/>
        <v>0</v>
      </c>
      <c r="E20" s="80">
        <v>0</v>
      </c>
      <c r="F20" s="6">
        <f t="shared" si="1"/>
        <v>0</v>
      </c>
      <c r="G20" s="80">
        <v>0</v>
      </c>
      <c r="H20" s="6">
        <f t="shared" si="2"/>
        <v>0</v>
      </c>
      <c r="I20" s="80">
        <v>180</v>
      </c>
      <c r="J20" s="6">
        <f t="shared" si="3"/>
        <v>0.0002897393633460389</v>
      </c>
      <c r="K20" s="45">
        <f t="shared" si="4"/>
        <v>180</v>
      </c>
      <c r="L20" s="6">
        <f t="shared" si="5"/>
        <v>4.0155150578468406E-05</v>
      </c>
    </row>
    <row r="21" spans="2:12" ht="12.75">
      <c r="B21" s="78" t="s">
        <v>43</v>
      </c>
      <c r="C21" s="80">
        <v>4132</v>
      </c>
      <c r="D21" s="6">
        <f t="shared" si="0"/>
        <v>0.002001125512025641</v>
      </c>
      <c r="E21" s="80">
        <v>4132</v>
      </c>
      <c r="F21" s="6">
        <f t="shared" si="1"/>
        <v>0.002882009204015841</v>
      </c>
      <c r="G21" s="80">
        <v>18</v>
      </c>
      <c r="H21" s="6">
        <f t="shared" si="2"/>
        <v>4.961342870136851E-05</v>
      </c>
      <c r="I21" s="80">
        <v>673</v>
      </c>
      <c r="J21" s="6">
        <f t="shared" si="3"/>
        <v>0.0010833032862882456</v>
      </c>
      <c r="K21" s="45">
        <f t="shared" si="4"/>
        <v>8955</v>
      </c>
      <c r="L21" s="6">
        <f t="shared" si="5"/>
        <v>0.0019977187412788034</v>
      </c>
    </row>
    <row r="22" spans="2:12" ht="12.75">
      <c r="B22" s="78" t="s">
        <v>44</v>
      </c>
      <c r="C22" s="80">
        <v>13900</v>
      </c>
      <c r="D22" s="6">
        <f t="shared" si="0"/>
        <v>0.006731762976078511</v>
      </c>
      <c r="E22" s="80">
        <v>13900</v>
      </c>
      <c r="F22" s="6">
        <f t="shared" si="1"/>
        <v>0.009695045483015537</v>
      </c>
      <c r="G22" s="80">
        <v>1000</v>
      </c>
      <c r="H22" s="6">
        <f t="shared" si="2"/>
        <v>0.0027563015945204724</v>
      </c>
      <c r="I22" s="80">
        <v>9793</v>
      </c>
      <c r="J22" s="6">
        <f t="shared" si="3"/>
        <v>0.01576343102915422</v>
      </c>
      <c r="K22" s="45">
        <f t="shared" si="4"/>
        <v>38593</v>
      </c>
      <c r="L22" s="6">
        <f t="shared" si="5"/>
        <v>0.008609487368193506</v>
      </c>
    </row>
    <row r="23" spans="2:12" ht="12.75">
      <c r="B23" s="78" t="s">
        <v>45</v>
      </c>
      <c r="C23" s="80">
        <v>207460</v>
      </c>
      <c r="D23" s="6">
        <f t="shared" si="0"/>
        <v>0.10047277316670848</v>
      </c>
      <c r="E23" s="80">
        <v>207460</v>
      </c>
      <c r="F23" s="6">
        <f t="shared" si="1"/>
        <v>0.14470029754722324</v>
      </c>
      <c r="G23" s="80">
        <v>83578</v>
      </c>
      <c r="H23" s="6">
        <f t="shared" si="2"/>
        <v>0.23036617466683204</v>
      </c>
      <c r="I23" s="80">
        <v>14118</v>
      </c>
      <c r="J23" s="6">
        <f t="shared" si="3"/>
        <v>0.022725224065107654</v>
      </c>
      <c r="K23" s="45">
        <f t="shared" si="4"/>
        <v>512616</v>
      </c>
      <c r="L23" s="6">
        <f t="shared" si="5"/>
        <v>0.11435651482740089</v>
      </c>
    </row>
    <row r="24" spans="2:12" ht="12.75">
      <c r="B24" s="78" t="s">
        <v>46</v>
      </c>
      <c r="C24" s="80">
        <v>147671</v>
      </c>
      <c r="D24" s="6">
        <f t="shared" si="0"/>
        <v>0.07151699067917193</v>
      </c>
      <c r="E24" s="80">
        <v>147671</v>
      </c>
      <c r="F24" s="6">
        <f t="shared" si="1"/>
        <v>0.10299834974981202</v>
      </c>
      <c r="G24" s="80">
        <v>24549</v>
      </c>
      <c r="H24" s="6">
        <f t="shared" si="2"/>
        <v>0.06766444784388308</v>
      </c>
      <c r="I24" s="80">
        <v>21318</v>
      </c>
      <c r="J24" s="6">
        <f t="shared" si="3"/>
        <v>0.03431479859894921</v>
      </c>
      <c r="K24" s="45">
        <f t="shared" si="4"/>
        <v>341209</v>
      </c>
      <c r="L24" s="6">
        <f t="shared" si="5"/>
        <v>0.0761183265207146</v>
      </c>
    </row>
    <row r="25" spans="2:12" ht="12.75">
      <c r="B25" s="78" t="s">
        <v>48</v>
      </c>
      <c r="C25" s="80">
        <v>73849</v>
      </c>
      <c r="D25" s="6">
        <f t="shared" si="0"/>
        <v>0.03576503338276417</v>
      </c>
      <c r="E25" s="80">
        <v>73849</v>
      </c>
      <c r="F25" s="6">
        <f t="shared" si="1"/>
        <v>0.05150859092627441</v>
      </c>
      <c r="G25" s="80">
        <v>15416</v>
      </c>
      <c r="H25" s="6">
        <f t="shared" si="2"/>
        <v>0.0424911453811276</v>
      </c>
      <c r="I25" s="80">
        <v>53882</v>
      </c>
      <c r="J25" s="6">
        <f t="shared" si="3"/>
        <v>0.08673186875450706</v>
      </c>
      <c r="K25" s="45">
        <f t="shared" si="4"/>
        <v>216996</v>
      </c>
      <c r="L25" s="6">
        <f t="shared" si="5"/>
        <v>0.04840837252736294</v>
      </c>
    </row>
    <row r="26" spans="2:12" ht="12.75">
      <c r="B26" s="78" t="s">
        <v>51</v>
      </c>
      <c r="C26" s="80">
        <v>87294</v>
      </c>
      <c r="D26" s="6">
        <f t="shared" si="0"/>
        <v>0.04227644008876241</v>
      </c>
      <c r="E26" s="80">
        <v>87294</v>
      </c>
      <c r="F26" s="6">
        <f t="shared" si="1"/>
        <v>0.06088628060391066</v>
      </c>
      <c r="G26" s="80">
        <v>40447</v>
      </c>
      <c r="H26" s="6">
        <f t="shared" si="2"/>
        <v>0.11148413059356954</v>
      </c>
      <c r="I26" s="80">
        <v>33186</v>
      </c>
      <c r="J26" s="6">
        <f t="shared" si="3"/>
        <v>0.053418280622231376</v>
      </c>
      <c r="K26" s="45">
        <f t="shared" si="4"/>
        <v>248221</v>
      </c>
      <c r="L26" s="6">
        <f t="shared" si="5"/>
        <v>0.05537417573187781</v>
      </c>
    </row>
    <row r="27" spans="2:12" ht="12.75">
      <c r="B27" s="78" t="s">
        <v>52</v>
      </c>
      <c r="C27" s="80">
        <v>1596</v>
      </c>
      <c r="D27" s="6">
        <f t="shared" si="0"/>
        <v>0.0007729419935123239</v>
      </c>
      <c r="E27" s="80">
        <v>1596</v>
      </c>
      <c r="F27" s="6">
        <f t="shared" si="1"/>
        <v>0.001113186517330417</v>
      </c>
      <c r="G27" s="80">
        <v>0</v>
      </c>
      <c r="H27" s="6">
        <f t="shared" si="2"/>
        <v>0</v>
      </c>
      <c r="I27" s="80">
        <v>20292</v>
      </c>
      <c r="J27" s="6">
        <f t="shared" si="3"/>
        <v>0.03266328422787679</v>
      </c>
      <c r="K27" s="45">
        <f t="shared" si="4"/>
        <v>23484</v>
      </c>
      <c r="L27" s="6">
        <f t="shared" si="5"/>
        <v>0.005238908645470845</v>
      </c>
    </row>
    <row r="28" spans="2:12" ht="12.75">
      <c r="B28" s="78" t="s">
        <v>53</v>
      </c>
      <c r="C28" s="80">
        <v>7911</v>
      </c>
      <c r="D28" s="6">
        <f t="shared" si="0"/>
        <v>0.0038312933024285682</v>
      </c>
      <c r="E28" s="80">
        <v>7911</v>
      </c>
      <c r="F28" s="6">
        <f t="shared" si="1"/>
        <v>0.005517806101880281</v>
      </c>
      <c r="G28" s="80">
        <v>0</v>
      </c>
      <c r="H28" s="6">
        <f t="shared" si="2"/>
        <v>0</v>
      </c>
      <c r="I28" s="80">
        <v>1927</v>
      </c>
      <c r="J28" s="6">
        <f t="shared" si="3"/>
        <v>0.0031018208509323167</v>
      </c>
      <c r="K28" s="45">
        <f t="shared" si="4"/>
        <v>17749</v>
      </c>
      <c r="L28" s="6">
        <f t="shared" si="5"/>
        <v>0.003959520931206865</v>
      </c>
    </row>
    <row r="29" spans="2:12" ht="12.75">
      <c r="B29" s="78" t="s">
        <v>54</v>
      </c>
      <c r="C29" s="80">
        <v>3157</v>
      </c>
      <c r="D29" s="6">
        <f t="shared" si="0"/>
        <v>0.001528933504710781</v>
      </c>
      <c r="E29" s="80">
        <v>3157</v>
      </c>
      <c r="F29" s="6">
        <f t="shared" si="1"/>
        <v>0.002201961049631658</v>
      </c>
      <c r="G29" s="80">
        <v>0</v>
      </c>
      <c r="H29" s="6">
        <f t="shared" si="2"/>
        <v>0</v>
      </c>
      <c r="I29" s="80">
        <v>293</v>
      </c>
      <c r="J29" s="6">
        <f t="shared" si="3"/>
        <v>0.0004716312970021634</v>
      </c>
      <c r="K29" s="45">
        <f t="shared" si="4"/>
        <v>6607</v>
      </c>
      <c r="L29" s="6">
        <f t="shared" si="5"/>
        <v>0.001473917110399671</v>
      </c>
    </row>
    <row r="30" spans="2:12" ht="12.75">
      <c r="B30" s="78" t="s">
        <v>55</v>
      </c>
      <c r="C30" s="80">
        <v>6294</v>
      </c>
      <c r="D30" s="6">
        <f t="shared" si="0"/>
        <v>0.003048181019527924</v>
      </c>
      <c r="E30" s="80">
        <v>6294</v>
      </c>
      <c r="F30" s="6">
        <f t="shared" si="1"/>
        <v>0.004389972393532358</v>
      </c>
      <c r="G30" s="80">
        <v>0</v>
      </c>
      <c r="H30" s="6">
        <f t="shared" si="2"/>
        <v>0</v>
      </c>
      <c r="I30" s="80">
        <v>930</v>
      </c>
      <c r="J30" s="6">
        <f t="shared" si="3"/>
        <v>0.0014969867106212013</v>
      </c>
      <c r="K30" s="45">
        <f t="shared" si="4"/>
        <v>13518</v>
      </c>
      <c r="L30" s="6">
        <f t="shared" si="5"/>
        <v>0.0030156518084429773</v>
      </c>
    </row>
    <row r="31" spans="2:12" ht="12.75">
      <c r="B31" s="78" t="s">
        <v>58</v>
      </c>
      <c r="C31" s="80">
        <v>298356</v>
      </c>
      <c r="D31" s="6">
        <f t="shared" si="0"/>
        <v>0.1444936600353151</v>
      </c>
      <c r="E31" s="80">
        <v>0</v>
      </c>
      <c r="F31" s="6">
        <f t="shared" si="1"/>
        <v>0</v>
      </c>
      <c r="G31" s="80">
        <v>0</v>
      </c>
      <c r="H31" s="6">
        <f t="shared" si="2"/>
        <v>0</v>
      </c>
      <c r="I31" s="80">
        <v>0</v>
      </c>
      <c r="J31" s="6">
        <f t="shared" si="3"/>
        <v>0</v>
      </c>
      <c r="K31" s="45">
        <f t="shared" si="4"/>
        <v>298356</v>
      </c>
      <c r="L31" s="6">
        <f t="shared" si="5"/>
        <v>0.06655850058883067</v>
      </c>
    </row>
    <row r="32" spans="2:12" ht="12.75">
      <c r="B32" s="78" t="s">
        <v>61</v>
      </c>
      <c r="C32" s="80">
        <v>296065</v>
      </c>
      <c r="D32" s="6">
        <f t="shared" si="0"/>
        <v>0.14338412989299887</v>
      </c>
      <c r="E32" s="80">
        <v>0</v>
      </c>
      <c r="F32" s="6">
        <f t="shared" si="1"/>
        <v>0</v>
      </c>
      <c r="G32" s="80">
        <v>0</v>
      </c>
      <c r="H32" s="6">
        <f t="shared" si="2"/>
        <v>0</v>
      </c>
      <c r="I32" s="80">
        <v>0</v>
      </c>
      <c r="J32" s="6">
        <f t="shared" si="3"/>
        <v>0</v>
      </c>
      <c r="K32" s="45">
        <f t="shared" si="4"/>
        <v>296065</v>
      </c>
      <c r="L32" s="6">
        <f t="shared" si="5"/>
        <v>0.06604741475563472</v>
      </c>
    </row>
    <row r="33" spans="2:12" ht="12.75">
      <c r="B33" s="78" t="s">
        <v>63</v>
      </c>
      <c r="C33" s="80">
        <v>34345</v>
      </c>
      <c r="D33" s="6">
        <f t="shared" si="0"/>
        <v>0.016633266144850105</v>
      </c>
      <c r="E33" s="80">
        <v>2165</v>
      </c>
      <c r="F33" s="6">
        <f t="shared" si="1"/>
        <v>0.0015100556453761609</v>
      </c>
      <c r="G33" s="80">
        <v>2557</v>
      </c>
      <c r="H33" s="6">
        <f t="shared" si="2"/>
        <v>0.007047863177188848</v>
      </c>
      <c r="I33" s="80">
        <v>4766</v>
      </c>
      <c r="J33" s="6">
        <f t="shared" si="3"/>
        <v>0.007671654476151231</v>
      </c>
      <c r="K33" s="45">
        <f t="shared" si="4"/>
        <v>43833</v>
      </c>
      <c r="L33" s="6">
        <f t="shared" si="5"/>
        <v>0.009778448418366698</v>
      </c>
    </row>
    <row r="34" spans="2:12" ht="12.75">
      <c r="B34" s="78" t="s">
        <v>67</v>
      </c>
      <c r="C34" s="80">
        <v>64323</v>
      </c>
      <c r="D34" s="6">
        <f t="shared" si="0"/>
        <v>0.03115159639642432</v>
      </c>
      <c r="E34" s="80">
        <v>64323</v>
      </c>
      <c r="F34" s="6">
        <f t="shared" si="1"/>
        <v>0.0448643460866193</v>
      </c>
      <c r="G34" s="80">
        <v>9267</v>
      </c>
      <c r="H34" s="6">
        <f t="shared" si="2"/>
        <v>0.02554264687642122</v>
      </c>
      <c r="I34" s="80">
        <v>5712</v>
      </c>
      <c r="J34" s="6">
        <f t="shared" si="3"/>
        <v>0.009194395796847636</v>
      </c>
      <c r="K34" s="45">
        <f t="shared" si="4"/>
        <v>143625</v>
      </c>
      <c r="L34" s="6">
        <f t="shared" si="5"/>
        <v>0.03204046389906958</v>
      </c>
    </row>
    <row r="35" spans="2:12" ht="12.75">
      <c r="B35" s="78" t="s">
        <v>68</v>
      </c>
      <c r="C35" s="80">
        <v>2087</v>
      </c>
      <c r="D35" s="6">
        <f t="shared" si="0"/>
        <v>0.0010107330454011405</v>
      </c>
      <c r="E35" s="80">
        <v>2087</v>
      </c>
      <c r="F35" s="6">
        <f t="shared" si="1"/>
        <v>0.0014556517930254262</v>
      </c>
      <c r="G35" s="80">
        <v>622</v>
      </c>
      <c r="H35" s="6">
        <f t="shared" si="2"/>
        <v>0.001714419591791734</v>
      </c>
      <c r="I35" s="80">
        <v>17736</v>
      </c>
      <c r="J35" s="6">
        <f t="shared" si="3"/>
        <v>0.028548985268363036</v>
      </c>
      <c r="K35" s="45">
        <f t="shared" si="4"/>
        <v>22532</v>
      </c>
      <c r="L35" s="6">
        <f t="shared" si="5"/>
        <v>0.005026532515744723</v>
      </c>
    </row>
    <row r="36" spans="2:12" ht="12.75">
      <c r="B36" s="78" t="s">
        <v>70</v>
      </c>
      <c r="C36" s="80">
        <v>4420</v>
      </c>
      <c r="D36" s="6">
        <f t="shared" si="0"/>
        <v>0.00214060376649403</v>
      </c>
      <c r="E36" s="80">
        <v>4420</v>
      </c>
      <c r="F36" s="6">
        <f t="shared" si="1"/>
        <v>0.0030828849665416307</v>
      </c>
      <c r="G36" s="80">
        <v>185</v>
      </c>
      <c r="H36" s="6">
        <f t="shared" si="2"/>
        <v>0.0005099157949862874</v>
      </c>
      <c r="I36" s="80">
        <v>10868</v>
      </c>
      <c r="J36" s="6">
        <f t="shared" si="3"/>
        <v>0.017493818893581953</v>
      </c>
      <c r="K36" s="45">
        <f t="shared" si="4"/>
        <v>19893</v>
      </c>
      <c r="L36" s="6">
        <f t="shared" si="5"/>
        <v>0.0044378133914304</v>
      </c>
    </row>
    <row r="37" spans="2:12" ht="12.75">
      <c r="B37" s="78" t="s">
        <v>73</v>
      </c>
      <c r="C37" s="80">
        <v>0</v>
      </c>
      <c r="D37" s="6">
        <f t="shared" si="0"/>
        <v>0</v>
      </c>
      <c r="E37" s="80">
        <v>0</v>
      </c>
      <c r="F37" s="6">
        <f t="shared" si="1"/>
        <v>0</v>
      </c>
      <c r="G37" s="80">
        <v>0</v>
      </c>
      <c r="H37" s="6">
        <f t="shared" si="2"/>
        <v>0</v>
      </c>
      <c r="I37" s="80">
        <v>11869</v>
      </c>
      <c r="J37" s="6">
        <f t="shared" si="3"/>
        <v>0.01910509168641187</v>
      </c>
      <c r="K37" s="45">
        <f t="shared" si="4"/>
        <v>11869</v>
      </c>
      <c r="L37" s="6">
        <f t="shared" si="5"/>
        <v>0.0026477860123102306</v>
      </c>
    </row>
    <row r="38" spans="2:12" ht="12.75">
      <c r="B38" s="78" t="s">
        <v>75</v>
      </c>
      <c r="C38" s="80">
        <v>13242</v>
      </c>
      <c r="D38" s="6">
        <f t="shared" si="0"/>
        <v>0.006413093908577816</v>
      </c>
      <c r="E38" s="80">
        <v>13242</v>
      </c>
      <c r="F38" s="6">
        <f t="shared" si="1"/>
        <v>0.00923610016446703</v>
      </c>
      <c r="G38" s="80">
        <v>480</v>
      </c>
      <c r="H38" s="6">
        <f t="shared" si="2"/>
        <v>0.0013230247653698267</v>
      </c>
      <c r="I38" s="80">
        <v>2898</v>
      </c>
      <c r="J38" s="6">
        <f t="shared" si="3"/>
        <v>0.004664803749871227</v>
      </c>
      <c r="K38" s="45">
        <f t="shared" si="4"/>
        <v>29862</v>
      </c>
      <c r="L38" s="6">
        <f t="shared" si="5"/>
        <v>0.006661739480967909</v>
      </c>
    </row>
    <row r="39" spans="2:12" ht="12.75">
      <c r="B39" s="78" t="s">
        <v>78</v>
      </c>
      <c r="C39" s="80">
        <v>243</v>
      </c>
      <c r="D39" s="6">
        <f t="shared" si="0"/>
        <v>0.00011768477720770346</v>
      </c>
      <c r="E39" s="80">
        <v>243</v>
      </c>
      <c r="F39" s="6">
        <f t="shared" si="1"/>
        <v>0.0001694889246311349</v>
      </c>
      <c r="G39" s="80">
        <v>0</v>
      </c>
      <c r="H39" s="6">
        <f t="shared" si="2"/>
        <v>0</v>
      </c>
      <c r="I39" s="80">
        <v>48</v>
      </c>
      <c r="J39" s="6">
        <f t="shared" si="3"/>
        <v>7.726383022561038E-05</v>
      </c>
      <c r="K39" s="45">
        <f t="shared" si="4"/>
        <v>534</v>
      </c>
      <c r="L39" s="6">
        <f t="shared" si="5"/>
        <v>0.00011912694671612293</v>
      </c>
    </row>
    <row r="40" spans="2:12" ht="12.75">
      <c r="B40" s="78" t="s">
        <v>79</v>
      </c>
      <c r="C40" s="80">
        <v>45416</v>
      </c>
      <c r="D40" s="6">
        <f t="shared" si="0"/>
        <v>0.0219949458504735</v>
      </c>
      <c r="E40" s="80">
        <v>45416</v>
      </c>
      <c r="F40" s="6">
        <f t="shared" si="1"/>
        <v>0.03167699177385853</v>
      </c>
      <c r="G40" s="80">
        <v>16123</v>
      </c>
      <c r="H40" s="6">
        <f t="shared" si="2"/>
        <v>0.044439850608453575</v>
      </c>
      <c r="I40" s="80">
        <v>13515</v>
      </c>
      <c r="J40" s="6">
        <f t="shared" si="3"/>
        <v>0.021754597197898424</v>
      </c>
      <c r="K40" s="45">
        <f t="shared" si="4"/>
        <v>120470</v>
      </c>
      <c r="L40" s="6">
        <f t="shared" si="5"/>
        <v>0.026874949945489383</v>
      </c>
    </row>
    <row r="41" spans="2:12" ht="12.75">
      <c r="B41" s="78" t="s">
        <v>81</v>
      </c>
      <c r="C41" s="80">
        <v>2780</v>
      </c>
      <c r="D41" s="6">
        <f t="shared" si="0"/>
        <v>0.0013463525952157021</v>
      </c>
      <c r="E41" s="80">
        <v>2780</v>
      </c>
      <c r="F41" s="6">
        <f t="shared" si="1"/>
        <v>0.0019390090966031072</v>
      </c>
      <c r="G41" s="80">
        <v>0</v>
      </c>
      <c r="H41" s="6">
        <f t="shared" si="2"/>
        <v>0</v>
      </c>
      <c r="I41" s="80">
        <v>370</v>
      </c>
      <c r="J41" s="6">
        <f t="shared" si="3"/>
        <v>0.00059557535798908</v>
      </c>
      <c r="K41" s="45">
        <f t="shared" si="4"/>
        <v>5930</v>
      </c>
      <c r="L41" s="6">
        <f t="shared" si="5"/>
        <v>0.0013228891273906536</v>
      </c>
    </row>
    <row r="42" spans="2:12" ht="12.75">
      <c r="B42" s="78" t="s">
        <v>82</v>
      </c>
      <c r="C42" s="80">
        <v>5921</v>
      </c>
      <c r="D42" s="6">
        <f t="shared" si="0"/>
        <v>0.0028675373080115727</v>
      </c>
      <c r="E42" s="80">
        <v>1406</v>
      </c>
      <c r="F42" s="6">
        <f t="shared" si="1"/>
        <v>0.0009806643128863197</v>
      </c>
      <c r="G42" s="80">
        <v>4789</v>
      </c>
      <c r="H42" s="6">
        <f t="shared" si="2"/>
        <v>0.013199928336158542</v>
      </c>
      <c r="I42" s="80">
        <v>0</v>
      </c>
      <c r="J42" s="6">
        <f t="shared" si="3"/>
        <v>0</v>
      </c>
      <c r="K42" s="45">
        <f t="shared" si="4"/>
        <v>12116</v>
      </c>
      <c r="L42" s="6">
        <f t="shared" si="5"/>
        <v>0.0027028878022706845</v>
      </c>
    </row>
    <row r="43" spans="2:12" ht="12.75">
      <c r="B43" s="78" t="s">
        <v>88</v>
      </c>
      <c r="C43" s="80">
        <v>0</v>
      </c>
      <c r="D43" s="6">
        <f t="shared" si="0"/>
        <v>0</v>
      </c>
      <c r="E43" s="80">
        <v>0</v>
      </c>
      <c r="F43" s="6">
        <f t="shared" si="1"/>
        <v>0</v>
      </c>
      <c r="G43" s="80">
        <v>0</v>
      </c>
      <c r="H43" s="6">
        <f t="shared" si="2"/>
        <v>0</v>
      </c>
      <c r="I43" s="80">
        <v>13920</v>
      </c>
      <c r="J43" s="6">
        <f t="shared" si="3"/>
        <v>0.02240651076542701</v>
      </c>
      <c r="K43" s="45">
        <f t="shared" si="4"/>
        <v>13920</v>
      </c>
      <c r="L43" s="6">
        <f t="shared" si="5"/>
        <v>0.0031053316447348903</v>
      </c>
    </row>
    <row r="44" spans="2:12" ht="12.75">
      <c r="B44" s="78" t="s">
        <v>89</v>
      </c>
      <c r="C44" s="80">
        <v>37186</v>
      </c>
      <c r="D44" s="6">
        <f t="shared" si="0"/>
        <v>0.018009161009241402</v>
      </c>
      <c r="E44" s="80">
        <v>37186</v>
      </c>
      <c r="F44" s="6">
        <f t="shared" si="1"/>
        <v>0.025936687865569477</v>
      </c>
      <c r="G44" s="80">
        <v>6196</v>
      </c>
      <c r="H44" s="6">
        <f t="shared" si="2"/>
        <v>0.017078044679648848</v>
      </c>
      <c r="I44" s="80">
        <v>29452</v>
      </c>
      <c r="J44" s="6">
        <f t="shared" si="3"/>
        <v>0.04740779849593077</v>
      </c>
      <c r="K44" s="45">
        <f t="shared" si="4"/>
        <v>110020</v>
      </c>
      <c r="L44" s="6">
        <f t="shared" si="5"/>
        <v>0.02454372037023941</v>
      </c>
    </row>
    <row r="45" spans="2:12" ht="12.75">
      <c r="B45" s="78" t="s">
        <v>93</v>
      </c>
      <c r="C45" s="80">
        <v>0</v>
      </c>
      <c r="D45" s="6">
        <f t="shared" si="0"/>
        <v>0</v>
      </c>
      <c r="E45" s="80">
        <v>0</v>
      </c>
      <c r="F45" s="6">
        <f t="shared" si="1"/>
        <v>0</v>
      </c>
      <c r="G45" s="80">
        <v>0</v>
      </c>
      <c r="H45" s="6">
        <f t="shared" si="2"/>
        <v>0</v>
      </c>
      <c r="I45" s="80">
        <v>7676</v>
      </c>
      <c r="J45" s="6">
        <f t="shared" si="3"/>
        <v>0.01235577418357886</v>
      </c>
      <c r="K45" s="45">
        <f t="shared" si="4"/>
        <v>7676</v>
      </c>
      <c r="L45" s="6">
        <f t="shared" si="5"/>
        <v>0.0017123940880017972</v>
      </c>
    </row>
    <row r="46" spans="2:12" ht="12.75">
      <c r="B46" s="78" t="s">
        <v>97</v>
      </c>
      <c r="C46" s="80">
        <v>0</v>
      </c>
      <c r="D46" s="6">
        <f t="shared" si="0"/>
        <v>0</v>
      </c>
      <c r="E46" s="80">
        <v>0</v>
      </c>
      <c r="F46" s="6">
        <f t="shared" si="1"/>
        <v>0</v>
      </c>
      <c r="G46" s="80">
        <v>0</v>
      </c>
      <c r="H46" s="6">
        <f t="shared" si="2"/>
        <v>0</v>
      </c>
      <c r="I46" s="80">
        <v>259</v>
      </c>
      <c r="J46" s="6">
        <f t="shared" si="3"/>
        <v>0.00041690275059235604</v>
      </c>
      <c r="K46" s="45">
        <f t="shared" si="4"/>
        <v>259</v>
      </c>
      <c r="L46" s="6">
        <f t="shared" si="5"/>
        <v>5.777879999901843E-05</v>
      </c>
    </row>
    <row r="47" spans="2:12" ht="12.75">
      <c r="B47" s="78" t="s">
        <v>99</v>
      </c>
      <c r="C47" s="80">
        <v>68204</v>
      </c>
      <c r="D47" s="6">
        <f t="shared" si="0"/>
        <v>0.0330311627352848</v>
      </c>
      <c r="E47" s="80">
        <v>68204</v>
      </c>
      <c r="F47" s="6">
        <f t="shared" si="1"/>
        <v>0.047571286483711624</v>
      </c>
      <c r="G47" s="80">
        <v>7144</v>
      </c>
      <c r="H47" s="6">
        <f t="shared" si="2"/>
        <v>0.019691018591254255</v>
      </c>
      <c r="I47" s="80">
        <v>44651</v>
      </c>
      <c r="J47" s="6">
        <f t="shared" si="3"/>
        <v>0.07187306840424436</v>
      </c>
      <c r="K47" s="45">
        <f t="shared" si="4"/>
        <v>188203</v>
      </c>
      <c r="L47" s="6">
        <f t="shared" si="5"/>
        <v>0.041985110023997164</v>
      </c>
    </row>
    <row r="48" spans="2:12" ht="12.75">
      <c r="B48" s="78" t="s">
        <v>106</v>
      </c>
      <c r="C48" s="80">
        <v>75</v>
      </c>
      <c r="D48" s="6">
        <f t="shared" si="0"/>
        <v>3.6322462101143045E-05</v>
      </c>
      <c r="E48" s="80">
        <v>75</v>
      </c>
      <c r="F48" s="6">
        <f t="shared" si="1"/>
        <v>5.231139649109102E-05</v>
      </c>
      <c r="G48" s="80">
        <v>104</v>
      </c>
      <c r="H48" s="6">
        <f t="shared" si="2"/>
        <v>0.00028665536583012913</v>
      </c>
      <c r="I48" s="80">
        <v>2034</v>
      </c>
      <c r="J48" s="6">
        <f t="shared" si="3"/>
        <v>0.00327405480581024</v>
      </c>
      <c r="K48" s="45">
        <f t="shared" si="4"/>
        <v>2288</v>
      </c>
      <c r="L48" s="6">
        <f t="shared" si="5"/>
        <v>0.0005104165806863096</v>
      </c>
    </row>
    <row r="49" spans="2:12" ht="12.75">
      <c r="B49" s="78" t="s">
        <v>110</v>
      </c>
      <c r="C49" s="80">
        <v>0</v>
      </c>
      <c r="D49" s="6">
        <f t="shared" si="0"/>
        <v>0</v>
      </c>
      <c r="E49" s="80">
        <v>0</v>
      </c>
      <c r="F49" s="6">
        <f t="shared" si="1"/>
        <v>0</v>
      </c>
      <c r="G49" s="80">
        <v>0</v>
      </c>
      <c r="H49" s="6">
        <f t="shared" si="2"/>
        <v>0</v>
      </c>
      <c r="I49" s="80">
        <v>3059</v>
      </c>
      <c r="J49" s="6">
        <f t="shared" si="3"/>
        <v>0.0049239595137529615</v>
      </c>
      <c r="K49" s="45">
        <f t="shared" si="4"/>
        <v>3059</v>
      </c>
      <c r="L49" s="6">
        <f t="shared" si="5"/>
        <v>0.0006824144756640826</v>
      </c>
    </row>
    <row r="50" spans="2:12" ht="12.75">
      <c r="B50" s="78" t="s">
        <v>112</v>
      </c>
      <c r="C50" s="80">
        <v>0</v>
      </c>
      <c r="D50" s="6">
        <f t="shared" si="0"/>
        <v>0</v>
      </c>
      <c r="E50" s="80">
        <v>0</v>
      </c>
      <c r="F50" s="6">
        <f t="shared" si="1"/>
        <v>0</v>
      </c>
      <c r="G50" s="80">
        <v>0</v>
      </c>
      <c r="H50" s="6">
        <f t="shared" si="2"/>
        <v>0</v>
      </c>
      <c r="I50" s="80">
        <v>9012</v>
      </c>
      <c r="J50" s="6">
        <f t="shared" si="3"/>
        <v>0.014506284124858349</v>
      </c>
      <c r="K50" s="45">
        <f t="shared" si="4"/>
        <v>9012</v>
      </c>
      <c r="L50" s="6">
        <f t="shared" si="5"/>
        <v>0.002010434538961985</v>
      </c>
    </row>
    <row r="51" spans="2:12" ht="12.75">
      <c r="B51" s="78" t="s">
        <v>115</v>
      </c>
      <c r="C51" s="80">
        <v>84169</v>
      </c>
      <c r="D51" s="6">
        <f t="shared" si="0"/>
        <v>0.04076300416788145</v>
      </c>
      <c r="E51" s="80">
        <v>84169</v>
      </c>
      <c r="F51" s="6">
        <f t="shared" si="1"/>
        <v>0.05870663908344854</v>
      </c>
      <c r="G51" s="80">
        <v>5528</v>
      </c>
      <c r="H51" s="6">
        <f t="shared" si="2"/>
        <v>0.015236835214509171</v>
      </c>
      <c r="I51" s="80">
        <v>8053</v>
      </c>
      <c r="J51" s="6">
        <f t="shared" si="3"/>
        <v>0.012962617183475841</v>
      </c>
      <c r="K51" s="45">
        <f t="shared" si="4"/>
        <v>181919</v>
      </c>
      <c r="L51" s="6">
        <f t="shared" si="5"/>
        <v>0.04058324910046886</v>
      </c>
    </row>
    <row r="52" spans="2:12" ht="12.75">
      <c r="B52" s="78" t="s">
        <v>120</v>
      </c>
      <c r="C52" s="80">
        <v>0</v>
      </c>
      <c r="D52" s="6">
        <f t="shared" si="0"/>
        <v>0</v>
      </c>
      <c r="E52" s="80">
        <v>0</v>
      </c>
      <c r="F52" s="6">
        <f t="shared" si="1"/>
        <v>0</v>
      </c>
      <c r="G52" s="80">
        <v>0</v>
      </c>
      <c r="H52" s="6">
        <f t="shared" si="2"/>
        <v>0</v>
      </c>
      <c r="I52" s="80">
        <v>475</v>
      </c>
      <c r="J52" s="6">
        <f t="shared" si="3"/>
        <v>0.0007645899866076028</v>
      </c>
      <c r="K52" s="45">
        <f t="shared" si="4"/>
        <v>475</v>
      </c>
      <c r="L52" s="6">
        <f t="shared" si="5"/>
        <v>0.00010596498069318052</v>
      </c>
    </row>
    <row r="53" spans="2:12" ht="12.75">
      <c r="B53" s="78" t="s">
        <v>121</v>
      </c>
      <c r="C53" s="80">
        <v>562</v>
      </c>
      <c r="D53" s="6">
        <f t="shared" si="0"/>
        <v>0.0002721763160112319</v>
      </c>
      <c r="E53" s="80">
        <v>562</v>
      </c>
      <c r="F53" s="6">
        <f t="shared" si="1"/>
        <v>0.0003919867310399087</v>
      </c>
      <c r="G53" s="80">
        <v>0</v>
      </c>
      <c r="H53" s="6">
        <f t="shared" si="2"/>
        <v>0</v>
      </c>
      <c r="I53" s="80">
        <v>0</v>
      </c>
      <c r="J53" s="6">
        <f t="shared" si="3"/>
        <v>0</v>
      </c>
      <c r="K53" s="45">
        <f t="shared" si="4"/>
        <v>1124</v>
      </c>
      <c r="L53" s="6">
        <f t="shared" si="5"/>
        <v>0.00025074660694554714</v>
      </c>
    </row>
    <row r="54" spans="2:12" ht="12.75">
      <c r="B54" s="78" t="s">
        <v>122</v>
      </c>
      <c r="C54" s="80">
        <v>15125</v>
      </c>
      <c r="D54" s="6">
        <f t="shared" si="0"/>
        <v>0.007325029857063847</v>
      </c>
      <c r="E54" s="80">
        <v>15125</v>
      </c>
      <c r="F54" s="6">
        <f t="shared" si="1"/>
        <v>0.010549464959036688</v>
      </c>
      <c r="G54" s="80">
        <v>588</v>
      </c>
      <c r="H54" s="6">
        <f t="shared" si="2"/>
        <v>0.0016207053375780379</v>
      </c>
      <c r="I54" s="80">
        <v>502</v>
      </c>
      <c r="J54" s="6">
        <f t="shared" si="3"/>
        <v>0.0008080508911095086</v>
      </c>
      <c r="K54" s="45">
        <f t="shared" si="4"/>
        <v>31340</v>
      </c>
      <c r="L54" s="6">
        <f t="shared" si="5"/>
        <v>0.0069914578840511105</v>
      </c>
    </row>
    <row r="55" spans="2:12" ht="12.75">
      <c r="B55" s="78" t="s">
        <v>123</v>
      </c>
      <c r="C55" s="80">
        <v>342</v>
      </c>
      <c r="D55" s="6">
        <f t="shared" si="0"/>
        <v>0.00016563042718121228</v>
      </c>
      <c r="E55" s="80">
        <v>342</v>
      </c>
      <c r="F55" s="6">
        <f t="shared" si="1"/>
        <v>0.00023853996799937506</v>
      </c>
      <c r="G55" s="80">
        <v>0</v>
      </c>
      <c r="H55" s="6">
        <f t="shared" si="2"/>
        <v>0</v>
      </c>
      <c r="I55" s="80">
        <v>0</v>
      </c>
      <c r="J55" s="6">
        <f t="shared" si="3"/>
        <v>0</v>
      </c>
      <c r="K55" s="45">
        <f t="shared" si="4"/>
        <v>684</v>
      </c>
      <c r="L55" s="6">
        <f t="shared" si="5"/>
        <v>0.00015258957219817994</v>
      </c>
    </row>
    <row r="56" spans="2:12" ht="12.75">
      <c r="B56" s="78" t="s">
        <v>127</v>
      </c>
      <c r="C56" s="80">
        <v>16475</v>
      </c>
      <c r="D56" s="6">
        <f t="shared" si="0"/>
        <v>0.007978834174884422</v>
      </c>
      <c r="E56" s="80">
        <v>16475</v>
      </c>
      <c r="F56" s="6">
        <f t="shared" si="1"/>
        <v>0.011491070095876327</v>
      </c>
      <c r="G56" s="80">
        <v>428</v>
      </c>
      <c r="H56" s="6">
        <f t="shared" si="2"/>
        <v>0.0011796970824547622</v>
      </c>
      <c r="I56" s="80">
        <v>15772</v>
      </c>
      <c r="J56" s="6">
        <f t="shared" si="3"/>
        <v>0.025387606881631813</v>
      </c>
      <c r="K56" s="45">
        <f t="shared" si="4"/>
        <v>49150</v>
      </c>
      <c r="L56" s="6">
        <f t="shared" si="5"/>
        <v>0.010964586949620679</v>
      </c>
    </row>
    <row r="57" spans="2:12" ht="12.75">
      <c r="B57" s="78" t="s">
        <v>128</v>
      </c>
      <c r="C57" s="80">
        <v>0</v>
      </c>
      <c r="D57" s="6">
        <f t="shared" si="0"/>
        <v>0</v>
      </c>
      <c r="E57" s="80">
        <v>0</v>
      </c>
      <c r="F57" s="6">
        <f t="shared" si="1"/>
        <v>0</v>
      </c>
      <c r="G57" s="80">
        <v>0</v>
      </c>
      <c r="H57" s="6">
        <f t="shared" si="2"/>
        <v>0</v>
      </c>
      <c r="I57" s="80">
        <v>8016</v>
      </c>
      <c r="J57" s="6">
        <f t="shared" si="3"/>
        <v>0.012903059647676934</v>
      </c>
      <c r="K57" s="45">
        <f t="shared" si="4"/>
        <v>8016</v>
      </c>
      <c r="L57" s="6">
        <f t="shared" si="5"/>
        <v>0.0017882427057611264</v>
      </c>
    </row>
    <row r="58" spans="2:12" ht="12.75">
      <c r="B58" s="78" t="s">
        <v>130</v>
      </c>
      <c r="C58" s="80">
        <v>0</v>
      </c>
      <c r="D58" s="6">
        <f t="shared" si="0"/>
        <v>0</v>
      </c>
      <c r="E58" s="80">
        <v>0</v>
      </c>
      <c r="F58" s="6">
        <f t="shared" si="1"/>
        <v>0</v>
      </c>
      <c r="G58" s="80">
        <v>0</v>
      </c>
      <c r="H58" s="6">
        <f t="shared" si="2"/>
        <v>0</v>
      </c>
      <c r="I58" s="80">
        <v>4078</v>
      </c>
      <c r="J58" s="6">
        <f t="shared" si="3"/>
        <v>0.0065642062429174825</v>
      </c>
      <c r="K58" s="45">
        <f t="shared" si="4"/>
        <v>4078</v>
      </c>
      <c r="L58" s="6">
        <f t="shared" si="5"/>
        <v>0.0009097372447721898</v>
      </c>
    </row>
    <row r="59" spans="2:12" ht="12.75">
      <c r="B59" s="78" t="s">
        <v>131</v>
      </c>
      <c r="C59" s="80">
        <v>0</v>
      </c>
      <c r="D59" s="6">
        <f t="shared" si="0"/>
        <v>0</v>
      </c>
      <c r="E59" s="80">
        <v>0</v>
      </c>
      <c r="F59" s="6">
        <f t="shared" si="1"/>
        <v>0</v>
      </c>
      <c r="G59" s="80">
        <v>0</v>
      </c>
      <c r="H59" s="6">
        <f t="shared" si="2"/>
        <v>0</v>
      </c>
      <c r="I59" s="80">
        <v>6491</v>
      </c>
      <c r="J59" s="6">
        <f t="shared" si="3"/>
        <v>0.010448323374884104</v>
      </c>
      <c r="K59" s="45">
        <f t="shared" si="4"/>
        <v>6491</v>
      </c>
      <c r="L59" s="6">
        <f t="shared" si="5"/>
        <v>0.0014480393466935468</v>
      </c>
    </row>
    <row r="60" spans="2:12" ht="12.75">
      <c r="B60" s="78" t="s">
        <v>132</v>
      </c>
      <c r="C60" s="80">
        <v>9605</v>
      </c>
      <c r="D60" s="6">
        <f t="shared" si="0"/>
        <v>0.004651696646419719</v>
      </c>
      <c r="E60" s="80">
        <v>9605</v>
      </c>
      <c r="F60" s="6">
        <f t="shared" si="1"/>
        <v>0.00669934617729239</v>
      </c>
      <c r="G60" s="80">
        <v>0</v>
      </c>
      <c r="H60" s="6">
        <f t="shared" si="2"/>
        <v>0</v>
      </c>
      <c r="I60" s="80">
        <v>36598</v>
      </c>
      <c r="J60" s="6">
        <f t="shared" si="3"/>
        <v>0.05891045122076852</v>
      </c>
      <c r="K60" s="45">
        <f t="shared" si="4"/>
        <v>55808</v>
      </c>
      <c r="L60" s="6">
        <f t="shared" si="5"/>
        <v>0.01244988135268425</v>
      </c>
    </row>
    <row r="61" spans="2:12" ht="12.75">
      <c r="B61" s="78" t="s">
        <v>134</v>
      </c>
      <c r="C61" s="80">
        <v>882</v>
      </c>
      <c r="D61" s="6">
        <f t="shared" si="0"/>
        <v>0.0004271521543094422</v>
      </c>
      <c r="E61" s="80">
        <v>882</v>
      </c>
      <c r="F61" s="6">
        <f t="shared" si="1"/>
        <v>0.0006151820227352304</v>
      </c>
      <c r="G61" s="80">
        <v>0</v>
      </c>
      <c r="H61" s="6">
        <f t="shared" si="2"/>
        <v>0</v>
      </c>
      <c r="I61" s="80">
        <v>637</v>
      </c>
      <c r="J61" s="6">
        <f t="shared" si="3"/>
        <v>0.0010253554136190378</v>
      </c>
      <c r="K61" s="45">
        <f t="shared" si="4"/>
        <v>2401</v>
      </c>
      <c r="L61" s="6">
        <f t="shared" si="5"/>
        <v>0.0005356250918827925</v>
      </c>
    </row>
    <row r="62" spans="2:12" ht="12.75">
      <c r="B62" s="78" t="s">
        <v>135</v>
      </c>
      <c r="C62" s="80">
        <v>67910</v>
      </c>
      <c r="D62" s="6">
        <f t="shared" si="0"/>
        <v>0.03288877868384832</v>
      </c>
      <c r="E62" s="80">
        <v>67910</v>
      </c>
      <c r="F62" s="6">
        <f t="shared" si="1"/>
        <v>0.04736622580946655</v>
      </c>
      <c r="G62" s="80">
        <v>36709</v>
      </c>
      <c r="H62" s="6">
        <f t="shared" si="2"/>
        <v>0.10118107523325202</v>
      </c>
      <c r="I62" s="80">
        <v>2276</v>
      </c>
      <c r="J62" s="6">
        <f t="shared" si="3"/>
        <v>0.0036635932831976924</v>
      </c>
      <c r="K62" s="45">
        <f t="shared" si="4"/>
        <v>174805</v>
      </c>
      <c r="L62" s="6">
        <f t="shared" si="5"/>
        <v>0.03899622831593983</v>
      </c>
    </row>
    <row r="63" spans="2:12" ht="12.75">
      <c r="B63" s="78" t="s">
        <v>136</v>
      </c>
      <c r="C63" s="80">
        <v>0</v>
      </c>
      <c r="D63" s="6">
        <f t="shared" si="0"/>
        <v>0</v>
      </c>
      <c r="E63" s="80">
        <v>0</v>
      </c>
      <c r="F63" s="6">
        <f t="shared" si="1"/>
        <v>0</v>
      </c>
      <c r="G63" s="80">
        <v>0</v>
      </c>
      <c r="H63" s="6">
        <f t="shared" si="2"/>
        <v>0</v>
      </c>
      <c r="I63" s="80">
        <v>18974</v>
      </c>
      <c r="J63" s="6">
        <f t="shared" si="3"/>
        <v>0.030541748222931906</v>
      </c>
      <c r="K63" s="45">
        <f t="shared" si="4"/>
        <v>18974</v>
      </c>
      <c r="L63" s="6">
        <f t="shared" si="5"/>
        <v>0.004232799039310331</v>
      </c>
    </row>
    <row r="64" spans="2:12" ht="12.75">
      <c r="B64" s="78" t="s">
        <v>137</v>
      </c>
      <c r="C64" s="80">
        <v>56356</v>
      </c>
      <c r="D64" s="6">
        <f t="shared" si="0"/>
        <v>0.027293182322293566</v>
      </c>
      <c r="E64" s="80">
        <v>56356</v>
      </c>
      <c r="F64" s="6">
        <f t="shared" si="1"/>
        <v>0.03930748080869234</v>
      </c>
      <c r="G64" s="80">
        <v>27129</v>
      </c>
      <c r="H64" s="6">
        <f t="shared" si="2"/>
        <v>0.0747757059577459</v>
      </c>
      <c r="I64" s="80">
        <v>35882</v>
      </c>
      <c r="J64" s="6">
        <f t="shared" si="3"/>
        <v>0.057757932419903166</v>
      </c>
      <c r="K64" s="45">
        <f t="shared" si="4"/>
        <v>175723</v>
      </c>
      <c r="L64" s="6">
        <f t="shared" si="5"/>
        <v>0.03920101958389002</v>
      </c>
    </row>
    <row r="65" spans="2:12" ht="12.75">
      <c r="B65" s="78" t="s">
        <v>139</v>
      </c>
      <c r="C65" s="80">
        <v>5480</v>
      </c>
      <c r="D65" s="6">
        <f t="shared" si="0"/>
        <v>0.0026539612308568517</v>
      </c>
      <c r="E65" s="80">
        <v>5480</v>
      </c>
      <c r="F65" s="6">
        <f t="shared" si="1"/>
        <v>0.0038222193702823837</v>
      </c>
      <c r="G65" s="80">
        <v>156</v>
      </c>
      <c r="H65" s="6">
        <f t="shared" si="2"/>
        <v>0.0004299830487451937</v>
      </c>
      <c r="I65" s="80">
        <v>9422</v>
      </c>
      <c r="J65" s="6">
        <f t="shared" si="3"/>
        <v>0.015166246008035438</v>
      </c>
      <c r="K65" s="45">
        <f t="shared" si="4"/>
        <v>20538</v>
      </c>
      <c r="L65" s="6">
        <f t="shared" si="5"/>
        <v>0.004581702681003245</v>
      </c>
    </row>
    <row r="66" spans="2:12" ht="12.75">
      <c r="B66" s="78" t="s">
        <v>140</v>
      </c>
      <c r="C66" s="80">
        <v>6022</v>
      </c>
      <c r="D66" s="6">
        <f t="shared" si="0"/>
        <v>0.0029164515569744453</v>
      </c>
      <c r="E66" s="80">
        <v>6022</v>
      </c>
      <c r="F66" s="6">
        <f t="shared" si="1"/>
        <v>0.004200256395591335</v>
      </c>
      <c r="G66" s="80">
        <v>0</v>
      </c>
      <c r="H66" s="6">
        <f t="shared" si="2"/>
        <v>0</v>
      </c>
      <c r="I66" s="80">
        <v>12833</v>
      </c>
      <c r="J66" s="6">
        <f t="shared" si="3"/>
        <v>0.020656806943442876</v>
      </c>
      <c r="K66" s="45">
        <f t="shared" si="4"/>
        <v>24877</v>
      </c>
      <c r="L66" s="6">
        <f t="shared" si="5"/>
        <v>0.005549664894114214</v>
      </c>
    </row>
    <row r="67" spans="2:12" ht="12.75">
      <c r="B67" s="78" t="s">
        <v>141</v>
      </c>
      <c r="C67" s="80">
        <v>0</v>
      </c>
      <c r="D67" s="6">
        <f t="shared" si="0"/>
        <v>0</v>
      </c>
      <c r="E67" s="80">
        <v>0</v>
      </c>
      <c r="F67" s="6">
        <f t="shared" si="1"/>
        <v>0</v>
      </c>
      <c r="G67" s="80">
        <v>0</v>
      </c>
      <c r="H67" s="6">
        <f t="shared" si="2"/>
        <v>0</v>
      </c>
      <c r="I67" s="80">
        <v>4746</v>
      </c>
      <c r="J67" s="6">
        <f t="shared" si="3"/>
        <v>0.007639461213557227</v>
      </c>
      <c r="K67" s="45">
        <f t="shared" si="4"/>
        <v>4746</v>
      </c>
      <c r="L67" s="6">
        <f t="shared" si="5"/>
        <v>0.0010587574702522837</v>
      </c>
    </row>
    <row r="68" spans="2:12" ht="12.75">
      <c r="B68" s="78" t="s">
        <v>143</v>
      </c>
      <c r="C68" s="80">
        <v>0</v>
      </c>
      <c r="D68" s="6">
        <f>+C68/$C$76</f>
        <v>0</v>
      </c>
      <c r="E68" s="80">
        <v>0</v>
      </c>
      <c r="F68" s="6">
        <f>+E68/$E$76</f>
        <v>0</v>
      </c>
      <c r="G68" s="80">
        <v>0</v>
      </c>
      <c r="H68" s="6">
        <f>+G68/$G$76</f>
        <v>0</v>
      </c>
      <c r="I68" s="80">
        <v>17024</v>
      </c>
      <c r="J68" s="6">
        <f>+I68/$I$76</f>
        <v>0.027402905120016485</v>
      </c>
      <c r="K68" s="45">
        <f>+C68+E68+G68+I68</f>
        <v>17024</v>
      </c>
      <c r="L68" s="6">
        <f>+K68/$K$76</f>
        <v>0.0037977849080435898</v>
      </c>
    </row>
    <row r="69" spans="2:12" ht="12.75">
      <c r="B69" s="78" t="s">
        <v>145</v>
      </c>
      <c r="C69" s="80">
        <v>996</v>
      </c>
      <c r="D69" s="6">
        <f>+C69/$C$76</f>
        <v>0.0004823622967031796</v>
      </c>
      <c r="E69" s="80">
        <v>996</v>
      </c>
      <c r="F69" s="6">
        <f>+E69/$E$76</f>
        <v>0.0006946953454016888</v>
      </c>
      <c r="G69" s="80">
        <v>0</v>
      </c>
      <c r="H69" s="6">
        <f>+G69/$G$76</f>
        <v>0</v>
      </c>
      <c r="I69" s="80">
        <v>0</v>
      </c>
      <c r="J69" s="6">
        <f>+I69/$I$76</f>
        <v>0</v>
      </c>
      <c r="K69" s="45">
        <f>+C69+E69+G69+I69</f>
        <v>1992</v>
      </c>
      <c r="L69" s="6">
        <f>+K69/$K$76</f>
        <v>0.00044438366640171703</v>
      </c>
    </row>
    <row r="70" spans="2:12" ht="12.75">
      <c r="B70" s="78" t="s">
        <v>146</v>
      </c>
      <c r="C70" s="80">
        <v>10494</v>
      </c>
      <c r="D70" s="6">
        <f>+C70/$C$76</f>
        <v>0.005082238897191935</v>
      </c>
      <c r="E70" s="80">
        <v>10494</v>
      </c>
      <c r="F70" s="6">
        <f>+E70/$E$76</f>
        <v>0.007319410597033456</v>
      </c>
      <c r="G70" s="80">
        <v>0</v>
      </c>
      <c r="H70" s="6">
        <f>+G70/$G$76</f>
        <v>0</v>
      </c>
      <c r="I70" s="80">
        <v>386</v>
      </c>
      <c r="J70" s="6">
        <f>+I70/$I$76</f>
        <v>0.0006213299680642835</v>
      </c>
      <c r="K70" s="45">
        <f>+C70+E70+G70+I70</f>
        <v>21374</v>
      </c>
      <c r="L70" s="6">
        <f>+K70/$K$76</f>
        <v>0.004768201047023243</v>
      </c>
    </row>
    <row r="71" spans="2:12" ht="12.75">
      <c r="B71" s="78" t="s">
        <v>148</v>
      </c>
      <c r="C71" s="80">
        <v>2912</v>
      </c>
      <c r="D71" s="6">
        <f>+C71/$C$76</f>
        <v>0.0014102801285137139</v>
      </c>
      <c r="E71" s="80">
        <v>2912</v>
      </c>
      <c r="F71" s="6">
        <f>+E71/$E$76</f>
        <v>0.0020310771544274275</v>
      </c>
      <c r="G71" s="80">
        <v>0</v>
      </c>
      <c r="H71" s="6"/>
      <c r="I71" s="80">
        <v>2680</v>
      </c>
      <c r="J71" s="6">
        <f>+I71/$I$76</f>
        <v>0.0043138971875965795</v>
      </c>
      <c r="K71" s="45">
        <f>+C71+E71+G71+I71</f>
        <v>8504</v>
      </c>
      <c r="L71" s="6">
        <f>+K71/$K$76</f>
        <v>0.0018971077806627518</v>
      </c>
    </row>
    <row r="72" spans="2:12" ht="12.75">
      <c r="B72" s="78" t="s">
        <v>149</v>
      </c>
      <c r="C72" s="80">
        <v>0</v>
      </c>
      <c r="D72" s="6">
        <f>+C72/$C$76</f>
        <v>0</v>
      </c>
      <c r="E72" s="80">
        <v>0</v>
      </c>
      <c r="F72" s="6">
        <f>+E72/$E$76</f>
        <v>0</v>
      </c>
      <c r="G72" s="80">
        <v>0</v>
      </c>
      <c r="H72" s="6"/>
      <c r="I72" s="80">
        <v>1787</v>
      </c>
      <c r="J72" s="6">
        <f>+I72/$I$76</f>
        <v>0.0028764680127742865</v>
      </c>
      <c r="K72" s="45">
        <f>+C72+E72+G72+I72</f>
        <v>1787</v>
      </c>
      <c r="L72" s="6">
        <f>+K72/$K$76</f>
        <v>0.0003986514115762391</v>
      </c>
    </row>
    <row r="73" spans="2:12" ht="12.75">
      <c r="B73" s="18"/>
      <c r="C73" s="19"/>
      <c r="D73" s="6"/>
      <c r="E73" s="19"/>
      <c r="F73" s="6"/>
      <c r="G73" s="19"/>
      <c r="H73" s="6"/>
      <c r="I73" s="19"/>
      <c r="J73" s="6"/>
      <c r="K73" s="19"/>
      <c r="L73" s="6"/>
    </row>
    <row r="74" spans="2:12" ht="12.75">
      <c r="B74" s="18"/>
      <c r="C74" s="19"/>
      <c r="D74" s="6"/>
      <c r="E74" s="19"/>
      <c r="F74" s="6"/>
      <c r="G74" s="19"/>
      <c r="H74" s="6"/>
      <c r="I74" s="19"/>
      <c r="J74" s="6"/>
      <c r="K74" s="19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2064838</v>
      </c>
      <c r="D76" s="7">
        <f>SUM(D3:D75)</f>
        <v>1</v>
      </c>
      <c r="E76" s="4">
        <f>SUM(E3:E74)</f>
        <v>1433722</v>
      </c>
      <c r="F76" s="7">
        <f>SUM(F3:F75)</f>
        <v>1</v>
      </c>
      <c r="G76" s="4">
        <f>SUM(G3:G74)</f>
        <v>362805</v>
      </c>
      <c r="H76" s="7">
        <f>SUM(H3:H75)</f>
        <v>1</v>
      </c>
      <c r="I76" s="4">
        <f>SUM(I3:I74)</f>
        <v>621248</v>
      </c>
      <c r="J76" s="7">
        <f>SUM(J3:J75)</f>
        <v>0.9999999999999996</v>
      </c>
      <c r="K76" s="4">
        <f>SUM(K3:K74)</f>
        <v>4482613</v>
      </c>
      <c r="L76" s="7">
        <f>SUM(L3:L75)</f>
        <v>1</v>
      </c>
      <c r="M76" s="4">
        <f>+I76+G76+E76+C76</f>
        <v>4482613</v>
      </c>
    </row>
    <row r="77" spans="3:11" ht="12.75">
      <c r="C77" s="4"/>
      <c r="E77" s="4"/>
      <c r="I77" s="4"/>
      <c r="K77" s="4"/>
    </row>
    <row r="78" spans="3:11" ht="12.75">
      <c r="C78" s="9">
        <v>2064837.69</v>
      </c>
      <c r="E78" s="4">
        <v>1433722.11</v>
      </c>
      <c r="G78" s="9">
        <v>362803.73</v>
      </c>
      <c r="I78" s="9">
        <v>621247.85</v>
      </c>
      <c r="K78" s="4">
        <f>SUM(C78:I78)</f>
        <v>4482611.38</v>
      </c>
    </row>
    <row r="80" spans="3:11" ht="12.75">
      <c r="C80" s="4">
        <f>+C76-C78</f>
        <v>0.31000000005587935</v>
      </c>
      <c r="E80" s="4">
        <f>+E76-E78</f>
        <v>-0.11000000010244548</v>
      </c>
      <c r="G80" s="4">
        <f>+G76-G78</f>
        <v>1.2700000000186265</v>
      </c>
      <c r="I80" s="4">
        <f>+I76-I78</f>
        <v>0.15000000002328306</v>
      </c>
      <c r="K80" s="4">
        <f>+K76-K78</f>
        <v>1.6200000001117587</v>
      </c>
    </row>
    <row r="83" ht="12.75">
      <c r="K83" s="4">
        <f>+K78</f>
        <v>4482611.38</v>
      </c>
    </row>
    <row r="84" ht="12.75">
      <c r="K84" s="4">
        <v>133036.61</v>
      </c>
    </row>
    <row r="85" ht="12.75">
      <c r="K85" s="4">
        <f>+K83-K84</f>
        <v>4349574.77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C1" sqref="C1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36161</v>
      </c>
      <c r="F1" t="s">
        <v>157</v>
      </c>
    </row>
    <row r="2" spans="2:12" ht="12.75">
      <c r="B2" s="81" t="s">
        <v>150</v>
      </c>
      <c r="C2" s="83" t="s">
        <v>151</v>
      </c>
      <c r="D2" s="1" t="s">
        <v>159</v>
      </c>
      <c r="E2" s="83" t="s">
        <v>152</v>
      </c>
      <c r="F2" s="1" t="s">
        <v>159</v>
      </c>
      <c r="G2" s="83" t="s">
        <v>153</v>
      </c>
      <c r="H2" s="1" t="s">
        <v>159</v>
      </c>
      <c r="I2" s="83" t="s">
        <v>154</v>
      </c>
      <c r="J2" s="1" t="s">
        <v>159</v>
      </c>
      <c r="K2" s="48" t="s">
        <v>155</v>
      </c>
      <c r="L2" s="1" t="s">
        <v>156</v>
      </c>
    </row>
    <row r="3" spans="2:12" ht="12.75">
      <c r="B3" s="82" t="s">
        <v>2</v>
      </c>
      <c r="C3" s="84">
        <v>9386</v>
      </c>
      <c r="D3" s="6">
        <f>+C3/$C$76</f>
        <v>0.004392950498571331</v>
      </c>
      <c r="E3" s="84">
        <v>9387</v>
      </c>
      <c r="F3" s="6">
        <f>+E3/$E$76</f>
        <v>0.006652016687087349</v>
      </c>
      <c r="G3" s="84">
        <v>483</v>
      </c>
      <c r="H3" s="6">
        <f>+G3/$G$76</f>
        <v>0.0012297398450986084</v>
      </c>
      <c r="I3" s="84">
        <v>2352</v>
      </c>
      <c r="J3" s="6">
        <f>+I3/$I$76</f>
        <v>0.0034434747471198232</v>
      </c>
      <c r="K3" s="49">
        <f>+C3+E3+G3+I3</f>
        <v>21608</v>
      </c>
      <c r="L3" s="6">
        <f>+K3/$K$76</f>
        <v>0.004673462162107799</v>
      </c>
    </row>
    <row r="4" spans="2:12" ht="12.75">
      <c r="B4" s="82" t="s">
        <v>6</v>
      </c>
      <c r="C4" s="84">
        <v>5979</v>
      </c>
      <c r="D4" s="6">
        <f aca="true" t="shared" si="0" ref="D4:D67">+C4/$C$76</f>
        <v>0.002798364695392925</v>
      </c>
      <c r="E4" s="84">
        <v>5979</v>
      </c>
      <c r="F4" s="6">
        <f aca="true" t="shared" si="1" ref="F4:F67">+E4/$E$76</f>
        <v>0.00423696684479549</v>
      </c>
      <c r="G4" s="84">
        <v>823</v>
      </c>
      <c r="H4" s="6">
        <f aca="true" t="shared" si="2" ref="H4:H67">+G4/$G$76</f>
        <v>0.002095395222600734</v>
      </c>
      <c r="I4" s="84">
        <v>13248</v>
      </c>
      <c r="J4" s="6">
        <f aca="true" t="shared" si="3" ref="J4:J67">+I4/$I$76</f>
        <v>0.019395898575613697</v>
      </c>
      <c r="K4" s="49">
        <f aca="true" t="shared" si="4" ref="K4:K67">+C4+E4+G4+I4</f>
        <v>26029</v>
      </c>
      <c r="L4" s="6">
        <f aca="true" t="shared" si="5" ref="L4:L67">+K4/$K$76</f>
        <v>0.005629653212583483</v>
      </c>
    </row>
    <row r="5" spans="2:12" ht="12.75">
      <c r="B5" s="82" t="s">
        <v>7</v>
      </c>
      <c r="C5" s="84">
        <v>581</v>
      </c>
      <c r="D5" s="6">
        <f t="shared" si="0"/>
        <v>0.00027192672487427483</v>
      </c>
      <c r="E5" s="84">
        <v>581</v>
      </c>
      <c r="F5" s="6">
        <f t="shared" si="1"/>
        <v>0.00041172064506208054</v>
      </c>
      <c r="G5" s="84">
        <v>0</v>
      </c>
      <c r="H5" s="6">
        <f t="shared" si="2"/>
        <v>0</v>
      </c>
      <c r="I5" s="84">
        <v>725</v>
      </c>
      <c r="J5" s="6">
        <f t="shared" si="3"/>
        <v>0.0010614452345501155</v>
      </c>
      <c r="K5" s="49">
        <f t="shared" si="4"/>
        <v>1887</v>
      </c>
      <c r="L5" s="6">
        <f t="shared" si="5"/>
        <v>0.00040812768881420846</v>
      </c>
    </row>
    <row r="6" spans="2:12" ht="12.75">
      <c r="B6" s="82" t="s">
        <v>8</v>
      </c>
      <c r="C6" s="84">
        <v>20122</v>
      </c>
      <c r="D6" s="6">
        <f t="shared" si="0"/>
        <v>0.009417744505886675</v>
      </c>
      <c r="E6" s="84">
        <v>20122</v>
      </c>
      <c r="F6" s="6">
        <f t="shared" si="1"/>
        <v>0.014259281962029578</v>
      </c>
      <c r="G6" s="84">
        <v>19557</v>
      </c>
      <c r="H6" s="6">
        <f t="shared" si="2"/>
        <v>0.04979300652296787</v>
      </c>
      <c r="I6" s="84">
        <v>15956</v>
      </c>
      <c r="J6" s="6">
        <f t="shared" si="3"/>
        <v>0.02336057953445744</v>
      </c>
      <c r="K6" s="49">
        <f t="shared" si="4"/>
        <v>75757</v>
      </c>
      <c r="L6" s="6">
        <f t="shared" si="5"/>
        <v>0.016385018188393212</v>
      </c>
    </row>
    <row r="7" spans="2:12" ht="12.75">
      <c r="B7" s="82" t="s">
        <v>12</v>
      </c>
      <c r="C7" s="84">
        <v>0</v>
      </c>
      <c r="D7" s="6">
        <f t="shared" si="0"/>
        <v>0</v>
      </c>
      <c r="E7" s="84">
        <v>0</v>
      </c>
      <c r="F7" s="6">
        <f t="shared" si="1"/>
        <v>0</v>
      </c>
      <c r="G7" s="84">
        <v>0</v>
      </c>
      <c r="H7" s="6">
        <f t="shared" si="2"/>
        <v>0</v>
      </c>
      <c r="I7" s="84">
        <v>3205</v>
      </c>
      <c r="J7" s="6">
        <f t="shared" si="3"/>
        <v>0.0046923199679077526</v>
      </c>
      <c r="K7" s="49">
        <f t="shared" si="4"/>
        <v>3205</v>
      </c>
      <c r="L7" s="6">
        <f t="shared" si="5"/>
        <v>0.0006931898477210059</v>
      </c>
    </row>
    <row r="8" spans="2:12" ht="12.75">
      <c r="B8" s="82" t="s">
        <v>15</v>
      </c>
      <c r="C8" s="84">
        <v>31150</v>
      </c>
      <c r="D8" s="6">
        <f t="shared" si="0"/>
        <v>0.014579203923982206</v>
      </c>
      <c r="E8" s="84">
        <v>31150</v>
      </c>
      <c r="F8" s="6">
        <f t="shared" si="1"/>
        <v>0.02207417916296697</v>
      </c>
      <c r="G8" s="84">
        <v>2159</v>
      </c>
      <c r="H8" s="6">
        <f t="shared" si="2"/>
        <v>0.0054969116471385</v>
      </c>
      <c r="I8" s="84">
        <v>2698</v>
      </c>
      <c r="J8" s="6">
        <f t="shared" si="3"/>
        <v>0.003950040334918913</v>
      </c>
      <c r="K8" s="49">
        <f t="shared" si="4"/>
        <v>67157</v>
      </c>
      <c r="L8" s="6">
        <f t="shared" si="5"/>
        <v>0.014524976787332167</v>
      </c>
    </row>
    <row r="9" spans="2:12" ht="12.75">
      <c r="B9" s="82" t="s">
        <v>17</v>
      </c>
      <c r="C9" s="84">
        <v>4137</v>
      </c>
      <c r="D9" s="6">
        <f t="shared" si="0"/>
        <v>0.0019362493301288727</v>
      </c>
      <c r="E9" s="84">
        <v>4137</v>
      </c>
      <c r="F9" s="6">
        <f t="shared" si="1"/>
        <v>0.0029316494124299953</v>
      </c>
      <c r="G9" s="84">
        <v>510</v>
      </c>
      <c r="H9" s="6">
        <f t="shared" si="2"/>
        <v>0.001298483066253189</v>
      </c>
      <c r="I9" s="84">
        <v>0</v>
      </c>
      <c r="J9" s="6">
        <f t="shared" si="3"/>
        <v>0</v>
      </c>
      <c r="K9" s="49">
        <f t="shared" si="4"/>
        <v>8784</v>
      </c>
      <c r="L9" s="6">
        <f t="shared" si="5"/>
        <v>0.0018998376356883981</v>
      </c>
    </row>
    <row r="10" spans="2:12" ht="12.75">
      <c r="B10" s="82" t="s">
        <v>24</v>
      </c>
      <c r="C10" s="84">
        <v>208</v>
      </c>
      <c r="D10" s="6">
        <f t="shared" si="0"/>
        <v>9.735070356944779E-05</v>
      </c>
      <c r="E10" s="84">
        <v>208</v>
      </c>
      <c r="F10" s="6">
        <f t="shared" si="1"/>
        <v>0.00014739740821499613</v>
      </c>
      <c r="G10" s="84">
        <v>0</v>
      </c>
      <c r="H10" s="6">
        <f t="shared" si="2"/>
        <v>0</v>
      </c>
      <c r="I10" s="84">
        <v>421</v>
      </c>
      <c r="J10" s="6">
        <f t="shared" si="3"/>
        <v>0.0006163702672353085</v>
      </c>
      <c r="K10" s="49">
        <f t="shared" si="4"/>
        <v>837</v>
      </c>
      <c r="L10" s="6">
        <f t="shared" si="5"/>
        <v>0.00018102961077768549</v>
      </c>
    </row>
    <row r="11" spans="2:12" ht="12.75">
      <c r="B11" s="82" t="s">
        <v>27</v>
      </c>
      <c r="C11" s="84">
        <v>450</v>
      </c>
      <c r="D11" s="6">
        <f t="shared" si="0"/>
        <v>0.0002106145029146707</v>
      </c>
      <c r="E11" s="84">
        <v>450</v>
      </c>
      <c r="F11" s="6">
        <f t="shared" si="1"/>
        <v>0.00031888862354205894</v>
      </c>
      <c r="G11" s="84">
        <v>0</v>
      </c>
      <c r="H11" s="6">
        <f t="shared" si="2"/>
        <v>0</v>
      </c>
      <c r="I11" s="84">
        <v>1008</v>
      </c>
      <c r="J11" s="6">
        <f t="shared" si="3"/>
        <v>0.0014757748916227815</v>
      </c>
      <c r="K11" s="49">
        <f t="shared" si="4"/>
        <v>1908</v>
      </c>
      <c r="L11" s="6">
        <f t="shared" si="5"/>
        <v>0.0004126696503749389</v>
      </c>
    </row>
    <row r="12" spans="2:12" ht="12.75">
      <c r="B12" s="82" t="s">
        <v>28</v>
      </c>
      <c r="C12" s="84">
        <v>20062</v>
      </c>
      <c r="D12" s="6">
        <f t="shared" si="0"/>
        <v>0.00938966257216472</v>
      </c>
      <c r="E12" s="84">
        <v>20062</v>
      </c>
      <c r="F12" s="6">
        <f t="shared" si="1"/>
        <v>0.014216763478890636</v>
      </c>
      <c r="G12" s="84">
        <v>0</v>
      </c>
      <c r="H12" s="6">
        <f t="shared" si="2"/>
        <v>0</v>
      </c>
      <c r="I12" s="84">
        <v>3091</v>
      </c>
      <c r="J12" s="6">
        <f t="shared" si="3"/>
        <v>0.0045254168551646995</v>
      </c>
      <c r="K12" s="49">
        <f t="shared" si="4"/>
        <v>43215</v>
      </c>
      <c r="L12" s="6">
        <f t="shared" si="5"/>
        <v>0.009346708040331754</v>
      </c>
    </row>
    <row r="13" spans="2:12" ht="12.75">
      <c r="B13" s="82" t="s">
        <v>31</v>
      </c>
      <c r="C13" s="84">
        <v>81</v>
      </c>
      <c r="D13" s="6">
        <f t="shared" si="0"/>
        <v>3.7910610524640725E-05</v>
      </c>
      <c r="E13" s="84">
        <v>81</v>
      </c>
      <c r="F13" s="6">
        <f t="shared" si="1"/>
        <v>5.7399952237570605E-05</v>
      </c>
      <c r="G13" s="84">
        <v>0</v>
      </c>
      <c r="H13" s="6">
        <f t="shared" si="2"/>
        <v>0</v>
      </c>
      <c r="I13" s="84">
        <v>472</v>
      </c>
      <c r="J13" s="6">
        <f t="shared" si="3"/>
        <v>0.0006910374492519373</v>
      </c>
      <c r="K13" s="49">
        <f t="shared" si="4"/>
        <v>634</v>
      </c>
      <c r="L13" s="6">
        <f t="shared" si="5"/>
        <v>0.00013712398235729103</v>
      </c>
    </row>
    <row r="14" spans="2:12" ht="12.75">
      <c r="B14" s="82" t="s">
        <v>33</v>
      </c>
      <c r="C14" s="84">
        <v>4493</v>
      </c>
      <c r="D14" s="6">
        <f t="shared" si="0"/>
        <v>0.0021028688035458123</v>
      </c>
      <c r="E14" s="84">
        <v>4493</v>
      </c>
      <c r="F14" s="6">
        <f t="shared" si="1"/>
        <v>0.0031839257457210463</v>
      </c>
      <c r="G14" s="84">
        <v>1121</v>
      </c>
      <c r="H14" s="6">
        <f t="shared" si="2"/>
        <v>0.002854116700529068</v>
      </c>
      <c r="I14" s="84">
        <v>26328</v>
      </c>
      <c r="J14" s="6">
        <f t="shared" si="3"/>
        <v>0.03854583466929026</v>
      </c>
      <c r="K14" s="49">
        <f t="shared" si="4"/>
        <v>36435</v>
      </c>
      <c r="L14" s="6">
        <f t="shared" si="5"/>
        <v>0.007880303307867348</v>
      </c>
    </row>
    <row r="15" spans="2:12" ht="12.75">
      <c r="B15" s="82" t="s">
        <v>35</v>
      </c>
      <c r="C15" s="84">
        <v>17834</v>
      </c>
      <c r="D15" s="6">
        <f t="shared" si="0"/>
        <v>0.00834688676662275</v>
      </c>
      <c r="E15" s="84">
        <v>17834</v>
      </c>
      <c r="F15" s="6">
        <f t="shared" si="1"/>
        <v>0.01263791047166462</v>
      </c>
      <c r="G15" s="84">
        <v>11254</v>
      </c>
      <c r="H15" s="6">
        <f t="shared" si="2"/>
        <v>0.02865319299532037</v>
      </c>
      <c r="I15" s="84">
        <v>0</v>
      </c>
      <c r="J15" s="6">
        <f t="shared" si="3"/>
        <v>0</v>
      </c>
      <c r="K15" s="49">
        <f t="shared" si="4"/>
        <v>46922</v>
      </c>
      <c r="L15" s="6">
        <f t="shared" si="5"/>
        <v>0.010148472397742601</v>
      </c>
    </row>
    <row r="16" spans="2:12" ht="12.75">
      <c r="B16" s="82" t="s">
        <v>38</v>
      </c>
      <c r="C16" s="84">
        <v>32497</v>
      </c>
      <c r="D16" s="6">
        <f t="shared" si="0"/>
        <v>0.01520964333604012</v>
      </c>
      <c r="E16" s="84">
        <v>32497</v>
      </c>
      <c r="F16" s="6">
        <f t="shared" si="1"/>
        <v>0.0230287191094362</v>
      </c>
      <c r="G16" s="84">
        <v>10936</v>
      </c>
      <c r="H16" s="6">
        <f t="shared" si="2"/>
        <v>0.027843550612833088</v>
      </c>
      <c r="I16" s="84">
        <v>25278</v>
      </c>
      <c r="J16" s="6">
        <f t="shared" si="3"/>
        <v>0.0370085691571832</v>
      </c>
      <c r="K16" s="49">
        <f t="shared" si="4"/>
        <v>101208</v>
      </c>
      <c r="L16" s="6">
        <f t="shared" si="5"/>
        <v>0.021889659316114685</v>
      </c>
    </row>
    <row r="17" spans="2:12" ht="12.75">
      <c r="B17" s="82" t="s">
        <v>39</v>
      </c>
      <c r="C17" s="84">
        <v>37</v>
      </c>
      <c r="D17" s="6">
        <f t="shared" si="0"/>
        <v>1.7317192461872923E-05</v>
      </c>
      <c r="E17" s="84">
        <v>37</v>
      </c>
      <c r="F17" s="6">
        <f t="shared" si="1"/>
        <v>2.6219731269013734E-05</v>
      </c>
      <c r="G17" s="84">
        <v>0</v>
      </c>
      <c r="H17" s="6">
        <f t="shared" si="2"/>
        <v>0</v>
      </c>
      <c r="I17" s="84">
        <v>3825</v>
      </c>
      <c r="J17" s="6">
        <f t="shared" si="3"/>
        <v>0.005600038651247161</v>
      </c>
      <c r="K17" s="49">
        <f t="shared" si="4"/>
        <v>3899</v>
      </c>
      <c r="L17" s="6">
        <f t="shared" si="5"/>
        <v>0.0008432908631089554</v>
      </c>
    </row>
    <row r="18" spans="2:12" ht="12.75">
      <c r="B18" s="82" t="s">
        <v>40</v>
      </c>
      <c r="C18" s="84">
        <v>253278</v>
      </c>
      <c r="D18" s="6">
        <f t="shared" si="0"/>
        <v>0.11854226682049326</v>
      </c>
      <c r="E18" s="84">
        <v>253278</v>
      </c>
      <c r="F18" s="6">
        <f t="shared" si="1"/>
        <v>0.17948327287441246</v>
      </c>
      <c r="G18" s="84">
        <v>60621</v>
      </c>
      <c r="H18" s="6">
        <f t="shared" si="2"/>
        <v>0.15434380776340112</v>
      </c>
      <c r="I18" s="84">
        <v>20247</v>
      </c>
      <c r="J18" s="6">
        <f t="shared" si="3"/>
        <v>0.029642871260601642</v>
      </c>
      <c r="K18" s="49">
        <f t="shared" si="4"/>
        <v>587424</v>
      </c>
      <c r="L18" s="6">
        <f t="shared" si="5"/>
        <v>0.12705034418335856</v>
      </c>
    </row>
    <row r="19" spans="2:12" ht="12.75">
      <c r="B19" s="82" t="s">
        <v>42</v>
      </c>
      <c r="C19" s="84">
        <v>0</v>
      </c>
      <c r="D19" s="6">
        <f t="shared" si="0"/>
        <v>0</v>
      </c>
      <c r="E19" s="84">
        <v>0</v>
      </c>
      <c r="F19" s="6">
        <f t="shared" si="1"/>
        <v>0</v>
      </c>
      <c r="G19" s="84">
        <v>0</v>
      </c>
      <c r="H19" s="6">
        <f t="shared" si="2"/>
        <v>0</v>
      </c>
      <c r="I19" s="84">
        <v>112</v>
      </c>
      <c r="J19" s="6">
        <f t="shared" si="3"/>
        <v>0.0001639749879580868</v>
      </c>
      <c r="K19" s="49">
        <f t="shared" si="4"/>
        <v>112</v>
      </c>
      <c r="L19" s="6">
        <f t="shared" si="5"/>
        <v>2.4223794990562453E-05</v>
      </c>
    </row>
    <row r="20" spans="2:12" ht="12.75">
      <c r="B20" s="82" t="s">
        <v>43</v>
      </c>
      <c r="C20" s="84">
        <v>4883</v>
      </c>
      <c r="D20" s="6">
        <f t="shared" si="0"/>
        <v>0.002285401372738527</v>
      </c>
      <c r="E20" s="84">
        <v>4883</v>
      </c>
      <c r="F20" s="6">
        <f t="shared" si="1"/>
        <v>0.003460295886124164</v>
      </c>
      <c r="G20" s="84">
        <v>22</v>
      </c>
      <c r="H20" s="6">
        <f t="shared" si="2"/>
        <v>5.6012995014843446E-05</v>
      </c>
      <c r="I20" s="84">
        <v>661</v>
      </c>
      <c r="J20" s="6">
        <f t="shared" si="3"/>
        <v>0.0009677452414312088</v>
      </c>
      <c r="K20" s="49">
        <f t="shared" si="4"/>
        <v>10449</v>
      </c>
      <c r="L20" s="6">
        <f t="shared" si="5"/>
        <v>0.0022599503022891704</v>
      </c>
    </row>
    <row r="21" spans="2:12" ht="12.75">
      <c r="B21" s="82" t="s">
        <v>44</v>
      </c>
      <c r="C21" s="84">
        <v>12643</v>
      </c>
      <c r="D21" s="6">
        <f t="shared" si="0"/>
        <v>0.005917331467444848</v>
      </c>
      <c r="E21" s="84">
        <v>12643</v>
      </c>
      <c r="F21" s="6">
        <f t="shared" si="1"/>
        <v>0.008959353038760557</v>
      </c>
      <c r="G21" s="84">
        <v>818</v>
      </c>
      <c r="H21" s="6">
        <f t="shared" si="2"/>
        <v>0.002082664996460997</v>
      </c>
      <c r="I21" s="84">
        <v>7822</v>
      </c>
      <c r="J21" s="6">
        <f t="shared" si="3"/>
        <v>0.011451896034001385</v>
      </c>
      <c r="K21" s="49">
        <f t="shared" si="4"/>
        <v>33926</v>
      </c>
      <c r="L21" s="6">
        <f t="shared" si="5"/>
        <v>0.00733764704330198</v>
      </c>
    </row>
    <row r="22" spans="2:12" ht="12.75">
      <c r="B22" s="82" t="s">
        <v>45</v>
      </c>
      <c r="C22" s="84">
        <v>140483</v>
      </c>
      <c r="D22" s="6">
        <f t="shared" si="0"/>
        <v>0.0657505715843593</v>
      </c>
      <c r="E22" s="84">
        <v>140483</v>
      </c>
      <c r="F22" s="6">
        <f t="shared" si="1"/>
        <v>0.09955206778013126</v>
      </c>
      <c r="G22" s="84">
        <v>50976</v>
      </c>
      <c r="H22" s="6">
        <f t="shared" si="2"/>
        <v>0.12978720153984816</v>
      </c>
      <c r="I22" s="84">
        <v>17726</v>
      </c>
      <c r="J22" s="6">
        <f t="shared" si="3"/>
        <v>0.025951969969152205</v>
      </c>
      <c r="K22" s="49">
        <f t="shared" si="4"/>
        <v>349668</v>
      </c>
      <c r="L22" s="6">
        <f t="shared" si="5"/>
        <v>0.07562755309607136</v>
      </c>
    </row>
    <row r="23" spans="2:12" ht="12.75">
      <c r="B23" s="82" t="s">
        <v>46</v>
      </c>
      <c r="C23" s="84">
        <v>117282</v>
      </c>
      <c r="D23" s="6">
        <f t="shared" si="0"/>
        <v>0.05489175584630758</v>
      </c>
      <c r="E23" s="84">
        <v>117282</v>
      </c>
      <c r="F23" s="6">
        <f t="shared" si="1"/>
        <v>0.08311087899168834</v>
      </c>
      <c r="G23" s="84">
        <v>18988</v>
      </c>
      <c r="H23" s="6">
        <f t="shared" si="2"/>
        <v>0.04834430678826579</v>
      </c>
      <c r="I23" s="84">
        <v>24247</v>
      </c>
      <c r="J23" s="6">
        <f t="shared" si="3"/>
        <v>0.03549912083053331</v>
      </c>
      <c r="K23" s="49">
        <f t="shared" si="4"/>
        <v>277799</v>
      </c>
      <c r="L23" s="6">
        <f t="shared" si="5"/>
        <v>0.06008344664806481</v>
      </c>
    </row>
    <row r="24" spans="2:12" ht="12.75">
      <c r="B24" s="82" t="s">
        <v>48</v>
      </c>
      <c r="C24" s="84">
        <v>77033</v>
      </c>
      <c r="D24" s="6">
        <f t="shared" si="0"/>
        <v>0.03605392667339073</v>
      </c>
      <c r="E24" s="84">
        <v>77033</v>
      </c>
      <c r="F24" s="6">
        <f t="shared" si="1"/>
        <v>0.05458877186070094</v>
      </c>
      <c r="G24" s="84">
        <v>21906</v>
      </c>
      <c r="H24" s="6">
        <f t="shared" si="2"/>
        <v>0.055773666763416385</v>
      </c>
      <c r="I24" s="84">
        <v>56914</v>
      </c>
      <c r="J24" s="6">
        <f t="shared" si="3"/>
        <v>0.0833256470057728</v>
      </c>
      <c r="K24" s="49">
        <f t="shared" si="4"/>
        <v>232886</v>
      </c>
      <c r="L24" s="6">
        <f t="shared" si="5"/>
        <v>0.05036948857296542</v>
      </c>
    </row>
    <row r="25" spans="2:12" ht="12.75">
      <c r="B25" s="82" t="s">
        <v>51</v>
      </c>
      <c r="C25" s="84">
        <v>114605</v>
      </c>
      <c r="D25" s="6">
        <f t="shared" si="0"/>
        <v>0.05363883357007963</v>
      </c>
      <c r="E25" s="84">
        <v>114605</v>
      </c>
      <c r="F25" s="6">
        <f t="shared" si="1"/>
        <v>0.08121384600230593</v>
      </c>
      <c r="G25" s="84">
        <v>58780</v>
      </c>
      <c r="H25" s="6">
        <f t="shared" si="2"/>
        <v>0.14965653849874988</v>
      </c>
      <c r="I25" s="84">
        <v>39674</v>
      </c>
      <c r="J25" s="6">
        <f t="shared" si="3"/>
        <v>0.05808521135936729</v>
      </c>
      <c r="K25" s="49">
        <f t="shared" si="4"/>
        <v>327664</v>
      </c>
      <c r="L25" s="6">
        <f t="shared" si="5"/>
        <v>0.07086844251596121</v>
      </c>
    </row>
    <row r="26" spans="2:12" ht="12.75">
      <c r="B26" s="82" t="s">
        <v>52</v>
      </c>
      <c r="C26" s="84">
        <v>1764</v>
      </c>
      <c r="D26" s="6">
        <f t="shared" si="0"/>
        <v>0.0008256088514255091</v>
      </c>
      <c r="E26" s="84">
        <v>1764</v>
      </c>
      <c r="F26" s="6">
        <f t="shared" si="1"/>
        <v>0.001250043404284871</v>
      </c>
      <c r="G26" s="84">
        <v>0</v>
      </c>
      <c r="H26" s="6">
        <f t="shared" si="2"/>
        <v>0</v>
      </c>
      <c r="I26" s="84">
        <v>23172</v>
      </c>
      <c r="J26" s="6">
        <f t="shared" si="3"/>
        <v>0.033925253758614174</v>
      </c>
      <c r="K26" s="49">
        <f t="shared" si="4"/>
        <v>26700</v>
      </c>
      <c r="L26" s="6">
        <f t="shared" si="5"/>
        <v>0.005774779698643013</v>
      </c>
    </row>
    <row r="27" spans="2:12" ht="12.75">
      <c r="B27" s="82" t="s">
        <v>53</v>
      </c>
      <c r="C27" s="84">
        <v>8190</v>
      </c>
      <c r="D27" s="6">
        <f t="shared" si="0"/>
        <v>0.0038331839530470068</v>
      </c>
      <c r="E27" s="84">
        <v>8190</v>
      </c>
      <c r="F27" s="6">
        <f t="shared" si="1"/>
        <v>0.005803772948465472</v>
      </c>
      <c r="G27" s="84">
        <v>36</v>
      </c>
      <c r="H27" s="6">
        <f t="shared" si="2"/>
        <v>9.165762820610745E-05</v>
      </c>
      <c r="I27" s="84">
        <v>2318</v>
      </c>
      <c r="J27" s="6">
        <f t="shared" si="3"/>
        <v>0.003393696625775404</v>
      </c>
      <c r="K27" s="49">
        <f t="shared" si="4"/>
        <v>18734</v>
      </c>
      <c r="L27" s="6">
        <f t="shared" si="5"/>
        <v>0.004051862279939259</v>
      </c>
    </row>
    <row r="28" spans="2:12" ht="12.75">
      <c r="B28" s="82" t="s">
        <v>54</v>
      </c>
      <c r="C28" s="84">
        <v>3942</v>
      </c>
      <c r="D28" s="6">
        <f t="shared" si="0"/>
        <v>0.0018449830455325154</v>
      </c>
      <c r="E28" s="84">
        <v>3942</v>
      </c>
      <c r="F28" s="6">
        <f t="shared" si="1"/>
        <v>0.0027934643422284364</v>
      </c>
      <c r="G28" s="84">
        <v>0</v>
      </c>
      <c r="H28" s="6">
        <f t="shared" si="2"/>
        <v>0</v>
      </c>
      <c r="I28" s="84">
        <v>307</v>
      </c>
      <c r="J28" s="6">
        <f t="shared" si="3"/>
        <v>0.00044946715449225585</v>
      </c>
      <c r="K28" s="49">
        <f t="shared" si="4"/>
        <v>8191</v>
      </c>
      <c r="L28" s="6">
        <f t="shared" si="5"/>
        <v>0.0017715812925687237</v>
      </c>
    </row>
    <row r="29" spans="2:12" ht="12.75">
      <c r="B29" s="82" t="s">
        <v>55</v>
      </c>
      <c r="C29" s="84">
        <v>6853</v>
      </c>
      <c r="D29" s="6">
        <f t="shared" si="0"/>
        <v>0.003207424863276085</v>
      </c>
      <c r="E29" s="84">
        <v>6853</v>
      </c>
      <c r="F29" s="6">
        <f t="shared" si="1"/>
        <v>0.004856319415852733</v>
      </c>
      <c r="G29" s="84">
        <v>0</v>
      </c>
      <c r="H29" s="6">
        <f t="shared" si="2"/>
        <v>0</v>
      </c>
      <c r="I29" s="84">
        <v>5143</v>
      </c>
      <c r="J29" s="6">
        <f t="shared" si="3"/>
        <v>0.0075296728845396475</v>
      </c>
      <c r="K29" s="49">
        <f t="shared" si="4"/>
        <v>18849</v>
      </c>
      <c r="L29" s="6">
        <f t="shared" si="5"/>
        <v>0.0040767349265813544</v>
      </c>
    </row>
    <row r="30" spans="2:12" ht="12.75">
      <c r="B30" s="82" t="s">
        <v>58</v>
      </c>
      <c r="C30" s="84">
        <v>364934</v>
      </c>
      <c r="D30" s="6">
        <f t="shared" si="0"/>
        <v>0.17080087334813876</v>
      </c>
      <c r="E30" s="84">
        <v>0</v>
      </c>
      <c r="F30" s="6">
        <f t="shared" si="1"/>
        <v>0</v>
      </c>
      <c r="G30" s="84">
        <v>0</v>
      </c>
      <c r="H30" s="6">
        <f t="shared" si="2"/>
        <v>0</v>
      </c>
      <c r="I30" s="84">
        <v>0</v>
      </c>
      <c r="J30" s="6">
        <f t="shared" si="3"/>
        <v>0</v>
      </c>
      <c r="K30" s="49">
        <f t="shared" si="4"/>
        <v>364934</v>
      </c>
      <c r="L30" s="6">
        <f t="shared" si="5"/>
        <v>0.07892934286683856</v>
      </c>
    </row>
    <row r="31" spans="2:12" ht="12.75">
      <c r="B31" s="82" t="s">
        <v>61</v>
      </c>
      <c r="C31" s="84">
        <v>316325</v>
      </c>
      <c r="D31" s="6">
        <f t="shared" si="0"/>
        <v>0.14805029474329603</v>
      </c>
      <c r="E31" s="84">
        <v>0</v>
      </c>
      <c r="F31" s="6">
        <f t="shared" si="1"/>
        <v>0</v>
      </c>
      <c r="G31" s="84">
        <v>0</v>
      </c>
      <c r="H31" s="6">
        <f t="shared" si="2"/>
        <v>0</v>
      </c>
      <c r="I31" s="84">
        <v>0</v>
      </c>
      <c r="J31" s="6">
        <f t="shared" si="3"/>
        <v>0</v>
      </c>
      <c r="K31" s="49">
        <f t="shared" si="4"/>
        <v>316325</v>
      </c>
      <c r="L31" s="6">
        <f t="shared" si="5"/>
        <v>0.0684159995570506</v>
      </c>
    </row>
    <row r="32" spans="2:12" ht="12.75">
      <c r="B32" s="82" t="s">
        <v>63</v>
      </c>
      <c r="C32" s="84">
        <v>41564</v>
      </c>
      <c r="D32" s="6">
        <f t="shared" si="0"/>
        <v>0.019453291553656386</v>
      </c>
      <c r="E32" s="84">
        <v>3724</v>
      </c>
      <c r="F32" s="6">
        <f t="shared" si="1"/>
        <v>0.00263898052015695</v>
      </c>
      <c r="G32" s="84">
        <v>2297</v>
      </c>
      <c r="H32" s="6">
        <f t="shared" si="2"/>
        <v>0.005848265888595245</v>
      </c>
      <c r="I32" s="84">
        <v>5923</v>
      </c>
      <c r="J32" s="6">
        <f t="shared" si="3"/>
        <v>0.008671641550676323</v>
      </c>
      <c r="K32" s="49">
        <f t="shared" si="4"/>
        <v>53508</v>
      </c>
      <c r="L32" s="6">
        <f t="shared" si="5"/>
        <v>0.011572918056741212</v>
      </c>
    </row>
    <row r="33" spans="2:12" ht="12.75">
      <c r="B33" s="82" t="s">
        <v>67</v>
      </c>
      <c r="C33" s="84">
        <v>55164</v>
      </c>
      <c r="D33" s="6">
        <f t="shared" si="0"/>
        <v>0.025818529863966433</v>
      </c>
      <c r="E33" s="84">
        <v>55164</v>
      </c>
      <c r="F33" s="6">
        <f t="shared" si="1"/>
        <v>0.03909149339794253</v>
      </c>
      <c r="G33" s="84">
        <v>9436</v>
      </c>
      <c r="H33" s="6">
        <f t="shared" si="2"/>
        <v>0.02402448277091194</v>
      </c>
      <c r="I33" s="84">
        <v>3944</v>
      </c>
      <c r="J33" s="6">
        <f t="shared" si="3"/>
        <v>0.005774262075952629</v>
      </c>
      <c r="K33" s="49">
        <f t="shared" si="4"/>
        <v>123708</v>
      </c>
      <c r="L33" s="6">
        <f t="shared" si="5"/>
        <v>0.026756046702611606</v>
      </c>
    </row>
    <row r="34" spans="2:12" ht="12.75">
      <c r="B34" s="82" t="s">
        <v>68</v>
      </c>
      <c r="C34" s="84">
        <v>1276</v>
      </c>
      <c r="D34" s="6">
        <f t="shared" si="0"/>
        <v>0.0005972091238202662</v>
      </c>
      <c r="E34" s="84">
        <v>1276</v>
      </c>
      <c r="F34" s="6">
        <f t="shared" si="1"/>
        <v>0.0009042264080881494</v>
      </c>
      <c r="G34" s="84">
        <v>361</v>
      </c>
      <c r="H34" s="6">
        <f t="shared" si="2"/>
        <v>0.0009191223272890219</v>
      </c>
      <c r="I34" s="84">
        <v>20784</v>
      </c>
      <c r="J34" s="6">
        <f t="shared" si="3"/>
        <v>0.030429072765364967</v>
      </c>
      <c r="K34" s="49">
        <f t="shared" si="4"/>
        <v>23697</v>
      </c>
      <c r="L34" s="6">
        <f t="shared" si="5"/>
        <v>0.005125279195458557</v>
      </c>
    </row>
    <row r="35" spans="2:12" ht="12.75">
      <c r="B35" s="82" t="s">
        <v>70</v>
      </c>
      <c r="C35" s="84">
        <v>3435</v>
      </c>
      <c r="D35" s="6">
        <f t="shared" si="0"/>
        <v>0.0016076907055819864</v>
      </c>
      <c r="E35" s="84">
        <v>3435</v>
      </c>
      <c r="F35" s="6">
        <f t="shared" si="1"/>
        <v>0.0024341831597043833</v>
      </c>
      <c r="G35" s="84">
        <v>211</v>
      </c>
      <c r="H35" s="6">
        <f t="shared" si="2"/>
        <v>0.0005372155430969076</v>
      </c>
      <c r="I35" s="84">
        <v>12100</v>
      </c>
      <c r="J35" s="6">
        <f t="shared" si="3"/>
        <v>0.01771515494904331</v>
      </c>
      <c r="K35" s="49">
        <f t="shared" si="4"/>
        <v>19181</v>
      </c>
      <c r="L35" s="6">
        <f t="shared" si="5"/>
        <v>0.004148541176017664</v>
      </c>
    </row>
    <row r="36" spans="2:12" ht="12.75">
      <c r="B36" s="82" t="s">
        <v>73</v>
      </c>
      <c r="C36" s="84">
        <v>0</v>
      </c>
      <c r="D36" s="6">
        <f t="shared" si="0"/>
        <v>0</v>
      </c>
      <c r="E36" s="84">
        <v>0</v>
      </c>
      <c r="F36" s="6">
        <f t="shared" si="1"/>
        <v>0</v>
      </c>
      <c r="G36" s="84">
        <v>0</v>
      </c>
      <c r="H36" s="6">
        <f t="shared" si="2"/>
        <v>0</v>
      </c>
      <c r="I36" s="84">
        <v>11705</v>
      </c>
      <c r="J36" s="6">
        <f t="shared" si="3"/>
        <v>0.017136850304012557</v>
      </c>
      <c r="K36" s="49">
        <f t="shared" si="4"/>
        <v>11705</v>
      </c>
      <c r="L36" s="6">
        <f t="shared" si="5"/>
        <v>0.0025316028603976208</v>
      </c>
    </row>
    <row r="37" spans="2:12" ht="12.75">
      <c r="B37" s="82" t="s">
        <v>75</v>
      </c>
      <c r="C37" s="84">
        <v>13842</v>
      </c>
      <c r="D37" s="6">
        <f t="shared" si="0"/>
        <v>0.006478502109655271</v>
      </c>
      <c r="E37" s="84">
        <v>13842</v>
      </c>
      <c r="F37" s="6">
        <f t="shared" si="1"/>
        <v>0.009809014060153732</v>
      </c>
      <c r="G37" s="84">
        <v>687</v>
      </c>
      <c r="H37" s="6">
        <f t="shared" si="2"/>
        <v>0.001749133071599884</v>
      </c>
      <c r="I37" s="84">
        <v>2665</v>
      </c>
      <c r="J37" s="6">
        <f t="shared" si="3"/>
        <v>0.0039017262759669766</v>
      </c>
      <c r="K37" s="49">
        <f t="shared" si="4"/>
        <v>31036</v>
      </c>
      <c r="L37" s="6">
        <f t="shared" si="5"/>
        <v>0.006712586618991931</v>
      </c>
    </row>
    <row r="38" spans="2:12" ht="12.75">
      <c r="B38" s="82" t="s">
        <v>78</v>
      </c>
      <c r="C38" s="84">
        <v>585</v>
      </c>
      <c r="D38" s="6">
        <f t="shared" si="0"/>
        <v>0.0002737988537890719</v>
      </c>
      <c r="E38" s="84">
        <v>585</v>
      </c>
      <c r="F38" s="6">
        <f t="shared" si="1"/>
        <v>0.0004145552106046766</v>
      </c>
      <c r="G38" s="84">
        <v>0</v>
      </c>
      <c r="H38" s="6">
        <f t="shared" si="2"/>
        <v>0</v>
      </c>
      <c r="I38" s="84">
        <v>61</v>
      </c>
      <c r="J38" s="6">
        <f t="shared" si="3"/>
        <v>8.9307805941458E-05</v>
      </c>
      <c r="K38" s="49">
        <f t="shared" si="4"/>
        <v>1231</v>
      </c>
      <c r="L38" s="6">
        <f t="shared" si="5"/>
        <v>0.0002662454610123427</v>
      </c>
    </row>
    <row r="39" spans="2:12" ht="12.75">
      <c r="B39" s="82" t="s">
        <v>79</v>
      </c>
      <c r="C39" s="84">
        <v>58214</v>
      </c>
      <c r="D39" s="6">
        <f t="shared" si="0"/>
        <v>0.0272460281614992</v>
      </c>
      <c r="E39" s="84">
        <v>58214</v>
      </c>
      <c r="F39" s="6">
        <f t="shared" si="1"/>
        <v>0.04125284962417204</v>
      </c>
      <c r="G39" s="84">
        <v>24576</v>
      </c>
      <c r="H39" s="6">
        <f t="shared" si="2"/>
        <v>0.06257160752203603</v>
      </c>
      <c r="I39" s="84">
        <v>21394</v>
      </c>
      <c r="J39" s="6">
        <f t="shared" si="3"/>
        <v>0.03132215082477955</v>
      </c>
      <c r="K39" s="49">
        <f t="shared" si="4"/>
        <v>162398</v>
      </c>
      <c r="L39" s="6">
        <f t="shared" si="5"/>
        <v>0.03512407016854787</v>
      </c>
    </row>
    <row r="40" spans="2:12" ht="12.75">
      <c r="B40" s="82" t="s">
        <v>81</v>
      </c>
      <c r="C40" s="84">
        <v>3567</v>
      </c>
      <c r="D40" s="6">
        <f t="shared" si="0"/>
        <v>0.0016694709597702899</v>
      </c>
      <c r="E40" s="84">
        <v>3567</v>
      </c>
      <c r="F40" s="6">
        <f t="shared" si="1"/>
        <v>0.002527723822610054</v>
      </c>
      <c r="G40" s="84">
        <v>0</v>
      </c>
      <c r="H40" s="6">
        <f t="shared" si="2"/>
        <v>0</v>
      </c>
      <c r="I40" s="84">
        <v>427</v>
      </c>
      <c r="J40" s="6">
        <f t="shared" si="3"/>
        <v>0.000625154641590206</v>
      </c>
      <c r="K40" s="49">
        <f t="shared" si="4"/>
        <v>7561</v>
      </c>
      <c r="L40" s="6">
        <f t="shared" si="5"/>
        <v>0.00163532244574681</v>
      </c>
    </row>
    <row r="41" spans="2:12" ht="12.75">
      <c r="B41" s="82" t="s">
        <v>82</v>
      </c>
      <c r="C41" s="84">
        <v>8824</v>
      </c>
      <c r="D41" s="6">
        <f t="shared" si="0"/>
        <v>0.004129916386042343</v>
      </c>
      <c r="E41" s="84">
        <v>2468</v>
      </c>
      <c r="F41" s="6">
        <f t="shared" si="1"/>
        <v>0.0017489269397817809</v>
      </c>
      <c r="G41" s="84">
        <v>6642</v>
      </c>
      <c r="H41" s="6">
        <f t="shared" si="2"/>
        <v>0.016910832404026827</v>
      </c>
      <c r="I41" s="84">
        <v>0</v>
      </c>
      <c r="J41" s="6">
        <f t="shared" si="3"/>
        <v>0</v>
      </c>
      <c r="K41" s="49">
        <f t="shared" si="4"/>
        <v>17934</v>
      </c>
      <c r="L41" s="6">
        <f t="shared" si="5"/>
        <v>0.003878835172863813</v>
      </c>
    </row>
    <row r="42" spans="2:12" ht="12.75">
      <c r="B42" s="82" t="s">
        <v>88</v>
      </c>
      <c r="C42" s="84">
        <v>0</v>
      </c>
      <c r="D42" s="6">
        <f t="shared" si="0"/>
        <v>0</v>
      </c>
      <c r="E42" s="84">
        <v>0</v>
      </c>
      <c r="F42" s="6">
        <f t="shared" si="1"/>
        <v>0</v>
      </c>
      <c r="G42" s="84">
        <v>0</v>
      </c>
      <c r="H42" s="6">
        <f t="shared" si="2"/>
        <v>0</v>
      </c>
      <c r="I42" s="84">
        <v>15980</v>
      </c>
      <c r="J42" s="6">
        <f t="shared" si="3"/>
        <v>0.023395717031877032</v>
      </c>
      <c r="K42" s="49">
        <f t="shared" si="4"/>
        <v>15980</v>
      </c>
      <c r="L42" s="6">
        <f t="shared" si="5"/>
        <v>0.0034562164638320355</v>
      </c>
    </row>
    <row r="43" spans="2:12" ht="12.75">
      <c r="B43" s="82" t="s">
        <v>89</v>
      </c>
      <c r="C43" s="84">
        <v>33068</v>
      </c>
      <c r="D43" s="6">
        <f t="shared" si="0"/>
        <v>0.015476889738627401</v>
      </c>
      <c r="E43" s="84">
        <v>33068</v>
      </c>
      <c r="F43" s="6">
        <f t="shared" si="1"/>
        <v>0.02343335334064179</v>
      </c>
      <c r="G43" s="84">
        <v>7666</v>
      </c>
      <c r="H43" s="6">
        <f t="shared" si="2"/>
        <v>0.019517982717444992</v>
      </c>
      <c r="I43" s="84">
        <v>37601</v>
      </c>
      <c r="J43" s="6">
        <f t="shared" si="3"/>
        <v>0.055050210019750204</v>
      </c>
      <c r="K43" s="49">
        <f t="shared" si="4"/>
        <v>111403</v>
      </c>
      <c r="L43" s="6">
        <f t="shared" si="5"/>
        <v>0.024094673511907402</v>
      </c>
    </row>
    <row r="44" spans="2:12" ht="12.75">
      <c r="B44" s="82" t="s">
        <v>93</v>
      </c>
      <c r="C44" s="84">
        <v>0</v>
      </c>
      <c r="D44" s="6">
        <f t="shared" si="0"/>
        <v>0</v>
      </c>
      <c r="E44" s="84">
        <v>0</v>
      </c>
      <c r="F44" s="6">
        <f t="shared" si="1"/>
        <v>0</v>
      </c>
      <c r="G44" s="84">
        <v>0</v>
      </c>
      <c r="H44" s="6">
        <f t="shared" si="2"/>
        <v>0</v>
      </c>
      <c r="I44" s="84">
        <v>6708</v>
      </c>
      <c r="J44" s="6">
        <f t="shared" si="3"/>
        <v>0.009820930528775414</v>
      </c>
      <c r="K44" s="49">
        <f t="shared" si="4"/>
        <v>6708</v>
      </c>
      <c r="L44" s="6">
        <f t="shared" si="5"/>
        <v>0.0014508322928276154</v>
      </c>
    </row>
    <row r="45" spans="2:12" ht="12.75">
      <c r="B45" s="82" t="s">
        <v>97</v>
      </c>
      <c r="C45" s="84">
        <v>0</v>
      </c>
      <c r="D45" s="6">
        <f t="shared" si="0"/>
        <v>0</v>
      </c>
      <c r="E45" s="84">
        <v>0</v>
      </c>
      <c r="F45" s="6">
        <f t="shared" si="1"/>
        <v>0</v>
      </c>
      <c r="G45" s="84">
        <v>0</v>
      </c>
      <c r="H45" s="6">
        <f t="shared" si="2"/>
        <v>0</v>
      </c>
      <c r="I45" s="84">
        <v>397</v>
      </c>
      <c r="J45" s="6">
        <f t="shared" si="3"/>
        <v>0.0005812327698157184</v>
      </c>
      <c r="K45" s="49">
        <f t="shared" si="4"/>
        <v>397</v>
      </c>
      <c r="L45" s="6">
        <f t="shared" si="5"/>
        <v>8.586470188619012E-05</v>
      </c>
    </row>
    <row r="46" spans="2:12" ht="12.75">
      <c r="B46" s="82" t="s">
        <v>99</v>
      </c>
      <c r="C46" s="84">
        <v>92870</v>
      </c>
      <c r="D46" s="6">
        <f t="shared" si="0"/>
        <v>0.04346615307930104</v>
      </c>
      <c r="E46" s="84">
        <v>92870</v>
      </c>
      <c r="F46" s="6">
        <f t="shared" si="1"/>
        <v>0.06581152548522447</v>
      </c>
      <c r="G46" s="84">
        <v>8437</v>
      </c>
      <c r="H46" s="6">
        <f t="shared" si="2"/>
        <v>0.021480983588192462</v>
      </c>
      <c r="I46" s="84">
        <v>41077</v>
      </c>
      <c r="J46" s="6">
        <f t="shared" si="3"/>
        <v>0.060139290896020825</v>
      </c>
      <c r="K46" s="49">
        <f t="shared" si="4"/>
        <v>235254</v>
      </c>
      <c r="L46" s="6">
        <f t="shared" si="5"/>
        <v>0.050881648809908746</v>
      </c>
    </row>
    <row r="47" spans="2:12" ht="12.75">
      <c r="B47" s="82" t="s">
        <v>106</v>
      </c>
      <c r="C47" s="84">
        <v>97</v>
      </c>
      <c r="D47" s="6">
        <f t="shared" si="0"/>
        <v>4.539912618382902E-05</v>
      </c>
      <c r="E47" s="84">
        <v>97</v>
      </c>
      <c r="F47" s="6">
        <f t="shared" si="1"/>
        <v>6.873821440795492E-05</v>
      </c>
      <c r="G47" s="84">
        <v>102</v>
      </c>
      <c r="H47" s="6">
        <f t="shared" si="2"/>
        <v>0.0002596966132506378</v>
      </c>
      <c r="I47" s="84">
        <v>6183</v>
      </c>
      <c r="J47" s="6">
        <f t="shared" si="3"/>
        <v>0.009052297772721882</v>
      </c>
      <c r="K47" s="49">
        <f t="shared" si="4"/>
        <v>6479</v>
      </c>
      <c r="L47" s="6">
        <f t="shared" si="5"/>
        <v>0.001401303283427269</v>
      </c>
    </row>
    <row r="48" spans="2:12" ht="12.75">
      <c r="B48" s="82" t="s">
        <v>110</v>
      </c>
      <c r="C48" s="84">
        <v>0</v>
      </c>
      <c r="D48" s="6">
        <f t="shared" si="0"/>
        <v>0</v>
      </c>
      <c r="E48" s="84">
        <v>0</v>
      </c>
      <c r="F48" s="6">
        <f t="shared" si="1"/>
        <v>0</v>
      </c>
      <c r="G48" s="84">
        <v>0</v>
      </c>
      <c r="H48" s="6">
        <f t="shared" si="2"/>
        <v>0</v>
      </c>
      <c r="I48" s="84">
        <v>2826</v>
      </c>
      <c r="J48" s="6">
        <f t="shared" si="3"/>
        <v>0.004137440321156726</v>
      </c>
      <c r="K48" s="49">
        <f t="shared" si="4"/>
        <v>2826</v>
      </c>
      <c r="L48" s="6">
        <f t="shared" si="5"/>
        <v>0.0006112182557440133</v>
      </c>
    </row>
    <row r="49" spans="2:12" ht="12.75">
      <c r="B49" s="82" t="s">
        <v>112</v>
      </c>
      <c r="C49" s="84">
        <v>0</v>
      </c>
      <c r="D49" s="6">
        <f t="shared" si="0"/>
        <v>0</v>
      </c>
      <c r="E49" s="84">
        <v>0</v>
      </c>
      <c r="F49" s="6">
        <f t="shared" si="1"/>
        <v>0</v>
      </c>
      <c r="G49" s="84">
        <v>0</v>
      </c>
      <c r="H49" s="6">
        <f t="shared" si="2"/>
        <v>0</v>
      </c>
      <c r="I49" s="84">
        <v>11053</v>
      </c>
      <c r="J49" s="6">
        <f t="shared" si="3"/>
        <v>0.016182281624113695</v>
      </c>
      <c r="K49" s="49">
        <f t="shared" si="4"/>
        <v>11053</v>
      </c>
      <c r="L49" s="6">
        <f t="shared" si="5"/>
        <v>0.0023905857681311322</v>
      </c>
    </row>
    <row r="50" spans="2:12" ht="12.75">
      <c r="B50" s="82" t="s">
        <v>115</v>
      </c>
      <c r="C50" s="84">
        <v>82459</v>
      </c>
      <c r="D50" s="6">
        <f t="shared" si="0"/>
        <v>0.03859346954631296</v>
      </c>
      <c r="E50" s="84">
        <v>82459</v>
      </c>
      <c r="F50" s="6">
        <f t="shared" si="1"/>
        <v>0.05843386001923253</v>
      </c>
      <c r="G50" s="84">
        <v>4493</v>
      </c>
      <c r="H50" s="6">
        <f t="shared" si="2"/>
        <v>0.0114393812091678</v>
      </c>
      <c r="I50" s="84">
        <v>8709</v>
      </c>
      <c r="J50" s="6">
        <f t="shared" si="3"/>
        <v>0.012750519376133734</v>
      </c>
      <c r="K50" s="49">
        <f t="shared" si="4"/>
        <v>178120</v>
      </c>
      <c r="L50" s="6">
        <f t="shared" si="5"/>
        <v>0.03852448539034807</v>
      </c>
    </row>
    <row r="51" spans="2:12" ht="12.75">
      <c r="B51" s="82" t="s">
        <v>120</v>
      </c>
      <c r="C51" s="84">
        <v>0</v>
      </c>
      <c r="D51" s="6">
        <f t="shared" si="0"/>
        <v>0</v>
      </c>
      <c r="E51" s="84">
        <v>0</v>
      </c>
      <c r="F51" s="6">
        <f t="shared" si="1"/>
        <v>0</v>
      </c>
      <c r="G51" s="84">
        <v>0</v>
      </c>
      <c r="H51" s="6">
        <f t="shared" si="2"/>
        <v>0</v>
      </c>
      <c r="I51" s="84">
        <v>535</v>
      </c>
      <c r="J51" s="6">
        <f t="shared" si="3"/>
        <v>0.0007832733799783612</v>
      </c>
      <c r="K51" s="49">
        <f t="shared" si="4"/>
        <v>535</v>
      </c>
      <c r="L51" s="6">
        <f t="shared" si="5"/>
        <v>0.00011571187785670457</v>
      </c>
    </row>
    <row r="52" spans="2:12" ht="12.75">
      <c r="B52" s="82" t="s">
        <v>121</v>
      </c>
      <c r="C52" s="84">
        <v>617</v>
      </c>
      <c r="D52" s="6">
        <f t="shared" si="0"/>
        <v>0.0002887758851074485</v>
      </c>
      <c r="E52" s="84">
        <v>617</v>
      </c>
      <c r="F52" s="6">
        <f t="shared" si="1"/>
        <v>0.0004372317349454452</v>
      </c>
      <c r="G52" s="84">
        <v>0</v>
      </c>
      <c r="H52" s="6">
        <f t="shared" si="2"/>
        <v>0</v>
      </c>
      <c r="I52" s="84">
        <v>0</v>
      </c>
      <c r="J52" s="6">
        <f t="shared" si="3"/>
        <v>0</v>
      </c>
      <c r="K52" s="49">
        <f t="shared" si="4"/>
        <v>1234</v>
      </c>
      <c r="L52" s="6">
        <f t="shared" si="5"/>
        <v>0.0002668943126638756</v>
      </c>
    </row>
    <row r="53" spans="2:12" ht="12.75">
      <c r="B53" s="82" t="s">
        <v>122</v>
      </c>
      <c r="C53" s="84">
        <v>2382</v>
      </c>
      <c r="D53" s="6">
        <f t="shared" si="0"/>
        <v>0.001114852768761657</v>
      </c>
      <c r="E53" s="84">
        <v>2382</v>
      </c>
      <c r="F53" s="6">
        <f t="shared" si="1"/>
        <v>0.0016879837806159652</v>
      </c>
      <c r="G53" s="84">
        <v>384</v>
      </c>
      <c r="H53" s="6">
        <f t="shared" si="2"/>
        <v>0.000977681367531813</v>
      </c>
      <c r="I53" s="84">
        <v>2706</v>
      </c>
      <c r="J53" s="6">
        <f t="shared" si="3"/>
        <v>0.003961752834058776</v>
      </c>
      <c r="K53" s="49">
        <f t="shared" si="4"/>
        <v>7854</v>
      </c>
      <c r="L53" s="6">
        <f t="shared" si="5"/>
        <v>0.001698693623713192</v>
      </c>
    </row>
    <row r="54" spans="2:12" ht="12.75">
      <c r="B54" s="82" t="s">
        <v>123</v>
      </c>
      <c r="C54" s="84">
        <v>365</v>
      </c>
      <c r="D54" s="6">
        <f t="shared" si="0"/>
        <v>0.0001708317634752329</v>
      </c>
      <c r="E54" s="84">
        <v>365</v>
      </c>
      <c r="F54" s="6">
        <f t="shared" si="1"/>
        <v>0.0002586541057618922</v>
      </c>
      <c r="G54" s="84">
        <v>0</v>
      </c>
      <c r="H54" s="6">
        <f t="shared" si="2"/>
        <v>0</v>
      </c>
      <c r="I54" s="84">
        <v>0</v>
      </c>
      <c r="J54" s="6">
        <f t="shared" si="3"/>
        <v>0</v>
      </c>
      <c r="K54" s="49">
        <f t="shared" si="4"/>
        <v>730</v>
      </c>
      <c r="L54" s="6">
        <f t="shared" si="5"/>
        <v>0.00015788723520634456</v>
      </c>
    </row>
    <row r="55" spans="2:12" ht="12.75">
      <c r="B55" s="82" t="s">
        <v>127</v>
      </c>
      <c r="C55" s="84">
        <v>11293</v>
      </c>
      <c r="D55" s="6">
        <f t="shared" si="0"/>
        <v>0.005285487958700836</v>
      </c>
      <c r="E55" s="84">
        <v>11293</v>
      </c>
      <c r="F55" s="6">
        <f t="shared" si="1"/>
        <v>0.008002687168134381</v>
      </c>
      <c r="G55" s="84">
        <v>428</v>
      </c>
      <c r="H55" s="6">
        <f t="shared" si="2"/>
        <v>0.0010897073575614998</v>
      </c>
      <c r="I55" s="84">
        <v>15089</v>
      </c>
      <c r="J55" s="6">
        <f t="shared" si="3"/>
        <v>0.02209123744017475</v>
      </c>
      <c r="K55" s="49">
        <f t="shared" si="4"/>
        <v>38103</v>
      </c>
      <c r="L55" s="6">
        <f t="shared" si="5"/>
        <v>0.008241064826119653</v>
      </c>
    </row>
    <row r="56" spans="2:12" ht="12.75">
      <c r="B56" s="82" t="s">
        <v>128</v>
      </c>
      <c r="C56" s="84">
        <v>0</v>
      </c>
      <c r="D56" s="6">
        <f t="shared" si="0"/>
        <v>0</v>
      </c>
      <c r="E56" s="84">
        <v>0</v>
      </c>
      <c r="F56" s="6">
        <f t="shared" si="1"/>
        <v>0</v>
      </c>
      <c r="G56" s="84">
        <v>0</v>
      </c>
      <c r="H56" s="6">
        <f t="shared" si="2"/>
        <v>0</v>
      </c>
      <c r="I56" s="84">
        <v>8538</v>
      </c>
      <c r="J56" s="6">
        <f t="shared" si="3"/>
        <v>0.012500164707019154</v>
      </c>
      <c r="K56" s="49">
        <f t="shared" si="4"/>
        <v>8538</v>
      </c>
      <c r="L56" s="6">
        <f t="shared" si="5"/>
        <v>0.0018466318002626984</v>
      </c>
    </row>
    <row r="57" spans="2:12" ht="12.75">
      <c r="B57" s="82" t="s">
        <v>130</v>
      </c>
      <c r="C57" s="84">
        <v>0</v>
      </c>
      <c r="D57" s="6">
        <f t="shared" si="0"/>
        <v>0</v>
      </c>
      <c r="E57" s="84">
        <v>0</v>
      </c>
      <c r="F57" s="6">
        <f t="shared" si="1"/>
        <v>0</v>
      </c>
      <c r="G57" s="84">
        <v>0</v>
      </c>
      <c r="H57" s="6">
        <f t="shared" si="2"/>
        <v>0</v>
      </c>
      <c r="I57" s="84">
        <v>4973</v>
      </c>
      <c r="J57" s="6">
        <f t="shared" si="3"/>
        <v>0.0072807822778175515</v>
      </c>
      <c r="K57" s="49">
        <f t="shared" si="4"/>
        <v>4973</v>
      </c>
      <c r="L57" s="6">
        <f t="shared" si="5"/>
        <v>0.0010755797543577418</v>
      </c>
    </row>
    <row r="58" spans="2:12" ht="12.75">
      <c r="B58" s="82" t="s">
        <v>131</v>
      </c>
      <c r="C58" s="84">
        <v>0</v>
      </c>
      <c r="D58" s="6">
        <f t="shared" si="0"/>
        <v>0</v>
      </c>
      <c r="E58" s="84">
        <v>0</v>
      </c>
      <c r="F58" s="6">
        <f t="shared" si="1"/>
        <v>0</v>
      </c>
      <c r="G58" s="84">
        <v>0</v>
      </c>
      <c r="H58" s="6">
        <f t="shared" si="2"/>
        <v>0</v>
      </c>
      <c r="I58" s="84">
        <v>6410</v>
      </c>
      <c r="J58" s="6">
        <f t="shared" si="3"/>
        <v>0.009384639935815505</v>
      </c>
      <c r="K58" s="49">
        <f t="shared" si="4"/>
        <v>6410</v>
      </c>
      <c r="L58" s="6">
        <f t="shared" si="5"/>
        <v>0.0013863796954420118</v>
      </c>
    </row>
    <row r="59" spans="2:12" ht="12.75">
      <c r="B59" s="82" t="s">
        <v>132</v>
      </c>
      <c r="C59" s="84">
        <v>12641</v>
      </c>
      <c r="D59" s="6">
        <f t="shared" si="0"/>
        <v>0.0059163954029874495</v>
      </c>
      <c r="E59" s="84">
        <v>12641</v>
      </c>
      <c r="F59" s="6">
        <f t="shared" si="1"/>
        <v>0.00895793575598926</v>
      </c>
      <c r="G59" s="84">
        <v>0</v>
      </c>
      <c r="H59" s="6">
        <f t="shared" si="2"/>
        <v>0</v>
      </c>
      <c r="I59" s="84">
        <v>24766</v>
      </c>
      <c r="J59" s="6">
        <f t="shared" si="3"/>
        <v>0.03625896921223195</v>
      </c>
      <c r="K59" s="49">
        <f t="shared" si="4"/>
        <v>50048</v>
      </c>
      <c r="L59" s="6">
        <f t="shared" si="5"/>
        <v>0.010824575818639907</v>
      </c>
    </row>
    <row r="60" spans="2:12" ht="12.75">
      <c r="B60" s="82" t="s">
        <v>134</v>
      </c>
      <c r="C60" s="84">
        <v>800</v>
      </c>
      <c r="D60" s="6">
        <f t="shared" si="0"/>
        <v>0.0003744257829594146</v>
      </c>
      <c r="E60" s="84">
        <v>800</v>
      </c>
      <c r="F60" s="6">
        <f t="shared" si="1"/>
        <v>0.0005669131085192159</v>
      </c>
      <c r="G60" s="84">
        <v>0</v>
      </c>
      <c r="H60" s="6">
        <f t="shared" si="2"/>
        <v>0</v>
      </c>
      <c r="I60" s="84">
        <v>1003</v>
      </c>
      <c r="J60" s="6">
        <f t="shared" si="3"/>
        <v>0.001468454579660367</v>
      </c>
      <c r="K60" s="49">
        <f t="shared" si="4"/>
        <v>2603</v>
      </c>
      <c r="L60" s="6">
        <f t="shared" si="5"/>
        <v>0.0005629869496467327</v>
      </c>
    </row>
    <row r="61" spans="2:12" ht="12.75">
      <c r="B61" s="82" t="s">
        <v>135</v>
      </c>
      <c r="C61" s="84">
        <v>59166</v>
      </c>
      <c r="D61" s="6">
        <f t="shared" si="0"/>
        <v>0.027691594843220903</v>
      </c>
      <c r="E61" s="84">
        <v>59166</v>
      </c>
      <c r="F61" s="6">
        <f t="shared" si="1"/>
        <v>0.04192747622330991</v>
      </c>
      <c r="G61" s="84">
        <v>38769</v>
      </c>
      <c r="H61" s="6">
        <f t="shared" si="2"/>
        <v>0.09870762744229389</v>
      </c>
      <c r="I61" s="84">
        <v>2157</v>
      </c>
      <c r="J61" s="6">
        <f t="shared" si="3"/>
        <v>0.0031579825805856544</v>
      </c>
      <c r="K61" s="49">
        <f t="shared" si="4"/>
        <v>159258</v>
      </c>
      <c r="L61" s="6">
        <f t="shared" si="5"/>
        <v>0.03444493877327674</v>
      </c>
    </row>
    <row r="62" spans="2:12" ht="12.75">
      <c r="B62" s="82" t="s">
        <v>136</v>
      </c>
      <c r="C62" s="84">
        <v>0</v>
      </c>
      <c r="D62" s="6">
        <f t="shared" si="0"/>
        <v>0</v>
      </c>
      <c r="E62" s="84">
        <v>0</v>
      </c>
      <c r="F62" s="6">
        <f t="shared" si="1"/>
        <v>0</v>
      </c>
      <c r="G62" s="84">
        <v>0</v>
      </c>
      <c r="H62" s="6">
        <f t="shared" si="2"/>
        <v>0</v>
      </c>
      <c r="I62" s="84">
        <v>24163</v>
      </c>
      <c r="J62" s="6">
        <f t="shared" si="3"/>
        <v>0.03537613958956475</v>
      </c>
      <c r="K62" s="49">
        <f t="shared" si="4"/>
        <v>24163</v>
      </c>
      <c r="L62" s="6">
        <f t="shared" si="5"/>
        <v>0.0052260674853300045</v>
      </c>
    </row>
    <row r="63" spans="2:12" ht="12.75">
      <c r="B63" s="82" t="s">
        <v>137</v>
      </c>
      <c r="C63" s="84">
        <v>67865</v>
      </c>
      <c r="D63" s="6">
        <f t="shared" si="0"/>
        <v>0.03176300720067584</v>
      </c>
      <c r="E63" s="84">
        <v>67865</v>
      </c>
      <c r="F63" s="6">
        <f t="shared" si="1"/>
        <v>0.04809194763707073</v>
      </c>
      <c r="G63" s="84">
        <v>29287</v>
      </c>
      <c r="H63" s="6">
        <f t="shared" si="2"/>
        <v>0.07456602659089637</v>
      </c>
      <c r="I63" s="84">
        <v>33789</v>
      </c>
      <c r="J63" s="6">
        <f t="shared" si="3"/>
        <v>0.04946920417960532</v>
      </c>
      <c r="K63" s="49">
        <f t="shared" si="4"/>
        <v>198806</v>
      </c>
      <c r="L63" s="6">
        <f t="shared" si="5"/>
        <v>0.04299853381155142</v>
      </c>
    </row>
    <row r="64" spans="2:12" ht="12.75">
      <c r="B64" s="82" t="s">
        <v>139</v>
      </c>
      <c r="C64" s="84">
        <v>3157</v>
      </c>
      <c r="D64" s="6">
        <f t="shared" si="0"/>
        <v>0.0014775777460035897</v>
      </c>
      <c r="E64" s="84">
        <v>3157</v>
      </c>
      <c r="F64" s="6">
        <f t="shared" si="1"/>
        <v>0.0022371808544939557</v>
      </c>
      <c r="G64" s="84">
        <v>0</v>
      </c>
      <c r="H64" s="6">
        <f t="shared" si="2"/>
        <v>0</v>
      </c>
      <c r="I64" s="84">
        <v>12919</v>
      </c>
      <c r="J64" s="6">
        <f t="shared" si="3"/>
        <v>0.018914222048486817</v>
      </c>
      <c r="K64" s="49">
        <f t="shared" si="4"/>
        <v>19233</v>
      </c>
      <c r="L64" s="6">
        <f t="shared" si="5"/>
        <v>0.004159787937977569</v>
      </c>
    </row>
    <row r="65" spans="2:12" ht="12.75">
      <c r="B65" s="82" t="s">
        <v>140</v>
      </c>
      <c r="C65" s="84">
        <v>6327</v>
      </c>
      <c r="D65" s="6">
        <f t="shared" si="0"/>
        <v>0.00296123991098027</v>
      </c>
      <c r="E65" s="84">
        <v>6327</v>
      </c>
      <c r="F65" s="6">
        <f t="shared" si="1"/>
        <v>0.004483574047001349</v>
      </c>
      <c r="G65" s="84">
        <v>0</v>
      </c>
      <c r="H65" s="6">
        <f t="shared" si="2"/>
        <v>0</v>
      </c>
      <c r="I65" s="84">
        <v>13442</v>
      </c>
      <c r="J65" s="6">
        <f t="shared" si="3"/>
        <v>0.019679926679755384</v>
      </c>
      <c r="K65" s="49">
        <f t="shared" si="4"/>
        <v>26096</v>
      </c>
      <c r="L65" s="6">
        <f t="shared" si="5"/>
        <v>0.005644144232801051</v>
      </c>
    </row>
    <row r="66" spans="2:12" ht="12.75">
      <c r="B66" s="82" t="s">
        <v>141</v>
      </c>
      <c r="C66" s="84">
        <v>0</v>
      </c>
      <c r="D66" s="6">
        <f t="shared" si="0"/>
        <v>0</v>
      </c>
      <c r="E66" s="84">
        <v>0</v>
      </c>
      <c r="F66" s="6">
        <f t="shared" si="1"/>
        <v>0</v>
      </c>
      <c r="G66" s="84">
        <v>0</v>
      </c>
      <c r="H66" s="6">
        <f t="shared" si="2"/>
        <v>0</v>
      </c>
      <c r="I66" s="84">
        <v>2599</v>
      </c>
      <c r="J66" s="6">
        <f t="shared" si="3"/>
        <v>0.003805098158063104</v>
      </c>
      <c r="K66" s="49">
        <f t="shared" si="4"/>
        <v>2599</v>
      </c>
      <c r="L66" s="6">
        <f t="shared" si="5"/>
        <v>0.0005621218141113555</v>
      </c>
    </row>
    <row r="67" spans="2:12" ht="12.75">
      <c r="B67" s="82" t="s">
        <v>143</v>
      </c>
      <c r="C67" s="84">
        <v>0</v>
      </c>
      <c r="D67" s="6">
        <f t="shared" si="0"/>
        <v>0</v>
      </c>
      <c r="E67" s="84">
        <v>0</v>
      </c>
      <c r="F67" s="6">
        <f t="shared" si="1"/>
        <v>0</v>
      </c>
      <c r="G67" s="84">
        <v>0</v>
      </c>
      <c r="H67" s="6">
        <f t="shared" si="2"/>
        <v>0</v>
      </c>
      <c r="I67" s="84">
        <v>19264</v>
      </c>
      <c r="J67" s="6">
        <f t="shared" si="3"/>
        <v>0.028203697928790933</v>
      </c>
      <c r="K67" s="49">
        <f t="shared" si="4"/>
        <v>19264</v>
      </c>
      <c r="L67" s="6">
        <f t="shared" si="5"/>
        <v>0.004166492738376742</v>
      </c>
    </row>
    <row r="68" spans="2:12" ht="12.75">
      <c r="B68" s="82" t="s">
        <v>145</v>
      </c>
      <c r="C68" s="84">
        <v>1206</v>
      </c>
      <c r="D68" s="6">
        <f>+C68/$C$76</f>
        <v>0.0005644468678113175</v>
      </c>
      <c r="E68" s="84">
        <v>1206</v>
      </c>
      <c r="F68" s="6">
        <f>+E68/$E$76</f>
        <v>0.0008546215110927179</v>
      </c>
      <c r="G68" s="84">
        <v>0</v>
      </c>
      <c r="H68" s="6">
        <f>+G68/$G$76</f>
        <v>0</v>
      </c>
      <c r="I68" s="84">
        <v>0</v>
      </c>
      <c r="J68" s="6">
        <f>+I68/$I$76</f>
        <v>0</v>
      </c>
      <c r="K68" s="49">
        <f>+C68+E68+G68+I68</f>
        <v>2412</v>
      </c>
      <c r="L68" s="6">
        <f>+K68/$K$76</f>
        <v>0.00052167672783247</v>
      </c>
    </row>
    <row r="69" spans="2:12" ht="12.75">
      <c r="B69" s="82" t="s">
        <v>146</v>
      </c>
      <c r="C69" s="84">
        <v>3254</v>
      </c>
      <c r="D69" s="6">
        <f>+C69/$C$76</f>
        <v>0.0015229768721874187</v>
      </c>
      <c r="E69" s="84">
        <v>3254</v>
      </c>
      <c r="F69" s="6">
        <f>+E69/$E$76</f>
        <v>0.0023059190689019107</v>
      </c>
      <c r="G69" s="84">
        <v>0</v>
      </c>
      <c r="H69" s="6">
        <f>+G69/$G$76</f>
        <v>0</v>
      </c>
      <c r="I69" s="84">
        <v>663</v>
      </c>
      <c r="J69" s="6">
        <f>+I69/$I$76</f>
        <v>0.0009706733662161747</v>
      </c>
      <c r="K69" s="49">
        <f>+C69+E69+G69+I69</f>
        <v>7171</v>
      </c>
      <c r="L69" s="6">
        <f>+K69/$K$76</f>
        <v>0.00155097173104753</v>
      </c>
    </row>
    <row r="70" spans="2:12" ht="12.75">
      <c r="B70" s="82" t="s">
        <v>148</v>
      </c>
      <c r="C70" s="84">
        <v>3335</v>
      </c>
      <c r="D70" s="6">
        <f>+C70/$C$76</f>
        <v>0.0015608874827120595</v>
      </c>
      <c r="E70" s="84">
        <v>3335</v>
      </c>
      <c r="F70" s="6">
        <f>+E70/$E$76</f>
        <v>0.0023633190211394812</v>
      </c>
      <c r="G70" s="84">
        <v>0</v>
      </c>
      <c r="H70" s="6">
        <f>+G70/$G$76</f>
        <v>0</v>
      </c>
      <c r="I70" s="84">
        <v>1981</v>
      </c>
      <c r="J70" s="6">
        <f>+I70/$I$76</f>
        <v>0.0029003075995086606</v>
      </c>
      <c r="K70" s="49">
        <f>+C70+E70+G70+I70</f>
        <v>8651</v>
      </c>
      <c r="L70" s="6">
        <f>+K70/$K$76</f>
        <v>0.001871071879137105</v>
      </c>
    </row>
    <row r="71" spans="2:12" ht="12.75">
      <c r="B71" s="82" t="s">
        <v>149</v>
      </c>
      <c r="C71" s="84">
        <v>0</v>
      </c>
      <c r="D71" s="6">
        <f>+C71/$C$76</f>
        <v>0</v>
      </c>
      <c r="E71" s="84">
        <v>0</v>
      </c>
      <c r="F71" s="6">
        <f>+E71/$E$76</f>
        <v>0</v>
      </c>
      <c r="G71" s="84">
        <v>0</v>
      </c>
      <c r="H71" s="6">
        <f>+G71/$G$76</f>
        <v>0</v>
      </c>
      <c r="I71" s="84">
        <v>1547</v>
      </c>
      <c r="J71" s="6">
        <f>+I71/$I$76</f>
        <v>0.002264904521171074</v>
      </c>
      <c r="K71" s="49">
        <f>+C71+E71+G71+I71</f>
        <v>1547</v>
      </c>
      <c r="L71" s="6">
        <f>+K71/$K$76</f>
        <v>0.00033459116830714385</v>
      </c>
    </row>
    <row r="72" spans="2:12" ht="12.75">
      <c r="B72" s="67"/>
      <c r="C72" s="68"/>
      <c r="D72" s="6"/>
      <c r="E72" s="68"/>
      <c r="F72" s="6"/>
      <c r="G72" s="68"/>
      <c r="H72" s="6"/>
      <c r="I72" s="68"/>
      <c r="J72" s="6"/>
      <c r="K72" s="49"/>
      <c r="L72" s="6"/>
    </row>
    <row r="73" spans="2:12" ht="12.75">
      <c r="B73" s="29"/>
      <c r="C73" s="30"/>
      <c r="D73" s="6"/>
      <c r="E73" s="30"/>
      <c r="F73" s="6"/>
      <c r="G73" s="30"/>
      <c r="H73" s="6"/>
      <c r="I73" s="30"/>
      <c r="J73" s="6"/>
      <c r="K73" s="30"/>
      <c r="L73" s="6"/>
    </row>
    <row r="74" spans="2:12" ht="12.75">
      <c r="B74" s="20"/>
      <c r="C74" s="21"/>
      <c r="D74" s="6"/>
      <c r="E74" s="21"/>
      <c r="F74" s="6"/>
      <c r="G74" s="21"/>
      <c r="H74" s="6"/>
      <c r="I74" s="21"/>
      <c r="J74" s="6"/>
      <c r="K74" s="21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2136605</v>
      </c>
      <c r="D76" s="7">
        <f>SUM(D3:D75)</f>
        <v>1</v>
      </c>
      <c r="E76" s="4">
        <f>SUM(E3:E74)</f>
        <v>1411151</v>
      </c>
      <c r="F76" s="7">
        <f>SUM(F3:F75)</f>
        <v>1.0000000000000002</v>
      </c>
      <c r="G76" s="4">
        <f>SUM(G3:G74)</f>
        <v>392766</v>
      </c>
      <c r="H76" s="7">
        <f>SUM(H3:H75)</f>
        <v>1</v>
      </c>
      <c r="I76" s="4">
        <f>SUM(I3:I74)</f>
        <v>683031</v>
      </c>
      <c r="J76" s="7">
        <f>SUM(J3:J75)</f>
        <v>0.9999999999999998</v>
      </c>
      <c r="K76" s="4">
        <f>SUM(K3:K74)</f>
        <v>4623553</v>
      </c>
      <c r="L76" s="7">
        <f>SUM(L3:L75)</f>
        <v>1.0000000000000002</v>
      </c>
      <c r="M76" s="4">
        <f>+I76+G76+E76+C76</f>
        <v>4623553</v>
      </c>
    </row>
    <row r="77" spans="3:11" ht="12.75">
      <c r="C77" s="4"/>
      <c r="E77" s="4"/>
      <c r="G77" s="4"/>
      <c r="I77" s="4"/>
      <c r="K77" s="4"/>
    </row>
    <row r="78" spans="3:11" ht="12.75">
      <c r="C78" s="9">
        <v>2136605.29</v>
      </c>
      <c r="E78" s="4">
        <v>1411151.07</v>
      </c>
      <c r="G78" s="9">
        <v>392765.58</v>
      </c>
      <c r="I78" s="9">
        <v>683029.31</v>
      </c>
      <c r="K78" s="4">
        <f>SUM(C78:I78)</f>
        <v>4623551.25</v>
      </c>
    </row>
    <row r="80" spans="3:11" ht="12.75">
      <c r="C80" s="4">
        <f>+C76-C78</f>
        <v>-0.2900000000372529</v>
      </c>
      <c r="E80" s="4">
        <f>+E76-E78</f>
        <v>-0.07000000006519258</v>
      </c>
      <c r="G80" s="4">
        <f>+G76-G78</f>
        <v>0.41999999998370185</v>
      </c>
      <c r="I80" s="4">
        <f>+I76-I78</f>
        <v>1.6899999999441206</v>
      </c>
      <c r="K80" s="4">
        <f>+K76-K78</f>
        <v>1.75</v>
      </c>
    </row>
    <row r="83" ht="12.75">
      <c r="K83" s="4">
        <f>+K78</f>
        <v>4623551.25</v>
      </c>
    </row>
    <row r="84" ht="12.75">
      <c r="K84" s="4">
        <v>123378.91</v>
      </c>
    </row>
    <row r="85" ht="12.75">
      <c r="K85" s="4">
        <f>+K83-K84</f>
        <v>4500172.34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C1" sqref="C1"/>
    </sheetView>
  </sheetViews>
  <sheetFormatPr defaultColWidth="9.140625" defaultRowHeight="12.75"/>
  <cols>
    <col min="2" max="2" width="12.7109375" style="0" customWidth="1"/>
    <col min="3" max="3" width="20.7109375" style="0" customWidth="1"/>
    <col min="5" max="5" width="18.710937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36192</v>
      </c>
      <c r="F1" t="s">
        <v>157</v>
      </c>
    </row>
    <row r="2" spans="2:12" ht="12.75">
      <c r="B2" s="85" t="s">
        <v>150</v>
      </c>
      <c r="C2" s="87" t="s">
        <v>151</v>
      </c>
      <c r="D2" s="1" t="s">
        <v>159</v>
      </c>
      <c r="E2" s="87" t="s">
        <v>152</v>
      </c>
      <c r="F2" s="1" t="s">
        <v>159</v>
      </c>
      <c r="G2" s="87" t="s">
        <v>153</v>
      </c>
      <c r="H2" s="1" t="s">
        <v>159</v>
      </c>
      <c r="I2" s="87" t="s">
        <v>154</v>
      </c>
      <c r="J2" s="1" t="s">
        <v>159</v>
      </c>
      <c r="K2" s="50" t="s">
        <v>155</v>
      </c>
      <c r="L2" s="1" t="s">
        <v>156</v>
      </c>
    </row>
    <row r="3" spans="2:12" ht="12.75">
      <c r="B3" s="86" t="s">
        <v>2</v>
      </c>
      <c r="C3" s="88">
        <v>7489</v>
      </c>
      <c r="D3" s="6">
        <f>+C3/$C$76</f>
        <v>0.0024606772990444135</v>
      </c>
      <c r="E3" s="88">
        <v>7489</v>
      </c>
      <c r="F3" s="6">
        <f>+E3/$E$76</f>
        <v>0.004140178974701732</v>
      </c>
      <c r="G3" s="88">
        <v>0</v>
      </c>
      <c r="H3" s="6">
        <f>+G3/$G$76</f>
        <v>0</v>
      </c>
      <c r="I3" s="88">
        <v>706</v>
      </c>
      <c r="J3" s="6">
        <f>+I3/$I$76</f>
        <v>0.0012388725207195287</v>
      </c>
      <c r="K3" s="51">
        <f>+C3+E3+G3+I3</f>
        <v>15684</v>
      </c>
      <c r="L3" s="6">
        <f>+K3/$K$76</f>
        <v>0.002702058743418642</v>
      </c>
    </row>
    <row r="4" spans="2:12" ht="12.75">
      <c r="B4" s="86" t="s">
        <v>6</v>
      </c>
      <c r="C4" s="88">
        <v>7407</v>
      </c>
      <c r="D4" s="6">
        <f aca="true" t="shared" si="0" ref="D4:D67">+C4/$C$76</f>
        <v>0.0024337343776234437</v>
      </c>
      <c r="E4" s="88">
        <v>7407</v>
      </c>
      <c r="F4" s="6">
        <f aca="true" t="shared" si="1" ref="F4:F67">+E4/$E$76</f>
        <v>0.004094846530326576</v>
      </c>
      <c r="G4" s="88">
        <v>866</v>
      </c>
      <c r="H4" s="6">
        <f aca="true" t="shared" si="2" ref="H4:H67">+G4/$G$76</f>
        <v>0.0022654737613142886</v>
      </c>
      <c r="I4" s="88">
        <v>8434</v>
      </c>
      <c r="J4" s="6">
        <f aca="true" t="shared" si="3" ref="J4:J67">+I4/$I$76</f>
        <v>0.01479978872485624</v>
      </c>
      <c r="K4" s="51">
        <f aca="true" t="shared" si="4" ref="K4:K67">+C4+E4+G4+I4</f>
        <v>24114</v>
      </c>
      <c r="L4" s="6">
        <f aca="true" t="shared" si="5" ref="L4:L67">+K4/$K$76</f>
        <v>0.004154389475822311</v>
      </c>
    </row>
    <row r="5" spans="2:12" ht="12.75">
      <c r="B5" s="86" t="s">
        <v>7</v>
      </c>
      <c r="C5" s="88">
        <v>307</v>
      </c>
      <c r="D5" s="6">
        <f t="shared" si="0"/>
        <v>0.00010087166922241086</v>
      </c>
      <c r="E5" s="88">
        <v>307</v>
      </c>
      <c r="F5" s="6">
        <f t="shared" si="1"/>
        <v>0.0001697202490630834</v>
      </c>
      <c r="G5" s="88">
        <v>0</v>
      </c>
      <c r="H5" s="6">
        <f t="shared" si="2"/>
        <v>0</v>
      </c>
      <c r="I5" s="88">
        <v>1491</v>
      </c>
      <c r="J5" s="6">
        <f t="shared" si="3"/>
        <v>0.0026163724198198547</v>
      </c>
      <c r="K5" s="51">
        <f t="shared" si="4"/>
        <v>2105</v>
      </c>
      <c r="L5" s="6">
        <f t="shared" si="5"/>
        <v>0.0003626519800367407</v>
      </c>
    </row>
    <row r="6" spans="2:12" ht="12.75">
      <c r="B6" s="86" t="s">
        <v>8</v>
      </c>
      <c r="C6" s="88">
        <v>34725</v>
      </c>
      <c r="D6" s="6">
        <f t="shared" si="0"/>
        <v>0.011409670077355756</v>
      </c>
      <c r="E6" s="88">
        <v>34725</v>
      </c>
      <c r="F6" s="6">
        <f t="shared" si="1"/>
        <v>0.01919718452350349</v>
      </c>
      <c r="G6" s="88">
        <v>20209</v>
      </c>
      <c r="H6" s="6">
        <f t="shared" si="2"/>
        <v>0.05286715847852247</v>
      </c>
      <c r="I6" s="88">
        <v>12773</v>
      </c>
      <c r="J6" s="6">
        <f t="shared" si="3"/>
        <v>0.022413765874150907</v>
      </c>
      <c r="K6" s="51">
        <f t="shared" si="4"/>
        <v>102432</v>
      </c>
      <c r="L6" s="6">
        <f t="shared" si="5"/>
        <v>0.017647110507897114</v>
      </c>
    </row>
    <row r="7" spans="2:12" ht="12.75">
      <c r="B7" s="86" t="s">
        <v>12</v>
      </c>
      <c r="C7" s="88">
        <v>0</v>
      </c>
      <c r="D7" s="6">
        <f t="shared" si="0"/>
        <v>0</v>
      </c>
      <c r="E7" s="88">
        <v>0</v>
      </c>
      <c r="F7" s="6">
        <f t="shared" si="1"/>
        <v>0</v>
      </c>
      <c r="G7" s="88">
        <v>0</v>
      </c>
      <c r="H7" s="6">
        <f t="shared" si="2"/>
        <v>0</v>
      </c>
      <c r="I7" s="88">
        <v>4605</v>
      </c>
      <c r="J7" s="6">
        <f t="shared" si="3"/>
        <v>0.008080747815741402</v>
      </c>
      <c r="K7" s="51">
        <f t="shared" si="4"/>
        <v>4605</v>
      </c>
      <c r="L7" s="6">
        <f t="shared" si="5"/>
        <v>0.0007933550442133923</v>
      </c>
    </row>
    <row r="8" spans="2:12" ht="12.75">
      <c r="B8" s="86" t="s">
        <v>15</v>
      </c>
      <c r="C8" s="88">
        <v>33968</v>
      </c>
      <c r="D8" s="6">
        <f t="shared" si="0"/>
        <v>0.011160940912530462</v>
      </c>
      <c r="E8" s="88">
        <v>33968</v>
      </c>
      <c r="F8" s="6">
        <f t="shared" si="1"/>
        <v>0.01877868866506455</v>
      </c>
      <c r="G8" s="88">
        <v>1053</v>
      </c>
      <c r="H8" s="6">
        <f t="shared" si="2"/>
        <v>0.0027546695966096375</v>
      </c>
      <c r="I8" s="88">
        <v>3991</v>
      </c>
      <c r="J8" s="6">
        <f t="shared" si="3"/>
        <v>0.0070033147736425485</v>
      </c>
      <c r="K8" s="51">
        <f t="shared" si="4"/>
        <v>72980</v>
      </c>
      <c r="L8" s="6">
        <f t="shared" si="5"/>
        <v>0.012573083849444815</v>
      </c>
    </row>
    <row r="9" spans="2:12" ht="12.75">
      <c r="B9" s="86" t="s">
        <v>16</v>
      </c>
      <c r="C9" s="88">
        <v>416</v>
      </c>
      <c r="D9" s="6">
        <f t="shared" si="0"/>
        <v>0.00013668604037955347</v>
      </c>
      <c r="E9" s="88">
        <v>416</v>
      </c>
      <c r="F9" s="6">
        <f t="shared" si="1"/>
        <v>0.00022997923000079055</v>
      </c>
      <c r="G9" s="88">
        <v>0</v>
      </c>
      <c r="H9" s="6">
        <f t="shared" si="2"/>
        <v>0</v>
      </c>
      <c r="I9" s="88">
        <v>0</v>
      </c>
      <c r="J9" s="6">
        <f t="shared" si="3"/>
        <v>0</v>
      </c>
      <c r="K9" s="51">
        <f t="shared" si="4"/>
        <v>832</v>
      </c>
      <c r="L9" s="6">
        <f t="shared" si="5"/>
        <v>0.00014333797975798966</v>
      </c>
    </row>
    <row r="10" spans="2:12" ht="12.75">
      <c r="B10" s="86" t="s">
        <v>17</v>
      </c>
      <c r="C10" s="88">
        <v>4578</v>
      </c>
      <c r="D10" s="6">
        <f t="shared" si="0"/>
        <v>0.00150420358859999</v>
      </c>
      <c r="E10" s="88">
        <v>4578</v>
      </c>
      <c r="F10" s="6">
        <f t="shared" si="1"/>
        <v>0.0025308771993837</v>
      </c>
      <c r="G10" s="88">
        <v>440</v>
      </c>
      <c r="H10" s="6">
        <f t="shared" si="2"/>
        <v>0.0011510490242243499</v>
      </c>
      <c r="I10" s="88">
        <v>3203</v>
      </c>
      <c r="J10" s="6">
        <f t="shared" si="3"/>
        <v>0.005620550543717635</v>
      </c>
      <c r="K10" s="51">
        <f t="shared" si="4"/>
        <v>12799</v>
      </c>
      <c r="L10" s="6">
        <f t="shared" si="5"/>
        <v>0.0022050274073587856</v>
      </c>
    </row>
    <row r="11" spans="2:12" ht="12.75">
      <c r="B11" s="86" t="s">
        <v>24</v>
      </c>
      <c r="C11" s="88">
        <v>0</v>
      </c>
      <c r="D11" s="6">
        <f t="shared" si="0"/>
        <v>0</v>
      </c>
      <c r="E11" s="88">
        <v>0</v>
      </c>
      <c r="F11" s="6">
        <f t="shared" si="1"/>
        <v>0</v>
      </c>
      <c r="G11" s="88">
        <v>0</v>
      </c>
      <c r="H11" s="6">
        <f t="shared" si="2"/>
        <v>0</v>
      </c>
      <c r="I11" s="88">
        <v>413</v>
      </c>
      <c r="J11" s="6">
        <f t="shared" si="3"/>
        <v>0.0007247228768515091</v>
      </c>
      <c r="K11" s="51">
        <f t="shared" si="4"/>
        <v>413</v>
      </c>
      <c r="L11" s="6">
        <f t="shared" si="5"/>
        <v>7.115214620198285E-05</v>
      </c>
    </row>
    <row r="12" spans="2:12" ht="12.75">
      <c r="B12" s="86" t="s">
        <v>27</v>
      </c>
      <c r="C12" s="88">
        <v>692</v>
      </c>
      <c r="D12" s="6">
        <f t="shared" si="0"/>
        <v>0.000227371971015988</v>
      </c>
      <c r="E12" s="88">
        <v>692</v>
      </c>
      <c r="F12" s="6">
        <f t="shared" si="1"/>
        <v>0.00038256160375131507</v>
      </c>
      <c r="G12" s="88">
        <v>0</v>
      </c>
      <c r="H12" s="6">
        <f t="shared" si="2"/>
        <v>0</v>
      </c>
      <c r="I12" s="88">
        <v>997</v>
      </c>
      <c r="J12" s="6">
        <f t="shared" si="3"/>
        <v>0.0017495126107044904</v>
      </c>
      <c r="K12" s="51">
        <f t="shared" si="4"/>
        <v>2381</v>
      </c>
      <c r="L12" s="6">
        <f t="shared" si="5"/>
        <v>0.00041020159832184304</v>
      </c>
    </row>
    <row r="13" spans="2:12" ht="12.75">
      <c r="B13" s="86" t="s">
        <v>28</v>
      </c>
      <c r="C13" s="88">
        <v>18627</v>
      </c>
      <c r="D13" s="6">
        <f t="shared" si="0"/>
        <v>0.006120314601321977</v>
      </c>
      <c r="E13" s="88">
        <v>18627</v>
      </c>
      <c r="F13" s="6">
        <f t="shared" si="1"/>
        <v>0.010297651724097898</v>
      </c>
      <c r="G13" s="88">
        <v>0</v>
      </c>
      <c r="H13" s="6">
        <f t="shared" si="2"/>
        <v>0</v>
      </c>
      <c r="I13" s="88">
        <v>2016</v>
      </c>
      <c r="J13" s="6">
        <f t="shared" si="3"/>
        <v>0.0035376303141226202</v>
      </c>
      <c r="K13" s="51">
        <f t="shared" si="4"/>
        <v>39270</v>
      </c>
      <c r="L13" s="6">
        <f t="shared" si="5"/>
        <v>0.006765483732086844</v>
      </c>
    </row>
    <row r="14" spans="2:12" ht="12.75">
      <c r="B14" s="86" t="s">
        <v>31</v>
      </c>
      <c r="C14" s="88">
        <v>243</v>
      </c>
      <c r="D14" s="6">
        <f t="shared" si="0"/>
        <v>7.984304762555648E-05</v>
      </c>
      <c r="E14" s="88">
        <v>243</v>
      </c>
      <c r="F14" s="6">
        <f t="shared" si="1"/>
        <v>0.0001343388290629618</v>
      </c>
      <c r="G14" s="88">
        <v>0</v>
      </c>
      <c r="H14" s="6">
        <f t="shared" si="2"/>
        <v>0</v>
      </c>
      <c r="I14" s="88">
        <v>356</v>
      </c>
      <c r="J14" s="6">
        <f t="shared" si="3"/>
        <v>0.0006247005911843516</v>
      </c>
      <c r="K14" s="51">
        <f t="shared" si="4"/>
        <v>842</v>
      </c>
      <c r="L14" s="6">
        <f t="shared" si="5"/>
        <v>0.00014506079201469628</v>
      </c>
    </row>
    <row r="15" spans="2:12" ht="12.75">
      <c r="B15" s="86" t="s">
        <v>32</v>
      </c>
      <c r="C15" s="88">
        <v>208</v>
      </c>
      <c r="D15" s="6">
        <f t="shared" si="0"/>
        <v>6.834302018977674E-05</v>
      </c>
      <c r="E15" s="88">
        <v>208</v>
      </c>
      <c r="F15" s="6">
        <f t="shared" si="1"/>
        <v>0.00011498961500039528</v>
      </c>
      <c r="G15" s="88">
        <v>0</v>
      </c>
      <c r="H15" s="6">
        <f t="shared" si="2"/>
        <v>0</v>
      </c>
      <c r="I15" s="88">
        <v>0</v>
      </c>
      <c r="J15" s="6">
        <f t="shared" si="3"/>
        <v>0</v>
      </c>
      <c r="K15" s="51">
        <f t="shared" si="4"/>
        <v>416</v>
      </c>
      <c r="L15" s="6">
        <f t="shared" si="5"/>
        <v>7.166898987899483E-05</v>
      </c>
    </row>
    <row r="16" spans="2:12" ht="12.75">
      <c r="B16" s="86" t="s">
        <v>33</v>
      </c>
      <c r="C16" s="88">
        <v>59</v>
      </c>
      <c r="D16" s="6">
        <f t="shared" si="0"/>
        <v>1.9385760534600132E-05</v>
      </c>
      <c r="E16" s="88">
        <v>59</v>
      </c>
      <c r="F16" s="6">
        <f t="shared" si="1"/>
        <v>3.261724656261212E-05</v>
      </c>
      <c r="G16" s="88">
        <v>0</v>
      </c>
      <c r="H16" s="6">
        <f t="shared" si="2"/>
        <v>0</v>
      </c>
      <c r="I16" s="88">
        <v>499</v>
      </c>
      <c r="J16" s="6">
        <f t="shared" si="3"/>
        <v>0.0008756336938230097</v>
      </c>
      <c r="K16" s="51">
        <f t="shared" si="4"/>
        <v>617</v>
      </c>
      <c r="L16" s="6">
        <f t="shared" si="5"/>
        <v>0.00010629751623879763</v>
      </c>
    </row>
    <row r="17" spans="2:12" ht="12.75">
      <c r="B17" s="86" t="s">
        <v>35</v>
      </c>
      <c r="C17" s="88">
        <v>23984</v>
      </c>
      <c r="D17" s="6">
        <f t="shared" si="0"/>
        <v>0.00788047594342118</v>
      </c>
      <c r="E17" s="88">
        <v>23984</v>
      </c>
      <c r="F17" s="6">
        <f t="shared" si="1"/>
        <v>0.013259187145045578</v>
      </c>
      <c r="G17" s="88">
        <v>9919</v>
      </c>
      <c r="H17" s="6">
        <f t="shared" si="2"/>
        <v>0.025948307434730287</v>
      </c>
      <c r="I17" s="88">
        <v>0</v>
      </c>
      <c r="J17" s="6">
        <f t="shared" si="3"/>
        <v>0</v>
      </c>
      <c r="K17" s="51">
        <f t="shared" si="4"/>
        <v>57887</v>
      </c>
      <c r="L17" s="6">
        <f t="shared" si="5"/>
        <v>0.009972843310397534</v>
      </c>
    </row>
    <row r="18" spans="2:12" ht="12.75">
      <c r="B18" s="86" t="s">
        <v>38</v>
      </c>
      <c r="C18" s="88">
        <v>43402</v>
      </c>
      <c r="D18" s="6">
        <f t="shared" si="0"/>
        <v>0.014260691164791778</v>
      </c>
      <c r="E18" s="88">
        <v>43402</v>
      </c>
      <c r="F18" s="6">
        <f t="shared" si="1"/>
        <v>0.02399413110695748</v>
      </c>
      <c r="G18" s="88">
        <v>12296</v>
      </c>
      <c r="H18" s="6">
        <f t="shared" si="2"/>
        <v>0.03216658818605138</v>
      </c>
      <c r="I18" s="88">
        <v>26857</v>
      </c>
      <c r="J18" s="6">
        <f t="shared" si="3"/>
        <v>0.047128044318646437</v>
      </c>
      <c r="K18" s="51">
        <f t="shared" si="4"/>
        <v>125957</v>
      </c>
      <c r="L18" s="6">
        <f t="shared" si="5"/>
        <v>0.021700026341799405</v>
      </c>
    </row>
    <row r="19" spans="2:12" ht="12.75">
      <c r="B19" s="86" t="s">
        <v>39</v>
      </c>
      <c r="C19" s="88">
        <v>26</v>
      </c>
      <c r="D19" s="6">
        <f t="shared" si="0"/>
        <v>8.542877523722092E-06</v>
      </c>
      <c r="E19" s="88">
        <v>26</v>
      </c>
      <c r="F19" s="6">
        <f t="shared" si="1"/>
        <v>1.437370187504941E-05</v>
      </c>
      <c r="G19" s="88">
        <v>0</v>
      </c>
      <c r="H19" s="6">
        <f t="shared" si="2"/>
        <v>0</v>
      </c>
      <c r="I19" s="88">
        <v>4419</v>
      </c>
      <c r="J19" s="6">
        <f t="shared" si="3"/>
        <v>0.007754359304616994</v>
      </c>
      <c r="K19" s="51">
        <f t="shared" si="4"/>
        <v>4471</v>
      </c>
      <c r="L19" s="6">
        <f t="shared" si="5"/>
        <v>0.0007702693599735238</v>
      </c>
    </row>
    <row r="20" spans="2:12" ht="12.75">
      <c r="B20" s="86" t="s">
        <v>40</v>
      </c>
      <c r="C20" s="88">
        <v>263647</v>
      </c>
      <c r="D20" s="6">
        <f t="shared" si="0"/>
        <v>0.08662707809602917</v>
      </c>
      <c r="E20" s="88">
        <v>263647</v>
      </c>
      <c r="F20" s="6">
        <f t="shared" si="1"/>
        <v>0.14575320685581353</v>
      </c>
      <c r="G20" s="88">
        <v>47660</v>
      </c>
      <c r="H20" s="6">
        <f t="shared" si="2"/>
        <v>0.1246795374875739</v>
      </c>
      <c r="I20" s="88">
        <v>12379</v>
      </c>
      <c r="J20" s="6">
        <f t="shared" si="3"/>
        <v>0.02172238375918845</v>
      </c>
      <c r="K20" s="51">
        <f t="shared" si="4"/>
        <v>587333</v>
      </c>
      <c r="L20" s="6">
        <f t="shared" si="5"/>
        <v>0.10118644911682614</v>
      </c>
    </row>
    <row r="21" spans="2:12" ht="12.75">
      <c r="B21" s="86" t="s">
        <v>44</v>
      </c>
      <c r="C21" s="88">
        <v>18385</v>
      </c>
      <c r="D21" s="6">
        <f t="shared" si="0"/>
        <v>0.006040800125908872</v>
      </c>
      <c r="E21" s="88">
        <v>18385</v>
      </c>
      <c r="F21" s="6">
        <f t="shared" si="1"/>
        <v>0.010163865729722438</v>
      </c>
      <c r="G21" s="88">
        <v>884</v>
      </c>
      <c r="H21" s="6">
        <f t="shared" si="2"/>
        <v>0.002312562130487103</v>
      </c>
      <c r="I21" s="88">
        <v>10227</v>
      </c>
      <c r="J21" s="6">
        <f t="shared" si="3"/>
        <v>0.017946103781017877</v>
      </c>
      <c r="K21" s="51">
        <f t="shared" si="4"/>
        <v>47881</v>
      </c>
      <c r="L21" s="6">
        <f t="shared" si="5"/>
        <v>0.008248997366336903</v>
      </c>
    </row>
    <row r="22" spans="2:12" ht="12.75">
      <c r="B22" s="86" t="s">
        <v>45</v>
      </c>
      <c r="C22" s="88">
        <v>232753</v>
      </c>
      <c r="D22" s="6">
        <f t="shared" si="0"/>
        <v>0.07647616816457262</v>
      </c>
      <c r="E22" s="88">
        <v>232753</v>
      </c>
      <c r="F22" s="6">
        <f t="shared" si="1"/>
        <v>0.1286739320201298</v>
      </c>
      <c r="G22" s="88">
        <v>71543</v>
      </c>
      <c r="H22" s="6">
        <f t="shared" si="2"/>
        <v>0.1871579553183697</v>
      </c>
      <c r="I22" s="88">
        <v>10862</v>
      </c>
      <c r="J22" s="6">
        <f t="shared" si="3"/>
        <v>0.01906038713888884</v>
      </c>
      <c r="K22" s="51">
        <f t="shared" si="4"/>
        <v>547911</v>
      </c>
      <c r="L22" s="6">
        <f t="shared" si="5"/>
        <v>0.09439477863843736</v>
      </c>
    </row>
    <row r="23" spans="2:12" ht="12.75">
      <c r="B23" s="86" t="s">
        <v>46</v>
      </c>
      <c r="C23" s="88">
        <v>133783</v>
      </c>
      <c r="D23" s="6">
        <f t="shared" si="0"/>
        <v>0.04395737629831203</v>
      </c>
      <c r="E23" s="88">
        <v>133783</v>
      </c>
      <c r="F23" s="6">
        <f t="shared" si="1"/>
        <v>0.07395988299806673</v>
      </c>
      <c r="G23" s="88">
        <v>14040</v>
      </c>
      <c r="H23" s="6">
        <f t="shared" si="2"/>
        <v>0.03672892795479517</v>
      </c>
      <c r="I23" s="88">
        <v>20674</v>
      </c>
      <c r="J23" s="6">
        <f t="shared" si="3"/>
        <v>0.03627825848917215</v>
      </c>
      <c r="K23" s="51">
        <f t="shared" si="4"/>
        <v>302280</v>
      </c>
      <c r="L23" s="6">
        <f t="shared" si="5"/>
        <v>0.052077168895727305</v>
      </c>
    </row>
    <row r="24" spans="2:12" ht="12.75">
      <c r="B24" s="86" t="s">
        <v>48</v>
      </c>
      <c r="C24" s="88">
        <v>108942</v>
      </c>
      <c r="D24" s="6">
        <f t="shared" si="0"/>
        <v>0.03579531396882047</v>
      </c>
      <c r="E24" s="88">
        <v>108942</v>
      </c>
      <c r="F24" s="6">
        <f t="shared" si="1"/>
        <v>0.06022691652583203</v>
      </c>
      <c r="G24" s="88">
        <v>19647</v>
      </c>
      <c r="H24" s="6">
        <f t="shared" si="2"/>
        <v>0.05139695495212682</v>
      </c>
      <c r="I24" s="88">
        <v>35526</v>
      </c>
      <c r="J24" s="6">
        <f t="shared" si="3"/>
        <v>0.06234020562476201</v>
      </c>
      <c r="K24" s="51">
        <f t="shared" si="4"/>
        <v>273057</v>
      </c>
      <c r="L24" s="6">
        <f t="shared" si="5"/>
        <v>0.047042594637953586</v>
      </c>
    </row>
    <row r="25" spans="2:12" ht="12.75">
      <c r="B25" s="86" t="s">
        <v>51</v>
      </c>
      <c r="C25" s="88">
        <v>121092</v>
      </c>
      <c r="D25" s="6">
        <f t="shared" si="0"/>
        <v>0.03978746635009829</v>
      </c>
      <c r="E25" s="88">
        <v>121092</v>
      </c>
      <c r="F25" s="6">
        <f t="shared" si="1"/>
        <v>0.06694385797898011</v>
      </c>
      <c r="G25" s="88">
        <v>42837</v>
      </c>
      <c r="H25" s="6">
        <f t="shared" si="2"/>
        <v>0.11206247056976927</v>
      </c>
      <c r="I25" s="88">
        <v>28862</v>
      </c>
      <c r="J25" s="6">
        <f t="shared" si="3"/>
        <v>0.050646372086412234</v>
      </c>
      <c r="K25" s="51">
        <f t="shared" si="4"/>
        <v>313883</v>
      </c>
      <c r="L25" s="6">
        <f t="shared" si="5"/>
        <v>0.05407614795718398</v>
      </c>
    </row>
    <row r="26" spans="2:12" ht="12.75">
      <c r="B26" s="86" t="s">
        <v>52</v>
      </c>
      <c r="C26" s="88">
        <v>1543</v>
      </c>
      <c r="D26" s="6">
        <f t="shared" si="0"/>
        <v>0.0005069869238116611</v>
      </c>
      <c r="E26" s="88">
        <v>1543</v>
      </c>
      <c r="F26" s="6">
        <f t="shared" si="1"/>
        <v>0.0008530239228154323</v>
      </c>
      <c r="G26" s="88">
        <v>0</v>
      </c>
      <c r="H26" s="6">
        <f t="shared" si="2"/>
        <v>0</v>
      </c>
      <c r="I26" s="88">
        <v>20997</v>
      </c>
      <c r="J26" s="6">
        <f t="shared" si="3"/>
        <v>0.03684505144128604</v>
      </c>
      <c r="K26" s="51">
        <f t="shared" si="4"/>
        <v>24083</v>
      </c>
      <c r="L26" s="6">
        <f t="shared" si="5"/>
        <v>0.004149048757826521</v>
      </c>
    </row>
    <row r="27" spans="2:12" ht="12.75">
      <c r="B27" s="86" t="s">
        <v>53</v>
      </c>
      <c r="C27" s="88">
        <v>13250</v>
      </c>
      <c r="D27" s="6">
        <f t="shared" si="0"/>
        <v>0.004353581814973758</v>
      </c>
      <c r="E27" s="88">
        <v>13250</v>
      </c>
      <c r="F27" s="6">
        <f t="shared" si="1"/>
        <v>0.00732505960940018</v>
      </c>
      <c r="G27" s="88">
        <v>35</v>
      </c>
      <c r="H27" s="6">
        <f t="shared" si="2"/>
        <v>9.156071783602784E-05</v>
      </c>
      <c r="I27" s="88">
        <v>2539</v>
      </c>
      <c r="J27" s="6">
        <f t="shared" si="3"/>
        <v>0.004455378654542328</v>
      </c>
      <c r="K27" s="51">
        <f t="shared" si="4"/>
        <v>29074</v>
      </c>
      <c r="L27" s="6">
        <f t="shared" si="5"/>
        <v>0.005008904355148788</v>
      </c>
    </row>
    <row r="28" spans="2:12" ht="12.75">
      <c r="B28" s="86" t="s">
        <v>54</v>
      </c>
      <c r="C28" s="88">
        <v>3336</v>
      </c>
      <c r="D28" s="6">
        <f t="shared" si="0"/>
        <v>0.0010961169007360346</v>
      </c>
      <c r="E28" s="88">
        <v>3336</v>
      </c>
      <c r="F28" s="6">
        <f t="shared" si="1"/>
        <v>0.0018442565175063397</v>
      </c>
      <c r="G28" s="88">
        <v>0</v>
      </c>
      <c r="H28" s="6">
        <f t="shared" si="2"/>
        <v>0</v>
      </c>
      <c r="I28" s="88">
        <v>0</v>
      </c>
      <c r="J28" s="6">
        <f t="shared" si="3"/>
        <v>0</v>
      </c>
      <c r="K28" s="51">
        <f t="shared" si="4"/>
        <v>6672</v>
      </c>
      <c r="L28" s="6">
        <f t="shared" si="5"/>
        <v>0.001149460337674648</v>
      </c>
    </row>
    <row r="29" spans="2:12" ht="12.75">
      <c r="B29" s="86" t="s">
        <v>55</v>
      </c>
      <c r="C29" s="88">
        <v>5384</v>
      </c>
      <c r="D29" s="6">
        <f t="shared" si="0"/>
        <v>0.0017690327918353749</v>
      </c>
      <c r="E29" s="88">
        <v>5384</v>
      </c>
      <c r="F29" s="6">
        <f t="shared" si="1"/>
        <v>0.0029764619575102314</v>
      </c>
      <c r="G29" s="88">
        <v>0</v>
      </c>
      <c r="H29" s="6">
        <f t="shared" si="2"/>
        <v>0</v>
      </c>
      <c r="I29" s="88">
        <v>915</v>
      </c>
      <c r="J29" s="6">
        <f t="shared" si="3"/>
        <v>0.001605620901499106</v>
      </c>
      <c r="K29" s="51">
        <f t="shared" si="4"/>
        <v>11683</v>
      </c>
      <c r="L29" s="6">
        <f t="shared" si="5"/>
        <v>0.0020127615595103283</v>
      </c>
    </row>
    <row r="30" spans="2:12" ht="12.75">
      <c r="B30" s="86" t="s">
        <v>58</v>
      </c>
      <c r="C30" s="88">
        <v>656377</v>
      </c>
      <c r="D30" s="6">
        <f t="shared" si="0"/>
        <v>0.21566724309185137</v>
      </c>
      <c r="E30" s="88">
        <v>0</v>
      </c>
      <c r="F30" s="6">
        <f t="shared" si="1"/>
        <v>0</v>
      </c>
      <c r="G30" s="88">
        <v>0</v>
      </c>
      <c r="H30" s="6">
        <f t="shared" si="2"/>
        <v>0</v>
      </c>
      <c r="I30" s="88">
        <v>0</v>
      </c>
      <c r="J30" s="6">
        <f t="shared" si="3"/>
        <v>0</v>
      </c>
      <c r="K30" s="51">
        <f t="shared" si="4"/>
        <v>656377</v>
      </c>
      <c r="L30" s="6">
        <f t="shared" si="5"/>
        <v>0.11308143406203124</v>
      </c>
    </row>
    <row r="31" spans="2:12" ht="12.75">
      <c r="B31" s="86" t="s">
        <v>61</v>
      </c>
      <c r="C31" s="88">
        <v>490640</v>
      </c>
      <c r="D31" s="6">
        <f t="shared" si="0"/>
        <v>0.1612106703168849</v>
      </c>
      <c r="E31" s="88">
        <v>0</v>
      </c>
      <c r="F31" s="6">
        <f t="shared" si="1"/>
        <v>0</v>
      </c>
      <c r="G31" s="88">
        <v>0</v>
      </c>
      <c r="H31" s="6">
        <f t="shared" si="2"/>
        <v>0</v>
      </c>
      <c r="I31" s="88">
        <v>0</v>
      </c>
      <c r="J31" s="6">
        <f t="shared" si="3"/>
        <v>0</v>
      </c>
      <c r="K31" s="51">
        <f t="shared" si="4"/>
        <v>490640</v>
      </c>
      <c r="L31" s="6">
        <f t="shared" si="5"/>
        <v>0.08452806056305295</v>
      </c>
    </row>
    <row r="32" spans="2:12" ht="12.75">
      <c r="B32" s="86" t="s">
        <v>63</v>
      </c>
      <c r="C32" s="88">
        <v>83937</v>
      </c>
      <c r="D32" s="6">
        <f t="shared" si="0"/>
        <v>0.02757936579648697</v>
      </c>
      <c r="E32" s="88">
        <v>5799</v>
      </c>
      <c r="F32" s="6">
        <f t="shared" si="1"/>
        <v>0.0032058883528235205</v>
      </c>
      <c r="G32" s="88">
        <v>2766</v>
      </c>
      <c r="H32" s="6">
        <f t="shared" si="2"/>
        <v>0.0072359127295558</v>
      </c>
      <c r="I32" s="88">
        <v>4637</v>
      </c>
      <c r="J32" s="6">
        <f t="shared" si="3"/>
        <v>0.008136900677870332</v>
      </c>
      <c r="K32" s="51">
        <f t="shared" si="4"/>
        <v>97139</v>
      </c>
      <c r="L32" s="6">
        <f t="shared" si="5"/>
        <v>0.016735225980422305</v>
      </c>
    </row>
    <row r="33" spans="2:12" ht="12.75">
      <c r="B33" s="86" t="s">
        <v>67</v>
      </c>
      <c r="C33" s="88">
        <v>90857</v>
      </c>
      <c r="D33" s="6">
        <f t="shared" si="0"/>
        <v>0.02985308550664685</v>
      </c>
      <c r="E33" s="88">
        <v>90857</v>
      </c>
      <c r="F33" s="6">
        <f t="shared" si="1"/>
        <v>0.05022890120236016</v>
      </c>
      <c r="G33" s="88">
        <v>6159</v>
      </c>
      <c r="H33" s="6">
        <f t="shared" si="2"/>
        <v>0.016112070318631298</v>
      </c>
      <c r="I33" s="88">
        <v>8514</v>
      </c>
      <c r="J33" s="6">
        <f t="shared" si="3"/>
        <v>0.014940170880178566</v>
      </c>
      <c r="K33" s="51">
        <f t="shared" si="4"/>
        <v>196387</v>
      </c>
      <c r="L33" s="6">
        <f t="shared" si="5"/>
        <v>0.03383379306578404</v>
      </c>
    </row>
    <row r="34" spans="2:12" ht="12.75">
      <c r="B34" s="86" t="s">
        <v>68</v>
      </c>
      <c r="C34" s="88">
        <v>2201</v>
      </c>
      <c r="D34" s="6">
        <f t="shared" si="0"/>
        <v>0.0007231874396043202</v>
      </c>
      <c r="E34" s="88">
        <v>2201</v>
      </c>
      <c r="F34" s="6">
        <f t="shared" si="1"/>
        <v>0.0012167891471916827</v>
      </c>
      <c r="G34" s="88">
        <v>418</v>
      </c>
      <c r="H34" s="6">
        <f t="shared" si="2"/>
        <v>0.0010934965730131324</v>
      </c>
      <c r="I34" s="88">
        <v>14876</v>
      </c>
      <c r="J34" s="6">
        <f t="shared" si="3"/>
        <v>0.026104061782186556</v>
      </c>
      <c r="K34" s="51">
        <f t="shared" si="4"/>
        <v>19696</v>
      </c>
      <c r="L34" s="6">
        <f t="shared" si="5"/>
        <v>0.0033932510208093325</v>
      </c>
    </row>
    <row r="35" spans="2:12" ht="12.75">
      <c r="B35" s="86" t="s">
        <v>70</v>
      </c>
      <c r="C35" s="88">
        <v>1561</v>
      </c>
      <c r="D35" s="6">
        <f t="shared" si="0"/>
        <v>0.0005129012236357764</v>
      </c>
      <c r="E35" s="88">
        <v>1561</v>
      </c>
      <c r="F35" s="6">
        <f t="shared" si="1"/>
        <v>0.0008629749471904664</v>
      </c>
      <c r="G35" s="88">
        <v>0</v>
      </c>
      <c r="H35" s="6">
        <f t="shared" si="2"/>
        <v>0</v>
      </c>
      <c r="I35" s="88">
        <v>7738</v>
      </c>
      <c r="J35" s="6">
        <f t="shared" si="3"/>
        <v>0.013578463973552002</v>
      </c>
      <c r="K35" s="51">
        <f t="shared" si="4"/>
        <v>10860</v>
      </c>
      <c r="L35" s="6">
        <f t="shared" si="5"/>
        <v>0.0018709741107833747</v>
      </c>
    </row>
    <row r="36" spans="2:12" ht="12.75">
      <c r="B36" s="86" t="s">
        <v>73</v>
      </c>
      <c r="C36" s="88">
        <v>0</v>
      </c>
      <c r="D36" s="6">
        <f t="shared" si="0"/>
        <v>0</v>
      </c>
      <c r="E36" s="88">
        <v>0</v>
      </c>
      <c r="F36" s="6">
        <f t="shared" si="1"/>
        <v>0</v>
      </c>
      <c r="G36" s="88">
        <v>0</v>
      </c>
      <c r="H36" s="6">
        <f t="shared" si="2"/>
        <v>0</v>
      </c>
      <c r="I36" s="88">
        <v>13227</v>
      </c>
      <c r="J36" s="6">
        <f t="shared" si="3"/>
        <v>0.02321043460560511</v>
      </c>
      <c r="K36" s="51">
        <f t="shared" si="4"/>
        <v>13227</v>
      </c>
      <c r="L36" s="6">
        <f t="shared" si="5"/>
        <v>0.0022787637719458285</v>
      </c>
    </row>
    <row r="37" spans="2:12" ht="12.75">
      <c r="B37" s="86" t="s">
        <v>75</v>
      </c>
      <c r="C37" s="88">
        <v>18368</v>
      </c>
      <c r="D37" s="6">
        <f t="shared" si="0"/>
        <v>0.006035214398297207</v>
      </c>
      <c r="E37" s="88">
        <v>18368</v>
      </c>
      <c r="F37" s="6">
        <f t="shared" si="1"/>
        <v>0.010154467540034906</v>
      </c>
      <c r="G37" s="88">
        <v>770</v>
      </c>
      <c r="H37" s="6">
        <f t="shared" si="2"/>
        <v>0.0020143357923926124</v>
      </c>
      <c r="I37" s="88">
        <v>3876</v>
      </c>
      <c r="J37" s="6">
        <f t="shared" si="3"/>
        <v>0.006801515425366705</v>
      </c>
      <c r="K37" s="51">
        <f t="shared" si="4"/>
        <v>41382</v>
      </c>
      <c r="L37" s="6">
        <f t="shared" si="5"/>
        <v>0.007129341680703279</v>
      </c>
    </row>
    <row r="38" spans="2:12" ht="12.75">
      <c r="B38" s="86" t="s">
        <v>78</v>
      </c>
      <c r="C38" s="88">
        <v>153</v>
      </c>
      <c r="D38" s="6">
        <f t="shared" si="0"/>
        <v>5.027154850498E-05</v>
      </c>
      <c r="E38" s="88">
        <v>153</v>
      </c>
      <c r="F38" s="6">
        <f t="shared" si="1"/>
        <v>8.458370718779076E-05</v>
      </c>
      <c r="G38" s="88">
        <v>0</v>
      </c>
      <c r="H38" s="6">
        <f t="shared" si="2"/>
        <v>0</v>
      </c>
      <c r="I38" s="88">
        <v>0</v>
      </c>
      <c r="J38" s="6">
        <f t="shared" si="3"/>
        <v>0</v>
      </c>
      <c r="K38" s="51">
        <f t="shared" si="4"/>
        <v>306</v>
      </c>
      <c r="L38" s="6">
        <f t="shared" si="5"/>
        <v>5.271805505522216E-05</v>
      </c>
    </row>
    <row r="39" spans="2:12" ht="12.75">
      <c r="B39" s="86" t="s">
        <v>79</v>
      </c>
      <c r="C39" s="88">
        <v>66004</v>
      </c>
      <c r="D39" s="6">
        <f t="shared" si="0"/>
        <v>0.021687080310605882</v>
      </c>
      <c r="E39" s="88">
        <v>66004</v>
      </c>
      <c r="F39" s="6">
        <f t="shared" si="1"/>
        <v>0.03648930071387543</v>
      </c>
      <c r="G39" s="88">
        <v>19244</v>
      </c>
      <c r="H39" s="6">
        <f t="shared" si="2"/>
        <v>0.050342698686757704</v>
      </c>
      <c r="I39" s="88">
        <v>12587</v>
      </c>
      <c r="J39" s="6">
        <f t="shared" si="3"/>
        <v>0.0220873773630265</v>
      </c>
      <c r="K39" s="51">
        <f t="shared" si="4"/>
        <v>163839</v>
      </c>
      <c r="L39" s="6">
        <f t="shared" si="5"/>
        <v>0.02822638373265537</v>
      </c>
    </row>
    <row r="40" spans="2:12" ht="12.75">
      <c r="B40" s="86" t="s">
        <v>81</v>
      </c>
      <c r="C40" s="88">
        <v>4058</v>
      </c>
      <c r="D40" s="6">
        <f t="shared" si="0"/>
        <v>0.001333346038125548</v>
      </c>
      <c r="E40" s="88">
        <v>4058</v>
      </c>
      <c r="F40" s="6">
        <f t="shared" si="1"/>
        <v>0.002243403161882712</v>
      </c>
      <c r="G40" s="88">
        <v>0</v>
      </c>
      <c r="H40" s="6">
        <f t="shared" si="2"/>
        <v>0</v>
      </c>
      <c r="I40" s="88">
        <v>435</v>
      </c>
      <c r="J40" s="6">
        <f t="shared" si="3"/>
        <v>0.0007633279695651487</v>
      </c>
      <c r="K40" s="51">
        <f t="shared" si="4"/>
        <v>8551</v>
      </c>
      <c r="L40" s="6">
        <f t="shared" si="5"/>
        <v>0.0014731767607098192</v>
      </c>
    </row>
    <row r="41" spans="2:12" ht="12.75">
      <c r="B41" s="86" t="s">
        <v>82</v>
      </c>
      <c r="C41" s="88">
        <v>12434</v>
      </c>
      <c r="D41" s="6">
        <f t="shared" si="0"/>
        <v>0.0040854668896138655</v>
      </c>
      <c r="E41" s="88">
        <v>2977</v>
      </c>
      <c r="F41" s="6">
        <f t="shared" si="1"/>
        <v>0.0016457888646931574</v>
      </c>
      <c r="G41" s="88">
        <v>7275</v>
      </c>
      <c r="H41" s="6">
        <f t="shared" si="2"/>
        <v>0.019031549207345785</v>
      </c>
      <c r="I41" s="88">
        <v>0</v>
      </c>
      <c r="J41" s="6">
        <f t="shared" si="3"/>
        <v>0</v>
      </c>
      <c r="K41" s="51">
        <f t="shared" si="4"/>
        <v>22686</v>
      </c>
      <c r="L41" s="6">
        <f t="shared" si="5"/>
        <v>0.003908371885564608</v>
      </c>
    </row>
    <row r="42" spans="2:12" ht="12.75">
      <c r="B42" s="86" t="s">
        <v>88</v>
      </c>
      <c r="C42" s="88">
        <v>0</v>
      </c>
      <c r="D42" s="6">
        <f t="shared" si="0"/>
        <v>0</v>
      </c>
      <c r="E42" s="88">
        <v>0</v>
      </c>
      <c r="F42" s="6">
        <f t="shared" si="1"/>
        <v>0</v>
      </c>
      <c r="G42" s="88">
        <v>0</v>
      </c>
      <c r="H42" s="6">
        <f t="shared" si="2"/>
        <v>0</v>
      </c>
      <c r="I42" s="88">
        <v>13173</v>
      </c>
      <c r="J42" s="6">
        <f t="shared" si="3"/>
        <v>0.02311567665076254</v>
      </c>
      <c r="K42" s="51">
        <f t="shared" si="4"/>
        <v>13173</v>
      </c>
      <c r="L42" s="6">
        <f t="shared" si="5"/>
        <v>0.0022694605857596127</v>
      </c>
    </row>
    <row r="43" spans="2:12" ht="12.75">
      <c r="B43" s="86" t="s">
        <v>89</v>
      </c>
      <c r="C43" s="88">
        <v>39663</v>
      </c>
      <c r="D43" s="6">
        <f t="shared" si="0"/>
        <v>0.013032159662438052</v>
      </c>
      <c r="E43" s="88">
        <v>39663</v>
      </c>
      <c r="F43" s="6">
        <f t="shared" si="1"/>
        <v>0.021927082210387874</v>
      </c>
      <c r="G43" s="88">
        <v>6431</v>
      </c>
      <c r="H43" s="6">
        <f t="shared" si="2"/>
        <v>0.016823627897242715</v>
      </c>
      <c r="I43" s="88">
        <v>22570</v>
      </c>
      <c r="J43" s="6">
        <f t="shared" si="3"/>
        <v>0.03960531557031128</v>
      </c>
      <c r="K43" s="51">
        <f t="shared" si="4"/>
        <v>108327</v>
      </c>
      <c r="L43" s="6">
        <f t="shared" si="5"/>
        <v>0.01866270833322566</v>
      </c>
    </row>
    <row r="44" spans="2:12" ht="12.75">
      <c r="B44" s="86" t="s">
        <v>93</v>
      </c>
      <c r="C44" s="88">
        <v>0</v>
      </c>
      <c r="D44" s="6">
        <f t="shared" si="0"/>
        <v>0</v>
      </c>
      <c r="E44" s="88">
        <v>0</v>
      </c>
      <c r="F44" s="6">
        <f t="shared" si="1"/>
        <v>0</v>
      </c>
      <c r="G44" s="88">
        <v>0</v>
      </c>
      <c r="H44" s="6">
        <f t="shared" si="2"/>
        <v>0</v>
      </c>
      <c r="I44" s="88">
        <v>8490</v>
      </c>
      <c r="J44" s="6">
        <f t="shared" si="3"/>
        <v>0.014898056233581869</v>
      </c>
      <c r="K44" s="51">
        <f t="shared" si="4"/>
        <v>8490</v>
      </c>
      <c r="L44" s="6">
        <f t="shared" si="5"/>
        <v>0.001462667605943909</v>
      </c>
    </row>
    <row r="45" spans="2:12" ht="12.75">
      <c r="B45" s="86" t="s">
        <v>97</v>
      </c>
      <c r="C45" s="88">
        <v>0</v>
      </c>
      <c r="D45" s="6">
        <f t="shared" si="0"/>
        <v>0</v>
      </c>
      <c r="E45" s="88">
        <v>0</v>
      </c>
      <c r="F45" s="6">
        <f t="shared" si="1"/>
        <v>0</v>
      </c>
      <c r="G45" s="88">
        <v>0</v>
      </c>
      <c r="H45" s="6">
        <f t="shared" si="2"/>
        <v>0</v>
      </c>
      <c r="I45" s="88">
        <v>214</v>
      </c>
      <c r="J45" s="6">
        <f t="shared" si="3"/>
        <v>0.0003755222654872226</v>
      </c>
      <c r="K45" s="51">
        <f t="shared" si="4"/>
        <v>214</v>
      </c>
      <c r="L45" s="6">
        <f t="shared" si="5"/>
        <v>3.686818229352138E-05</v>
      </c>
    </row>
    <row r="46" spans="2:12" ht="12.75">
      <c r="B46" s="86" t="s">
        <v>99</v>
      </c>
      <c r="C46" s="88">
        <v>116200</v>
      </c>
      <c r="D46" s="6">
        <f t="shared" si="0"/>
        <v>0.038180091086788735</v>
      </c>
      <c r="E46" s="88">
        <v>116200</v>
      </c>
      <c r="F46" s="6">
        <f t="shared" si="1"/>
        <v>0.06423939068772082</v>
      </c>
      <c r="G46" s="88">
        <v>8228</v>
      </c>
      <c r="H46" s="6">
        <f t="shared" si="2"/>
        <v>0.021524616752995343</v>
      </c>
      <c r="I46" s="88">
        <v>38317</v>
      </c>
      <c r="J46" s="6">
        <f t="shared" si="3"/>
        <v>0.06723778806856967</v>
      </c>
      <c r="K46" s="51">
        <f t="shared" si="4"/>
        <v>278945</v>
      </c>
      <c r="L46" s="6">
        <f t="shared" si="5"/>
        <v>0.04805698649470244</v>
      </c>
    </row>
    <row r="47" spans="2:12" ht="12.75">
      <c r="B47" s="86" t="s">
        <v>106</v>
      </c>
      <c r="C47" s="88">
        <v>131</v>
      </c>
      <c r="D47" s="6">
        <f t="shared" si="0"/>
        <v>4.304295983106131E-05</v>
      </c>
      <c r="E47" s="88">
        <v>131</v>
      </c>
      <c r="F47" s="6">
        <f t="shared" si="1"/>
        <v>7.242134406274894E-05</v>
      </c>
      <c r="G47" s="88">
        <v>101</v>
      </c>
      <c r="H47" s="6">
        <f t="shared" si="2"/>
        <v>0.0002642180714696803</v>
      </c>
      <c r="I47" s="88">
        <v>1618</v>
      </c>
      <c r="J47" s="6">
        <f t="shared" si="3"/>
        <v>0.0028392290913940472</v>
      </c>
      <c r="K47" s="51">
        <f t="shared" si="4"/>
        <v>1981</v>
      </c>
      <c r="L47" s="6">
        <f t="shared" si="5"/>
        <v>0.00034128910805357877</v>
      </c>
    </row>
    <row r="48" spans="2:12" ht="12.75">
      <c r="B48" s="86" t="s">
        <v>110</v>
      </c>
      <c r="C48" s="88">
        <v>0</v>
      </c>
      <c r="D48" s="6">
        <f t="shared" si="0"/>
        <v>0</v>
      </c>
      <c r="E48" s="88">
        <v>0</v>
      </c>
      <c r="F48" s="6">
        <f t="shared" si="1"/>
        <v>0</v>
      </c>
      <c r="G48" s="88">
        <v>0</v>
      </c>
      <c r="H48" s="6">
        <f t="shared" si="2"/>
        <v>0</v>
      </c>
      <c r="I48" s="88">
        <v>6710</v>
      </c>
      <c r="J48" s="6">
        <f t="shared" si="3"/>
        <v>0.01177455327766011</v>
      </c>
      <c r="K48" s="51">
        <f t="shared" si="4"/>
        <v>6710</v>
      </c>
      <c r="L48" s="6">
        <f t="shared" si="5"/>
        <v>0.001156007024250133</v>
      </c>
    </row>
    <row r="49" spans="2:12" ht="12.75">
      <c r="B49" s="86" t="s">
        <v>112</v>
      </c>
      <c r="C49" s="88">
        <v>0</v>
      </c>
      <c r="D49" s="6">
        <f t="shared" si="0"/>
        <v>0</v>
      </c>
      <c r="E49" s="88">
        <v>0</v>
      </c>
      <c r="F49" s="6">
        <f t="shared" si="1"/>
        <v>0</v>
      </c>
      <c r="G49" s="88">
        <v>0</v>
      </c>
      <c r="H49" s="6">
        <f t="shared" si="2"/>
        <v>0</v>
      </c>
      <c r="I49" s="88">
        <v>7714</v>
      </c>
      <c r="J49" s="6">
        <f t="shared" si="3"/>
        <v>0.013536349326955304</v>
      </c>
      <c r="K49" s="51">
        <f t="shared" si="4"/>
        <v>7714</v>
      </c>
      <c r="L49" s="6">
        <f t="shared" si="5"/>
        <v>0.0013289773748234764</v>
      </c>
    </row>
    <row r="50" spans="2:12" ht="12.75">
      <c r="B50" s="86" t="s">
        <v>115</v>
      </c>
      <c r="C50" s="88">
        <v>74936</v>
      </c>
      <c r="D50" s="6">
        <f t="shared" si="0"/>
        <v>0.024621887312216872</v>
      </c>
      <c r="E50" s="88">
        <v>74936</v>
      </c>
      <c r="F50" s="6">
        <f t="shared" si="1"/>
        <v>0.041427220142642406</v>
      </c>
      <c r="G50" s="88">
        <v>2961</v>
      </c>
      <c r="H50" s="6">
        <f t="shared" si="2"/>
        <v>0.007746036728927955</v>
      </c>
      <c r="I50" s="88">
        <v>6910</v>
      </c>
      <c r="J50" s="6">
        <f t="shared" si="3"/>
        <v>0.012125508665965925</v>
      </c>
      <c r="K50" s="51">
        <f t="shared" si="4"/>
        <v>159743</v>
      </c>
      <c r="L50" s="6">
        <f t="shared" si="5"/>
        <v>0.027520719832308346</v>
      </c>
    </row>
    <row r="51" spans="2:12" ht="12.75">
      <c r="B51" s="86" t="s">
        <v>120</v>
      </c>
      <c r="C51" s="88">
        <v>0</v>
      </c>
      <c r="D51" s="6">
        <f t="shared" si="0"/>
        <v>0</v>
      </c>
      <c r="E51" s="88">
        <v>0</v>
      </c>
      <c r="F51" s="6">
        <f t="shared" si="1"/>
        <v>0</v>
      </c>
      <c r="G51" s="88">
        <v>0</v>
      </c>
      <c r="H51" s="6">
        <f t="shared" si="2"/>
        <v>0</v>
      </c>
      <c r="I51" s="88">
        <v>2932</v>
      </c>
      <c r="J51" s="6">
        <f t="shared" si="3"/>
        <v>0.005145005992563255</v>
      </c>
      <c r="K51" s="51">
        <f t="shared" si="4"/>
        <v>2932</v>
      </c>
      <c r="L51" s="6">
        <f t="shared" si="5"/>
        <v>0.000505128553666377</v>
      </c>
    </row>
    <row r="52" spans="2:12" ht="12.75">
      <c r="B52" s="86" t="s">
        <v>121</v>
      </c>
      <c r="C52" s="88">
        <v>707</v>
      </c>
      <c r="D52" s="6">
        <f t="shared" si="0"/>
        <v>0.00023230055420275073</v>
      </c>
      <c r="E52" s="88">
        <v>707</v>
      </c>
      <c r="F52" s="6">
        <f t="shared" si="1"/>
        <v>0.00039085412406384356</v>
      </c>
      <c r="G52" s="88">
        <v>0</v>
      </c>
      <c r="H52" s="6">
        <f t="shared" si="2"/>
        <v>0</v>
      </c>
      <c r="I52" s="88">
        <v>0</v>
      </c>
      <c r="J52" s="6">
        <f t="shared" si="3"/>
        <v>0</v>
      </c>
      <c r="K52" s="51">
        <f t="shared" si="4"/>
        <v>1414</v>
      </c>
      <c r="L52" s="6">
        <f t="shared" si="5"/>
        <v>0.00024360565309831418</v>
      </c>
    </row>
    <row r="53" spans="2:12" ht="12.75">
      <c r="B53" s="86" t="s">
        <v>122</v>
      </c>
      <c r="C53" s="88">
        <v>15859</v>
      </c>
      <c r="D53" s="6">
        <f t="shared" si="0"/>
        <v>0.0052108267172580255</v>
      </c>
      <c r="E53" s="88">
        <v>15859</v>
      </c>
      <c r="F53" s="6">
        <f t="shared" si="1"/>
        <v>0.008767405309092638</v>
      </c>
      <c r="G53" s="88">
        <v>523</v>
      </c>
      <c r="H53" s="6">
        <f t="shared" si="2"/>
        <v>0.0013681787265212159</v>
      </c>
      <c r="I53" s="88">
        <v>864</v>
      </c>
      <c r="J53" s="6">
        <f t="shared" si="3"/>
        <v>0.001516127277481123</v>
      </c>
      <c r="K53" s="51">
        <f t="shared" si="4"/>
        <v>33105</v>
      </c>
      <c r="L53" s="6">
        <f t="shared" si="5"/>
        <v>0.005703369975827221</v>
      </c>
    </row>
    <row r="54" spans="2:12" ht="12.75">
      <c r="B54" s="86" t="s">
        <v>123</v>
      </c>
      <c r="C54" s="88">
        <v>172</v>
      </c>
      <c r="D54" s="6">
        <f t="shared" si="0"/>
        <v>5.651442054154615E-05</v>
      </c>
      <c r="E54" s="88">
        <v>172</v>
      </c>
      <c r="F54" s="6">
        <f t="shared" si="1"/>
        <v>9.508756625032687E-05</v>
      </c>
      <c r="G54" s="88">
        <v>0</v>
      </c>
      <c r="H54" s="6">
        <f t="shared" si="2"/>
        <v>0</v>
      </c>
      <c r="I54" s="88">
        <v>0</v>
      </c>
      <c r="J54" s="6">
        <f t="shared" si="3"/>
        <v>0</v>
      </c>
      <c r="K54" s="51">
        <f t="shared" si="4"/>
        <v>344</v>
      </c>
      <c r="L54" s="6">
        <f t="shared" si="5"/>
        <v>5.9264741630707266E-05</v>
      </c>
    </row>
    <row r="55" spans="2:12" ht="12.75">
      <c r="B55" s="86" t="s">
        <v>127</v>
      </c>
      <c r="C55" s="88">
        <v>24262</v>
      </c>
      <c r="D55" s="6">
        <f t="shared" si="0"/>
        <v>0.007971819018482516</v>
      </c>
      <c r="E55" s="88">
        <v>24262</v>
      </c>
      <c r="F55" s="6">
        <f t="shared" si="1"/>
        <v>0.013412875188171107</v>
      </c>
      <c r="G55" s="88">
        <v>619</v>
      </c>
      <c r="H55" s="6">
        <f t="shared" si="2"/>
        <v>0.0016193166954428923</v>
      </c>
      <c r="I55" s="88">
        <v>16089</v>
      </c>
      <c r="J55" s="6">
        <f t="shared" si="3"/>
        <v>0.028232606212261327</v>
      </c>
      <c r="K55" s="51">
        <f t="shared" si="4"/>
        <v>65232</v>
      </c>
      <c r="L55" s="6">
        <f t="shared" si="5"/>
        <v>0.011238248912948536</v>
      </c>
    </row>
    <row r="56" spans="2:12" ht="12.75">
      <c r="B56" s="86" t="s">
        <v>128</v>
      </c>
      <c r="C56" s="88">
        <v>0</v>
      </c>
      <c r="D56" s="6">
        <f t="shared" si="0"/>
        <v>0</v>
      </c>
      <c r="E56" s="88">
        <v>0</v>
      </c>
      <c r="F56" s="6">
        <f t="shared" si="1"/>
        <v>0</v>
      </c>
      <c r="G56" s="88">
        <v>0</v>
      </c>
      <c r="H56" s="6">
        <f t="shared" si="2"/>
        <v>0</v>
      </c>
      <c r="I56" s="88">
        <v>7508</v>
      </c>
      <c r="J56" s="6">
        <f t="shared" si="3"/>
        <v>0.013174865277000314</v>
      </c>
      <c r="K56" s="51">
        <f t="shared" si="4"/>
        <v>7508</v>
      </c>
      <c r="L56" s="6">
        <f t="shared" si="5"/>
        <v>0.0012934874423353203</v>
      </c>
    </row>
    <row r="57" spans="2:12" ht="12.75">
      <c r="B57" s="86" t="s">
        <v>130</v>
      </c>
      <c r="C57" s="88">
        <v>0</v>
      </c>
      <c r="D57" s="6">
        <f t="shared" si="0"/>
        <v>0</v>
      </c>
      <c r="E57" s="88">
        <v>0</v>
      </c>
      <c r="F57" s="6">
        <f t="shared" si="1"/>
        <v>0</v>
      </c>
      <c r="G57" s="88">
        <v>0</v>
      </c>
      <c r="H57" s="6">
        <f t="shared" si="2"/>
        <v>0</v>
      </c>
      <c r="I57" s="88">
        <v>6359</v>
      </c>
      <c r="J57" s="6">
        <f t="shared" si="3"/>
        <v>0.011158626571183404</v>
      </c>
      <c r="K57" s="51">
        <f t="shared" si="4"/>
        <v>6359</v>
      </c>
      <c r="L57" s="6">
        <f t="shared" si="5"/>
        <v>0.001095536314039731</v>
      </c>
    </row>
    <row r="58" spans="2:12" ht="12.75">
      <c r="B58" s="86" t="s">
        <v>131</v>
      </c>
      <c r="C58" s="88">
        <v>0</v>
      </c>
      <c r="D58" s="6">
        <f t="shared" si="0"/>
        <v>0</v>
      </c>
      <c r="E58" s="88">
        <v>0</v>
      </c>
      <c r="F58" s="6">
        <f t="shared" si="1"/>
        <v>0</v>
      </c>
      <c r="G58" s="88">
        <v>0</v>
      </c>
      <c r="H58" s="6">
        <f t="shared" si="2"/>
        <v>0</v>
      </c>
      <c r="I58" s="88">
        <v>3193</v>
      </c>
      <c r="J58" s="6">
        <f t="shared" si="3"/>
        <v>0.005603002774302345</v>
      </c>
      <c r="K58" s="51">
        <f t="shared" si="4"/>
        <v>3193</v>
      </c>
      <c r="L58" s="6">
        <f t="shared" si="5"/>
        <v>0.0005500939535664195</v>
      </c>
    </row>
    <row r="59" spans="2:12" ht="12.75">
      <c r="B59" s="86" t="s">
        <v>132</v>
      </c>
      <c r="C59" s="88">
        <v>15274</v>
      </c>
      <c r="D59" s="6">
        <f t="shared" si="0"/>
        <v>0.0050186119729742785</v>
      </c>
      <c r="E59" s="88">
        <v>15274</v>
      </c>
      <c r="F59" s="6">
        <f t="shared" si="1"/>
        <v>0.008443997016904027</v>
      </c>
      <c r="G59" s="88">
        <v>0</v>
      </c>
      <c r="H59" s="6">
        <f t="shared" si="2"/>
        <v>0</v>
      </c>
      <c r="I59" s="88">
        <v>51587</v>
      </c>
      <c r="J59" s="6">
        <f t="shared" si="3"/>
        <v>0.09052367808266053</v>
      </c>
      <c r="K59" s="51">
        <f t="shared" si="4"/>
        <v>82135</v>
      </c>
      <c r="L59" s="6">
        <f t="shared" si="5"/>
        <v>0.014150318470459713</v>
      </c>
    </row>
    <row r="60" spans="2:12" ht="12.75">
      <c r="B60" s="86" t="s">
        <v>134</v>
      </c>
      <c r="C60" s="88">
        <v>44</v>
      </c>
      <c r="D60" s="6">
        <f t="shared" si="0"/>
        <v>1.4457177347837386E-05</v>
      </c>
      <c r="E60" s="88">
        <v>44</v>
      </c>
      <c r="F60" s="6">
        <f t="shared" si="1"/>
        <v>2.4324726250083617E-05</v>
      </c>
      <c r="G60" s="88">
        <v>0</v>
      </c>
      <c r="H60" s="6">
        <f t="shared" si="2"/>
        <v>0</v>
      </c>
      <c r="I60" s="88">
        <v>0</v>
      </c>
      <c r="J60" s="6">
        <f t="shared" si="3"/>
        <v>0</v>
      </c>
      <c r="K60" s="51">
        <f t="shared" si="4"/>
        <v>88</v>
      </c>
      <c r="L60" s="6">
        <f t="shared" si="5"/>
        <v>1.5160747859018139E-05</v>
      </c>
    </row>
    <row r="61" spans="2:12" ht="12.75">
      <c r="B61" s="86" t="s">
        <v>135</v>
      </c>
      <c r="C61" s="88">
        <v>130360</v>
      </c>
      <c r="D61" s="6">
        <f t="shared" si="0"/>
        <v>0.04283267361509277</v>
      </c>
      <c r="E61" s="88">
        <v>130360</v>
      </c>
      <c r="F61" s="6">
        <f t="shared" si="1"/>
        <v>0.07206752986274773</v>
      </c>
      <c r="G61" s="88">
        <v>48873</v>
      </c>
      <c r="H61" s="6">
        <f t="shared" si="2"/>
        <v>0.12785277036571965</v>
      </c>
      <c r="I61" s="88">
        <v>2341</v>
      </c>
      <c r="J61" s="6">
        <f t="shared" si="3"/>
        <v>0.00410793282011957</v>
      </c>
      <c r="K61" s="51">
        <f t="shared" si="4"/>
        <v>311934</v>
      </c>
      <c r="L61" s="6">
        <f t="shared" si="5"/>
        <v>0.05374037184835186</v>
      </c>
    </row>
    <row r="62" spans="2:12" ht="12.75">
      <c r="B62" s="86" t="s">
        <v>136</v>
      </c>
      <c r="C62" s="88">
        <v>0</v>
      </c>
      <c r="D62" s="6">
        <f t="shared" si="0"/>
        <v>0</v>
      </c>
      <c r="E62" s="88">
        <v>0</v>
      </c>
      <c r="F62" s="6">
        <f t="shared" si="1"/>
        <v>0</v>
      </c>
      <c r="G62" s="88">
        <v>0</v>
      </c>
      <c r="H62" s="6">
        <f t="shared" si="2"/>
        <v>0</v>
      </c>
      <c r="I62" s="88">
        <v>19210</v>
      </c>
      <c r="J62" s="6">
        <f t="shared" si="3"/>
        <v>0.03370926504677358</v>
      </c>
      <c r="K62" s="51">
        <f t="shared" si="4"/>
        <v>19210</v>
      </c>
      <c r="L62" s="6">
        <f t="shared" si="5"/>
        <v>0.003309522345133391</v>
      </c>
    </row>
    <row r="63" spans="2:12" ht="12.75">
      <c r="B63" s="86" t="s">
        <v>137</v>
      </c>
      <c r="C63" s="88">
        <v>96156</v>
      </c>
      <c r="D63" s="6">
        <f t="shared" si="0"/>
        <v>0.031594189660423905</v>
      </c>
      <c r="E63" s="88">
        <v>96156</v>
      </c>
      <c r="F63" s="6">
        <f t="shared" si="1"/>
        <v>0.053158372211432735</v>
      </c>
      <c r="G63" s="88">
        <v>36081</v>
      </c>
      <c r="H63" s="6">
        <f t="shared" si="2"/>
        <v>0.09438863600690629</v>
      </c>
      <c r="I63" s="88">
        <v>26328</v>
      </c>
      <c r="J63" s="6">
        <f t="shared" si="3"/>
        <v>0.04619976731657755</v>
      </c>
      <c r="K63" s="51">
        <f t="shared" si="4"/>
        <v>254721</v>
      </c>
      <c r="L63" s="6">
        <f t="shared" si="5"/>
        <v>0.04388364608405636</v>
      </c>
    </row>
    <row r="64" spans="2:12" ht="12.75">
      <c r="B64" s="86" t="s">
        <v>139</v>
      </c>
      <c r="C64" s="88">
        <v>11606</v>
      </c>
      <c r="D64" s="6">
        <f t="shared" si="0"/>
        <v>0.0038134090977045617</v>
      </c>
      <c r="E64" s="88">
        <v>11606</v>
      </c>
      <c r="F64" s="6">
        <f t="shared" si="1"/>
        <v>0.006416199383147056</v>
      </c>
      <c r="G64" s="88">
        <v>382</v>
      </c>
      <c r="H64" s="6">
        <f t="shared" si="2"/>
        <v>0.0009993198346675038</v>
      </c>
      <c r="I64" s="88">
        <v>6168</v>
      </c>
      <c r="J64" s="6">
        <f t="shared" si="3"/>
        <v>0.01082346417535135</v>
      </c>
      <c r="K64" s="51">
        <f t="shared" si="4"/>
        <v>29762</v>
      </c>
      <c r="L64" s="6">
        <f t="shared" si="5"/>
        <v>0.005127433838410203</v>
      </c>
    </row>
    <row r="65" spans="2:12" ht="12.75">
      <c r="B65" s="86" t="s">
        <v>140</v>
      </c>
      <c r="C65" s="88">
        <v>7374</v>
      </c>
      <c r="D65" s="6">
        <f t="shared" si="0"/>
        <v>0.0024228914946125657</v>
      </c>
      <c r="E65" s="88">
        <v>7374</v>
      </c>
      <c r="F65" s="6">
        <f t="shared" si="1"/>
        <v>0.0040766029856390135</v>
      </c>
      <c r="G65" s="88">
        <v>0</v>
      </c>
      <c r="H65" s="6">
        <f t="shared" si="2"/>
        <v>0</v>
      </c>
      <c r="I65" s="88">
        <v>9009</v>
      </c>
      <c r="J65" s="6">
        <f t="shared" si="3"/>
        <v>0.01580878546623546</v>
      </c>
      <c r="K65" s="51">
        <f t="shared" si="4"/>
        <v>23757</v>
      </c>
      <c r="L65" s="6">
        <f t="shared" si="5"/>
        <v>0.0040928850782578855</v>
      </c>
    </row>
    <row r="66" spans="2:12" ht="12.75">
      <c r="B66" s="86" t="s">
        <v>141</v>
      </c>
      <c r="C66" s="88">
        <v>0</v>
      </c>
      <c r="D66" s="6">
        <f t="shared" si="0"/>
        <v>0</v>
      </c>
      <c r="E66" s="88">
        <v>0</v>
      </c>
      <c r="F66" s="6">
        <f t="shared" si="1"/>
        <v>0</v>
      </c>
      <c r="G66" s="88">
        <v>0</v>
      </c>
      <c r="H66" s="6">
        <f t="shared" si="2"/>
        <v>0</v>
      </c>
      <c r="I66" s="88">
        <v>4803</v>
      </c>
      <c r="J66" s="6">
        <f t="shared" si="3"/>
        <v>0.008428193650164159</v>
      </c>
      <c r="K66" s="51">
        <f t="shared" si="4"/>
        <v>4803</v>
      </c>
      <c r="L66" s="6">
        <f t="shared" si="5"/>
        <v>0.0008274667268961831</v>
      </c>
    </row>
    <row r="67" spans="2:12" ht="12.75">
      <c r="B67" s="86" t="s">
        <v>143</v>
      </c>
      <c r="C67" s="88">
        <v>0</v>
      </c>
      <c r="D67" s="6">
        <f t="shared" si="0"/>
        <v>0</v>
      </c>
      <c r="E67" s="88">
        <v>0</v>
      </c>
      <c r="F67" s="6">
        <f t="shared" si="1"/>
        <v>0</v>
      </c>
      <c r="G67" s="88">
        <v>0</v>
      </c>
      <c r="H67" s="6">
        <f t="shared" si="2"/>
        <v>0</v>
      </c>
      <c r="I67" s="88">
        <v>18811</v>
      </c>
      <c r="J67" s="6">
        <f t="shared" si="3"/>
        <v>0.033009109047103476</v>
      </c>
      <c r="K67" s="51">
        <f t="shared" si="4"/>
        <v>18811</v>
      </c>
      <c r="L67" s="6">
        <f t="shared" si="5"/>
        <v>0.0032407821360907977</v>
      </c>
    </row>
    <row r="68" spans="2:12" ht="12.75">
      <c r="B68" s="86" t="s">
        <v>145</v>
      </c>
      <c r="C68" s="88">
        <v>1575</v>
      </c>
      <c r="D68" s="6">
        <f>+C68/$C$76</f>
        <v>0.0005175012346100883</v>
      </c>
      <c r="E68" s="88">
        <v>1575</v>
      </c>
      <c r="F68" s="6">
        <f>+E68/$E$76</f>
        <v>0.0008707146328154931</v>
      </c>
      <c r="G68" s="88">
        <v>0</v>
      </c>
      <c r="H68" s="6">
        <f>+G68/$G$76</f>
        <v>0</v>
      </c>
      <c r="I68" s="88">
        <v>0</v>
      </c>
      <c r="J68" s="6">
        <f>+I68/$I$76</f>
        <v>0</v>
      </c>
      <c r="K68" s="51">
        <f>+C68+E68+G68+I68</f>
        <v>3150</v>
      </c>
      <c r="L68" s="6">
        <f>+K68/$K$76</f>
        <v>0.0005426858608625811</v>
      </c>
    </row>
    <row r="69" spans="2:12" ht="12.75">
      <c r="B69" s="86" t="s">
        <v>146</v>
      </c>
      <c r="C69" s="88">
        <v>0</v>
      </c>
      <c r="D69" s="6">
        <f>+C69/$C$76</f>
        <v>0</v>
      </c>
      <c r="E69" s="88">
        <v>0</v>
      </c>
      <c r="F69" s="6">
        <f>+E69/$E$76</f>
        <v>0</v>
      </c>
      <c r="G69" s="88">
        <v>0</v>
      </c>
      <c r="H69" s="6">
        <f>+G69/$G$76</f>
        <v>0</v>
      </c>
      <c r="I69" s="88">
        <v>392</v>
      </c>
      <c r="J69" s="6">
        <f>+I69/$I$76</f>
        <v>0.0006878725610793984</v>
      </c>
      <c r="K69" s="51">
        <f>+C69+E69+G69+I69</f>
        <v>392</v>
      </c>
      <c r="L69" s="6">
        <f>+K69/$K$76</f>
        <v>6.753424046289898E-05</v>
      </c>
    </row>
    <row r="70" spans="2:12" ht="12.75">
      <c r="B70" s="86" t="s">
        <v>147</v>
      </c>
      <c r="C70" s="88">
        <v>0</v>
      </c>
      <c r="D70" s="6">
        <f>+C70/$C$76</f>
        <v>0</v>
      </c>
      <c r="E70" s="88">
        <v>0</v>
      </c>
      <c r="F70" s="6">
        <f>+E70/$E$76</f>
        <v>0</v>
      </c>
      <c r="G70" s="88">
        <v>0</v>
      </c>
      <c r="H70" s="6">
        <f>+G70/$G$76</f>
        <v>0</v>
      </c>
      <c r="I70" s="88">
        <v>2756</v>
      </c>
      <c r="J70" s="6">
        <f>+I70/$I$76</f>
        <v>0.004836165250854138</v>
      </c>
      <c r="K70" s="51">
        <f>+C70+E70+G70+I70</f>
        <v>2756</v>
      </c>
      <c r="L70" s="6">
        <f>+K70/$K$76</f>
        <v>0.0004748070579483408</v>
      </c>
    </row>
    <row r="71" spans="2:12" ht="12.75">
      <c r="B71" s="86" t="s">
        <v>148</v>
      </c>
      <c r="C71" s="88">
        <v>4316</v>
      </c>
      <c r="D71" s="6">
        <f>+C71/$C$76</f>
        <v>0.0014181176689378673</v>
      </c>
      <c r="E71" s="88">
        <v>4316</v>
      </c>
      <c r="F71" s="6">
        <f>+E71/$E$76</f>
        <v>0.002386034511258202</v>
      </c>
      <c r="G71" s="88">
        <v>0</v>
      </c>
      <c r="H71" s="6">
        <f>+G71/$G$76</f>
        <v>0</v>
      </c>
      <c r="I71" s="88">
        <v>4219</v>
      </c>
      <c r="J71" s="6">
        <f>+I71/$I$76</f>
        <v>0.007403403916311178</v>
      </c>
      <c r="K71" s="51">
        <f>+C71+E71+G71+I71</f>
        <v>12851</v>
      </c>
      <c r="L71" s="6">
        <f>+K71/$K$76</f>
        <v>0.00221398603109366</v>
      </c>
    </row>
    <row r="72" spans="2:12" ht="12.75">
      <c r="B72" s="86" t="s">
        <v>149</v>
      </c>
      <c r="C72" s="88">
        <v>0</v>
      </c>
      <c r="D72" s="6"/>
      <c r="E72" s="88">
        <v>0</v>
      </c>
      <c r="F72" s="6"/>
      <c r="G72" s="88">
        <v>0</v>
      </c>
      <c r="H72" s="6"/>
      <c r="I72" s="88">
        <v>1957</v>
      </c>
      <c r="J72" s="6">
        <f>+I72/$I$76</f>
        <v>0.003434098474572405</v>
      </c>
      <c r="K72" s="51">
        <f>+C72+E72+G72+I72</f>
        <v>1957</v>
      </c>
      <c r="L72" s="6">
        <f>+K72/$K$76</f>
        <v>0.00033715435863748293</v>
      </c>
    </row>
    <row r="73" spans="2:12" ht="12.75">
      <c r="B73" s="31"/>
      <c r="C73" s="32"/>
      <c r="D73" s="6"/>
      <c r="E73" s="32"/>
      <c r="F73" s="6"/>
      <c r="G73" s="32"/>
      <c r="H73" s="6"/>
      <c r="I73" s="32"/>
      <c r="J73" s="6"/>
      <c r="K73" s="32"/>
      <c r="L73" s="6"/>
    </row>
    <row r="74" spans="2:12" ht="12.75">
      <c r="B74" s="22"/>
      <c r="C74" s="23"/>
      <c r="D74" s="6"/>
      <c r="E74" s="23"/>
      <c r="F74" s="6"/>
      <c r="G74" s="23"/>
      <c r="H74" s="6"/>
      <c r="I74" s="23"/>
      <c r="J74" s="6"/>
      <c r="K74" s="2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3043471</v>
      </c>
      <c r="D76" s="7">
        <f>SUM(D3:D75)</f>
        <v>1.0000000000000004</v>
      </c>
      <c r="E76" s="4">
        <f>SUM(E3:E74)</f>
        <v>1808859</v>
      </c>
      <c r="F76" s="7">
        <f>SUM(F3:F75)</f>
        <v>0.9999999999999999</v>
      </c>
      <c r="G76" s="4">
        <f>SUM(G3:G74)</f>
        <v>382260</v>
      </c>
      <c r="H76" s="7">
        <f>SUM(H3:H75)</f>
        <v>0.9999999999999998</v>
      </c>
      <c r="I76" s="4">
        <f>SUM(I3:I75)</f>
        <v>569873</v>
      </c>
      <c r="J76" s="7">
        <f>SUM(J3:J75)</f>
        <v>1</v>
      </c>
      <c r="K76" s="4">
        <f>SUM(K3:K75)</f>
        <v>5804463</v>
      </c>
      <c r="L76" s="7">
        <f>SUM(L3:L75)</f>
        <v>1</v>
      </c>
      <c r="M76" s="4">
        <f>+I76+G76+E76+C76</f>
        <v>5804463</v>
      </c>
    </row>
    <row r="77" spans="3:11" ht="12.75">
      <c r="C77" s="4"/>
      <c r="E77" s="4"/>
      <c r="G77" s="4"/>
      <c r="I77" s="4"/>
      <c r="K77" s="4">
        <f>+K76-K78</f>
        <v>-2.4500000001862645</v>
      </c>
    </row>
    <row r="78" spans="3:11" ht="12.75">
      <c r="C78" s="9">
        <v>3043470.47</v>
      </c>
      <c r="E78" s="4">
        <f>1205906.24+602953.12</f>
        <v>1808859.3599999999</v>
      </c>
      <c r="G78" s="9">
        <v>382259.5</v>
      </c>
      <c r="I78" s="9">
        <v>569876.12</v>
      </c>
      <c r="K78" s="4">
        <f>SUM(C78:I78)</f>
        <v>5804465.45</v>
      </c>
    </row>
    <row r="80" spans="3:11" ht="12.75">
      <c r="C80" s="4">
        <f>+C76-C78</f>
        <v>0.529999999795109</v>
      </c>
      <c r="E80" s="4">
        <f>+E76-E78</f>
        <v>-0.35999999986961484</v>
      </c>
      <c r="G80" s="4">
        <f>+G76-G78</f>
        <v>0.5</v>
      </c>
      <c r="I80" s="4">
        <f>+I76-I78</f>
        <v>-3.1199999999953434</v>
      </c>
      <c r="K80" s="4">
        <f>+K76-K78</f>
        <v>-2.4500000001862645</v>
      </c>
    </row>
    <row r="83" ht="12.75">
      <c r="K83" s="4">
        <f>+K78</f>
        <v>5804465.45</v>
      </c>
    </row>
    <row r="84" ht="12.75">
      <c r="K84">
        <v>155440.07</v>
      </c>
    </row>
    <row r="85" ht="12.75">
      <c r="K85" s="4">
        <f>+K83-K84</f>
        <v>5649025.38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2" sqref="B2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36220</v>
      </c>
      <c r="F1" t="s">
        <v>157</v>
      </c>
    </row>
    <row r="2" spans="2:12" ht="12.75">
      <c r="B2" s="89" t="s">
        <v>150</v>
      </c>
      <c r="C2" s="91" t="s">
        <v>151</v>
      </c>
      <c r="D2" s="1" t="s">
        <v>159</v>
      </c>
      <c r="E2" s="91" t="s">
        <v>152</v>
      </c>
      <c r="F2" s="1" t="s">
        <v>159</v>
      </c>
      <c r="G2" s="91" t="s">
        <v>153</v>
      </c>
      <c r="H2" s="1" t="s">
        <v>159</v>
      </c>
      <c r="I2" s="91" t="s">
        <v>154</v>
      </c>
      <c r="J2" s="1" t="s">
        <v>159</v>
      </c>
      <c r="K2" s="52" t="s">
        <v>155</v>
      </c>
      <c r="L2" s="1" t="s">
        <v>156</v>
      </c>
    </row>
    <row r="3" spans="2:12" ht="12.75">
      <c r="B3" s="90" t="s">
        <v>2</v>
      </c>
      <c r="C3" s="92">
        <v>19912</v>
      </c>
      <c r="D3" s="6">
        <f>+C3/$C$76</f>
        <v>0.006007602428987828</v>
      </c>
      <c r="E3" s="92">
        <v>19912</v>
      </c>
      <c r="F3" s="6">
        <f>+E3/$E$76</f>
        <v>0.009355705208833042</v>
      </c>
      <c r="G3" s="92">
        <v>464</v>
      </c>
      <c r="H3" s="6">
        <f>+G3/$G$76</f>
        <v>0.001186424642858056</v>
      </c>
      <c r="I3" s="92">
        <v>3564</v>
      </c>
      <c r="J3" s="6">
        <f>+I3/$I$76</f>
        <v>0.0036952018364033367</v>
      </c>
      <c r="K3" s="51">
        <f>+C3+E3+G3+I3</f>
        <v>43852</v>
      </c>
      <c r="L3" s="6">
        <f>+K3/$K$76</f>
        <v>0.0064503611816875755</v>
      </c>
    </row>
    <row r="4" spans="2:12" ht="12.75">
      <c r="B4" s="90" t="s">
        <v>6</v>
      </c>
      <c r="C4" s="92">
        <v>6840</v>
      </c>
      <c r="D4" s="6">
        <f aca="true" t="shared" si="0" ref="D4:D67">+C4/$C$76</f>
        <v>0.002063680223698109</v>
      </c>
      <c r="E4" s="92">
        <v>6840</v>
      </c>
      <c r="F4" s="6">
        <f aca="true" t="shared" si="1" ref="F4:F67">+E4/$E$76</f>
        <v>0.0032137918656296705</v>
      </c>
      <c r="G4" s="92">
        <v>929</v>
      </c>
      <c r="H4" s="6">
        <f aca="true" t="shared" si="2" ref="H4:H67">+G4/$G$76</f>
        <v>0.002375406235377444</v>
      </c>
      <c r="I4" s="92">
        <v>18671</v>
      </c>
      <c r="J4" s="6">
        <f aca="true" t="shared" si="3" ref="J4:J67">+I4/$I$76</f>
        <v>0.019358337117701095</v>
      </c>
      <c r="K4" s="51">
        <f aca="true" t="shared" si="4" ref="K4:K67">+C4+E4+G4+I4</f>
        <v>33280</v>
      </c>
      <c r="L4" s="6">
        <f aca="true" t="shared" si="5" ref="L4:L67">+K4/$K$76</f>
        <v>0.004895284596519258</v>
      </c>
    </row>
    <row r="5" spans="2:12" ht="12.75">
      <c r="B5" s="90" t="s">
        <v>7</v>
      </c>
      <c r="C5" s="92">
        <v>652</v>
      </c>
      <c r="D5" s="6">
        <f t="shared" si="0"/>
        <v>0.00019671337804841622</v>
      </c>
      <c r="E5" s="92">
        <v>652</v>
      </c>
      <c r="F5" s="6">
        <f t="shared" si="1"/>
        <v>0.00030634390298107386</v>
      </c>
      <c r="G5" s="92">
        <v>0</v>
      </c>
      <c r="H5" s="6">
        <f t="shared" si="2"/>
        <v>0</v>
      </c>
      <c r="I5" s="92">
        <v>1447</v>
      </c>
      <c r="J5" s="6">
        <f t="shared" si="3"/>
        <v>0.0015002685345891214</v>
      </c>
      <c r="K5" s="51">
        <f t="shared" si="4"/>
        <v>2751</v>
      </c>
      <c r="L5" s="6">
        <f t="shared" si="5"/>
        <v>0.0004046552862086683</v>
      </c>
    </row>
    <row r="6" spans="2:12" ht="12.75">
      <c r="B6" s="90" t="s">
        <v>8</v>
      </c>
      <c r="C6" s="92">
        <v>27368</v>
      </c>
      <c r="D6" s="6">
        <f t="shared" si="0"/>
        <v>0.008257134555872785</v>
      </c>
      <c r="E6" s="92">
        <v>27368</v>
      </c>
      <c r="F6" s="6">
        <f t="shared" si="1"/>
        <v>0.012858926283414156</v>
      </c>
      <c r="G6" s="92">
        <v>17521</v>
      </c>
      <c r="H6" s="6">
        <f t="shared" si="2"/>
        <v>0.04480031501619828</v>
      </c>
      <c r="I6" s="92">
        <v>25281</v>
      </c>
      <c r="J6" s="6">
        <f t="shared" si="3"/>
        <v>0.026211671612265085</v>
      </c>
      <c r="K6" s="51">
        <f t="shared" si="4"/>
        <v>97538</v>
      </c>
      <c r="L6" s="6">
        <f t="shared" si="5"/>
        <v>0.014347243659113445</v>
      </c>
    </row>
    <row r="7" spans="2:12" ht="12.75">
      <c r="B7" s="90" t="s">
        <v>12</v>
      </c>
      <c r="C7" s="92">
        <v>0</v>
      </c>
      <c r="D7" s="6">
        <f t="shared" si="0"/>
        <v>0</v>
      </c>
      <c r="E7" s="92">
        <v>0</v>
      </c>
      <c r="F7" s="6">
        <f t="shared" si="1"/>
        <v>0</v>
      </c>
      <c r="G7" s="92">
        <v>0</v>
      </c>
      <c r="H7" s="6">
        <f t="shared" si="2"/>
        <v>0</v>
      </c>
      <c r="I7" s="92">
        <v>3615</v>
      </c>
      <c r="J7" s="6">
        <f t="shared" si="3"/>
        <v>0.003748079303759277</v>
      </c>
      <c r="K7" s="51">
        <f t="shared" si="4"/>
        <v>3615</v>
      </c>
      <c r="L7" s="6">
        <f t="shared" si="5"/>
        <v>0.0005317444055413798</v>
      </c>
    </row>
    <row r="8" spans="2:12" ht="12.75">
      <c r="B8" s="90" t="s">
        <v>15</v>
      </c>
      <c r="C8" s="92">
        <v>33081</v>
      </c>
      <c r="D8" s="6">
        <f t="shared" si="0"/>
        <v>0.009980790274876776</v>
      </c>
      <c r="E8" s="92">
        <v>33081</v>
      </c>
      <c r="F8" s="6">
        <f t="shared" si="1"/>
        <v>0.015543194255394025</v>
      </c>
      <c r="G8" s="92">
        <v>972</v>
      </c>
      <c r="H8" s="6">
        <f t="shared" si="2"/>
        <v>0.0024853550708147207</v>
      </c>
      <c r="I8" s="92">
        <v>5145</v>
      </c>
      <c r="J8" s="6">
        <f t="shared" si="3"/>
        <v>0.0053344033244374775</v>
      </c>
      <c r="K8" s="51">
        <f t="shared" si="4"/>
        <v>72279</v>
      </c>
      <c r="L8" s="6">
        <f t="shared" si="5"/>
        <v>0.010631799139177148</v>
      </c>
    </row>
    <row r="9" spans="2:12" ht="12.75">
      <c r="B9" s="90" t="s">
        <v>16</v>
      </c>
      <c r="C9" s="92">
        <v>438</v>
      </c>
      <c r="D9" s="6">
        <f t="shared" si="0"/>
        <v>0.00013214794414908944</v>
      </c>
      <c r="E9" s="92">
        <v>438</v>
      </c>
      <c r="F9" s="6">
        <f t="shared" si="1"/>
        <v>0.00020579544402716312</v>
      </c>
      <c r="G9" s="92">
        <v>0</v>
      </c>
      <c r="H9" s="6">
        <f t="shared" si="2"/>
        <v>0</v>
      </c>
      <c r="I9" s="92">
        <v>0</v>
      </c>
      <c r="J9" s="6">
        <f t="shared" si="3"/>
        <v>0</v>
      </c>
      <c r="K9" s="51">
        <f t="shared" si="4"/>
        <v>876</v>
      </c>
      <c r="L9" s="6">
        <f t="shared" si="5"/>
        <v>0.00012885424599011028</v>
      </c>
    </row>
    <row r="10" spans="2:12" ht="12.75">
      <c r="B10" s="90" t="s">
        <v>17</v>
      </c>
      <c r="C10" s="92">
        <v>8347</v>
      </c>
      <c r="D10" s="6">
        <f t="shared" si="0"/>
        <v>0.0025183536297087887</v>
      </c>
      <c r="E10" s="92">
        <v>8348</v>
      </c>
      <c r="F10" s="6">
        <f t="shared" si="1"/>
        <v>0.003922329604426388</v>
      </c>
      <c r="G10" s="92">
        <v>518</v>
      </c>
      <c r="H10" s="6">
        <f t="shared" si="2"/>
        <v>0.001324499924569985</v>
      </c>
      <c r="I10" s="92">
        <v>1668</v>
      </c>
      <c r="J10" s="6">
        <f t="shared" si="3"/>
        <v>0.0017294042264648613</v>
      </c>
      <c r="K10" s="51">
        <f t="shared" si="4"/>
        <v>18881</v>
      </c>
      <c r="L10" s="6">
        <f t="shared" si="5"/>
        <v>0.00277727970152885</v>
      </c>
    </row>
    <row r="11" spans="2:12" ht="12.75">
      <c r="B11" s="90" t="s">
        <v>24</v>
      </c>
      <c r="C11" s="92">
        <v>1563</v>
      </c>
      <c r="D11" s="6">
        <f t="shared" si="0"/>
        <v>0.0004715690335731205</v>
      </c>
      <c r="E11" s="92">
        <v>1563</v>
      </c>
      <c r="F11" s="6">
        <f t="shared" si="1"/>
        <v>0.0007343796324530958</v>
      </c>
      <c r="G11" s="92">
        <v>0</v>
      </c>
      <c r="H11" s="6">
        <f t="shared" si="2"/>
        <v>0</v>
      </c>
      <c r="I11" s="92">
        <v>446</v>
      </c>
      <c r="J11" s="6">
        <f t="shared" si="3"/>
        <v>0.0004624186360931224</v>
      </c>
      <c r="K11" s="51">
        <f t="shared" si="4"/>
        <v>3572</v>
      </c>
      <c r="L11" s="6">
        <f t="shared" si="5"/>
        <v>0.0005254193683523675</v>
      </c>
    </row>
    <row r="12" spans="2:12" ht="12.75">
      <c r="B12" s="90" t="s">
        <v>27</v>
      </c>
      <c r="C12" s="92">
        <v>759</v>
      </c>
      <c r="D12" s="6">
        <f t="shared" si="0"/>
        <v>0.00022899609499807963</v>
      </c>
      <c r="E12" s="92">
        <v>759</v>
      </c>
      <c r="F12" s="6">
        <f t="shared" si="1"/>
        <v>0.00035661813245802925</v>
      </c>
      <c r="G12" s="92">
        <v>0</v>
      </c>
      <c r="H12" s="6">
        <f t="shared" si="2"/>
        <v>0</v>
      </c>
      <c r="I12" s="92">
        <v>1021</v>
      </c>
      <c r="J12" s="6">
        <f t="shared" si="3"/>
        <v>0.0010585861602042106</v>
      </c>
      <c r="K12" s="51">
        <f t="shared" si="4"/>
        <v>2539</v>
      </c>
      <c r="L12" s="6">
        <f t="shared" si="5"/>
        <v>0.00037347138192795666</v>
      </c>
    </row>
    <row r="13" spans="2:12" ht="12.75">
      <c r="B13" s="90" t="s">
        <v>28</v>
      </c>
      <c r="C13" s="92">
        <v>40470</v>
      </c>
      <c r="D13" s="6">
        <f t="shared" si="0"/>
        <v>0.012210107990213812</v>
      </c>
      <c r="E13" s="92">
        <v>40470</v>
      </c>
      <c r="F13" s="6">
        <f t="shared" si="1"/>
        <v>0.01901493520497555</v>
      </c>
      <c r="G13" s="92">
        <v>0</v>
      </c>
      <c r="H13" s="6">
        <f t="shared" si="2"/>
        <v>0</v>
      </c>
      <c r="I13" s="92">
        <v>5729</v>
      </c>
      <c r="J13" s="6">
        <f t="shared" si="3"/>
        <v>0.005939902166317261</v>
      </c>
      <c r="K13" s="51">
        <f t="shared" si="4"/>
        <v>86669</v>
      </c>
      <c r="L13" s="6">
        <f t="shared" si="5"/>
        <v>0.012748480189174507</v>
      </c>
    </row>
    <row r="14" spans="2:12" ht="12.75">
      <c r="B14" s="90" t="s">
        <v>31</v>
      </c>
      <c r="C14" s="92">
        <v>81</v>
      </c>
      <c r="D14" s="6">
        <f t="shared" si="0"/>
        <v>2.4438318438530236E-05</v>
      </c>
      <c r="E14" s="92">
        <v>81</v>
      </c>
      <c r="F14" s="6">
        <f t="shared" si="1"/>
        <v>3.805806156666715E-05</v>
      </c>
      <c r="G14" s="92">
        <v>0</v>
      </c>
      <c r="H14" s="6">
        <f t="shared" si="2"/>
        <v>0</v>
      </c>
      <c r="I14" s="92">
        <v>474</v>
      </c>
      <c r="J14" s="6">
        <f t="shared" si="3"/>
        <v>0.0004914494024846189</v>
      </c>
      <c r="K14" s="51">
        <f t="shared" si="4"/>
        <v>636</v>
      </c>
      <c r="L14" s="6">
        <f t="shared" si="5"/>
        <v>9.355171284213487E-05</v>
      </c>
    </row>
    <row r="15" spans="2:12" ht="12.75">
      <c r="B15" s="90" t="s">
        <v>32</v>
      </c>
      <c r="C15" s="92">
        <v>290</v>
      </c>
      <c r="D15" s="6">
        <f t="shared" si="0"/>
        <v>8.749521416263912E-05</v>
      </c>
      <c r="E15" s="92">
        <v>290</v>
      </c>
      <c r="F15" s="6">
        <f t="shared" si="1"/>
        <v>0.0001362572574609071</v>
      </c>
      <c r="G15" s="92">
        <v>0</v>
      </c>
      <c r="H15" s="6">
        <f t="shared" si="2"/>
        <v>0</v>
      </c>
      <c r="I15" s="92">
        <v>0</v>
      </c>
      <c r="J15" s="6">
        <f t="shared" si="3"/>
        <v>0</v>
      </c>
      <c r="K15" s="51">
        <f t="shared" si="4"/>
        <v>580</v>
      </c>
      <c r="L15" s="6">
        <f t="shared" si="5"/>
        <v>8.531445510760727E-05</v>
      </c>
    </row>
    <row r="16" spans="2:12" ht="12.75">
      <c r="B16" s="90" t="s">
        <v>33</v>
      </c>
      <c r="C16" s="92">
        <v>28291</v>
      </c>
      <c r="D16" s="6">
        <f t="shared" si="0"/>
        <v>0.008535610703018011</v>
      </c>
      <c r="E16" s="92">
        <v>28291</v>
      </c>
      <c r="F16" s="6">
        <f t="shared" si="1"/>
        <v>0.013292600244229388</v>
      </c>
      <c r="G16" s="92">
        <v>2332</v>
      </c>
      <c r="H16" s="6">
        <f t="shared" si="2"/>
        <v>0.005962806610226265</v>
      </c>
      <c r="I16" s="92">
        <v>27268</v>
      </c>
      <c r="J16" s="6">
        <f t="shared" si="3"/>
        <v>0.028271819212975922</v>
      </c>
      <c r="K16" s="51">
        <f t="shared" si="4"/>
        <v>86182</v>
      </c>
      <c r="L16" s="6">
        <f t="shared" si="5"/>
        <v>0.012676845465661741</v>
      </c>
    </row>
    <row r="17" spans="2:12" ht="12.75">
      <c r="B17" s="90" t="s">
        <v>35</v>
      </c>
      <c r="C17" s="92">
        <v>20581</v>
      </c>
      <c r="D17" s="6">
        <f t="shared" si="0"/>
        <v>0.006209444836831985</v>
      </c>
      <c r="E17" s="92">
        <v>20581</v>
      </c>
      <c r="F17" s="6">
        <f t="shared" si="1"/>
        <v>0.009670036606216997</v>
      </c>
      <c r="G17" s="92">
        <v>11120</v>
      </c>
      <c r="H17" s="6">
        <f t="shared" si="2"/>
        <v>0.028433280234012034</v>
      </c>
      <c r="I17" s="92">
        <v>0</v>
      </c>
      <c r="J17" s="6">
        <f t="shared" si="3"/>
        <v>0</v>
      </c>
      <c r="K17" s="51">
        <f t="shared" si="4"/>
        <v>52282</v>
      </c>
      <c r="L17" s="6">
        <f t="shared" si="5"/>
        <v>0.007690362658510213</v>
      </c>
    </row>
    <row r="18" spans="2:12" ht="12.75">
      <c r="B18" s="90" t="s">
        <v>38</v>
      </c>
      <c r="C18" s="92">
        <v>37285</v>
      </c>
      <c r="D18" s="6">
        <f t="shared" si="0"/>
        <v>0.011249169172599998</v>
      </c>
      <c r="E18" s="92">
        <v>37285</v>
      </c>
      <c r="F18" s="6">
        <f t="shared" si="1"/>
        <v>0.017518454635965245</v>
      </c>
      <c r="G18" s="92">
        <v>9727</v>
      </c>
      <c r="H18" s="6">
        <f t="shared" si="2"/>
        <v>0.024871449355776534</v>
      </c>
      <c r="I18" s="92">
        <v>26661</v>
      </c>
      <c r="J18" s="6">
        <f t="shared" si="3"/>
        <v>0.027642473670131697</v>
      </c>
      <c r="K18" s="51">
        <f t="shared" si="4"/>
        <v>110958</v>
      </c>
      <c r="L18" s="6">
        <f t="shared" si="5"/>
        <v>0.016321243637637737</v>
      </c>
    </row>
    <row r="19" spans="2:12" ht="12.75">
      <c r="B19" s="90" t="s">
        <v>39</v>
      </c>
      <c r="C19" s="92">
        <v>35</v>
      </c>
      <c r="D19" s="6">
        <f t="shared" si="0"/>
        <v>1.055976722652541E-05</v>
      </c>
      <c r="E19" s="92">
        <v>35</v>
      </c>
      <c r="F19" s="6">
        <f t="shared" si="1"/>
        <v>1.6444841417695685E-05</v>
      </c>
      <c r="G19" s="92">
        <v>0</v>
      </c>
      <c r="H19" s="6">
        <f t="shared" si="2"/>
        <v>0</v>
      </c>
      <c r="I19" s="92">
        <v>2668</v>
      </c>
      <c r="J19" s="6">
        <f t="shared" si="3"/>
        <v>0.0027662173118754496</v>
      </c>
      <c r="K19" s="51">
        <f t="shared" si="4"/>
        <v>2738</v>
      </c>
      <c r="L19" s="6">
        <f t="shared" si="5"/>
        <v>0.0004027430656631529</v>
      </c>
    </row>
    <row r="20" spans="2:12" ht="12.75">
      <c r="B20" s="90" t="s">
        <v>40</v>
      </c>
      <c r="C20" s="92">
        <v>325631</v>
      </c>
      <c r="D20" s="6">
        <f t="shared" si="0"/>
        <v>0.09824535890687704</v>
      </c>
      <c r="E20" s="92">
        <v>325631</v>
      </c>
      <c r="F20" s="6">
        <f t="shared" si="1"/>
        <v>0.15299857587673324</v>
      </c>
      <c r="G20" s="92">
        <v>52472</v>
      </c>
      <c r="H20" s="6">
        <f t="shared" si="2"/>
        <v>0.13416826262941361</v>
      </c>
      <c r="I20" s="92">
        <v>30834</v>
      </c>
      <c r="J20" s="6">
        <f t="shared" si="3"/>
        <v>0.031969094675550085</v>
      </c>
      <c r="K20" s="51">
        <f t="shared" si="4"/>
        <v>734568</v>
      </c>
      <c r="L20" s="6">
        <f t="shared" si="5"/>
        <v>0.10805046320600838</v>
      </c>
    </row>
    <row r="21" spans="2:12" ht="12.75">
      <c r="B21" s="90" t="s">
        <v>42</v>
      </c>
      <c r="C21" s="92">
        <v>0</v>
      </c>
      <c r="D21" s="6">
        <f t="shared" si="0"/>
        <v>0</v>
      </c>
      <c r="E21" s="92">
        <v>0</v>
      </c>
      <c r="F21" s="6">
        <f t="shared" si="1"/>
        <v>0</v>
      </c>
      <c r="G21" s="92">
        <v>0</v>
      </c>
      <c r="H21" s="6">
        <f t="shared" si="2"/>
        <v>0</v>
      </c>
      <c r="I21" s="92">
        <v>264</v>
      </c>
      <c r="J21" s="6">
        <f t="shared" si="3"/>
        <v>0.0002737186545483953</v>
      </c>
      <c r="K21" s="51">
        <f t="shared" si="4"/>
        <v>264</v>
      </c>
      <c r="L21" s="6">
        <f t="shared" si="5"/>
        <v>3.883278646277296E-05</v>
      </c>
    </row>
    <row r="22" spans="2:12" ht="12.75">
      <c r="B22" s="90" t="s">
        <v>43</v>
      </c>
      <c r="C22" s="92">
        <v>7743</v>
      </c>
      <c r="D22" s="6">
        <f t="shared" si="0"/>
        <v>0.0023361222181424645</v>
      </c>
      <c r="E22" s="92">
        <v>7743</v>
      </c>
      <c r="F22" s="6">
        <f t="shared" si="1"/>
        <v>0.003638068774206219</v>
      </c>
      <c r="G22" s="92">
        <v>23</v>
      </c>
      <c r="H22" s="6">
        <f t="shared" si="2"/>
        <v>5.88098422106364E-05</v>
      </c>
      <c r="I22" s="92">
        <v>1484</v>
      </c>
      <c r="J22" s="6">
        <f t="shared" si="3"/>
        <v>0.001538630618749313</v>
      </c>
      <c r="K22" s="51">
        <f t="shared" si="4"/>
        <v>16993</v>
      </c>
      <c r="L22" s="6">
        <f t="shared" si="5"/>
        <v>0.0024995664407647766</v>
      </c>
    </row>
    <row r="23" spans="2:12" ht="12.75">
      <c r="B23" s="90" t="s">
        <v>44</v>
      </c>
      <c r="C23" s="92">
        <v>17351</v>
      </c>
      <c r="D23" s="6">
        <f t="shared" si="0"/>
        <v>0.005234929175641212</v>
      </c>
      <c r="E23" s="92">
        <v>17351</v>
      </c>
      <c r="F23" s="6">
        <f t="shared" si="1"/>
        <v>0.00815241266966965</v>
      </c>
      <c r="G23" s="92">
        <v>923</v>
      </c>
      <c r="H23" s="6">
        <f t="shared" si="2"/>
        <v>0.002360064537409452</v>
      </c>
      <c r="I23" s="92">
        <v>17238</v>
      </c>
      <c r="J23" s="6">
        <f t="shared" si="3"/>
        <v>0.017872583966307722</v>
      </c>
      <c r="K23" s="51">
        <f t="shared" si="4"/>
        <v>52863</v>
      </c>
      <c r="L23" s="6">
        <f t="shared" si="5"/>
        <v>0.007775824207505937</v>
      </c>
    </row>
    <row r="24" spans="2:12" ht="12.75">
      <c r="B24" s="90" t="s">
        <v>45</v>
      </c>
      <c r="C24" s="92">
        <v>204127</v>
      </c>
      <c r="D24" s="6">
        <f t="shared" si="0"/>
        <v>0.0615866744185415</v>
      </c>
      <c r="E24" s="92">
        <v>204127</v>
      </c>
      <c r="F24" s="6">
        <f t="shared" si="1"/>
        <v>0.09590960411628477</v>
      </c>
      <c r="G24" s="92">
        <v>51790</v>
      </c>
      <c r="H24" s="6">
        <f t="shared" si="2"/>
        <v>0.13242442296038517</v>
      </c>
      <c r="I24" s="92">
        <v>25821</v>
      </c>
      <c r="J24" s="6">
        <f t="shared" si="3"/>
        <v>0.026771550678386803</v>
      </c>
      <c r="K24" s="51">
        <f t="shared" si="4"/>
        <v>485865</v>
      </c>
      <c r="L24" s="6">
        <f t="shared" si="5"/>
        <v>0.0714677719497545</v>
      </c>
    </row>
    <row r="25" spans="2:12" ht="12.75">
      <c r="B25" s="90" t="s">
        <v>46</v>
      </c>
      <c r="C25" s="92">
        <v>213828</v>
      </c>
      <c r="D25" s="6">
        <f t="shared" si="0"/>
        <v>0.0645135401860993</v>
      </c>
      <c r="E25" s="92">
        <v>213828</v>
      </c>
      <c r="F25" s="6">
        <f t="shared" si="1"/>
        <v>0.10046764430465807</v>
      </c>
      <c r="G25" s="92">
        <v>35078</v>
      </c>
      <c r="H25" s="6">
        <f t="shared" si="2"/>
        <v>0.0896926802202045</v>
      </c>
      <c r="I25" s="92">
        <v>35289</v>
      </c>
      <c r="J25" s="6">
        <f t="shared" si="3"/>
        <v>0.03658809697105425</v>
      </c>
      <c r="K25" s="51">
        <f t="shared" si="4"/>
        <v>498023</v>
      </c>
      <c r="L25" s="6">
        <f t="shared" si="5"/>
        <v>0.07325613944147569</v>
      </c>
    </row>
    <row r="26" spans="2:12" ht="12.75">
      <c r="B26" s="90" t="s">
        <v>48</v>
      </c>
      <c r="C26" s="92">
        <v>105143</v>
      </c>
      <c r="D26" s="6">
        <f t="shared" si="0"/>
        <v>0.031722445871387464</v>
      </c>
      <c r="E26" s="92">
        <v>105143</v>
      </c>
      <c r="F26" s="6">
        <f t="shared" si="1"/>
        <v>0.049401713176593635</v>
      </c>
      <c r="G26" s="92">
        <v>18023</v>
      </c>
      <c r="H26" s="6">
        <f t="shared" si="2"/>
        <v>0.04608390374618695</v>
      </c>
      <c r="I26" s="92">
        <v>104213</v>
      </c>
      <c r="J26" s="6">
        <f t="shared" si="3"/>
        <v>0.10804940206989365</v>
      </c>
      <c r="K26" s="51">
        <f t="shared" si="4"/>
        <v>332522</v>
      </c>
      <c r="L26" s="6">
        <f t="shared" si="5"/>
        <v>0.04891195386429618</v>
      </c>
    </row>
    <row r="27" spans="2:12" ht="12.75">
      <c r="B27" s="90" t="s">
        <v>51</v>
      </c>
      <c r="C27" s="92">
        <v>178294</v>
      </c>
      <c r="D27" s="6">
        <f t="shared" si="0"/>
        <v>0.05379266108246062</v>
      </c>
      <c r="E27" s="92">
        <v>178294</v>
      </c>
      <c r="F27" s="6">
        <f t="shared" si="1"/>
        <v>0.08377190159218954</v>
      </c>
      <c r="G27" s="92">
        <v>50940</v>
      </c>
      <c r="H27" s="6">
        <f t="shared" si="2"/>
        <v>0.13025101574825296</v>
      </c>
      <c r="I27" s="92">
        <v>45871</v>
      </c>
      <c r="J27" s="6">
        <f t="shared" si="3"/>
        <v>0.0475596530408691</v>
      </c>
      <c r="K27" s="51">
        <f t="shared" si="4"/>
        <v>453399</v>
      </c>
      <c r="L27" s="6">
        <f t="shared" si="5"/>
        <v>0.06669222177816211</v>
      </c>
    </row>
    <row r="28" spans="2:12" ht="12.75">
      <c r="B28" s="90" t="s">
        <v>52</v>
      </c>
      <c r="C28" s="92">
        <v>2072</v>
      </c>
      <c r="D28" s="6">
        <f t="shared" si="0"/>
        <v>0.0006251382198103043</v>
      </c>
      <c r="E28" s="92">
        <v>2072</v>
      </c>
      <c r="F28" s="6">
        <f t="shared" si="1"/>
        <v>0.0009735346119275844</v>
      </c>
      <c r="G28" s="92">
        <v>0</v>
      </c>
      <c r="H28" s="6">
        <f t="shared" si="2"/>
        <v>0</v>
      </c>
      <c r="I28" s="92">
        <v>19987</v>
      </c>
      <c r="J28" s="6">
        <f t="shared" si="3"/>
        <v>0.020722783138101428</v>
      </c>
      <c r="K28" s="51">
        <f t="shared" si="4"/>
        <v>24131</v>
      </c>
      <c r="L28" s="6">
        <f t="shared" si="5"/>
        <v>0.0035495226141408123</v>
      </c>
    </row>
    <row r="29" spans="2:12" ht="12.75">
      <c r="B29" s="90" t="s">
        <v>53</v>
      </c>
      <c r="C29" s="92">
        <v>11876</v>
      </c>
      <c r="D29" s="6">
        <f t="shared" si="0"/>
        <v>0.003583079873777594</v>
      </c>
      <c r="E29" s="92">
        <v>11876</v>
      </c>
      <c r="F29" s="6">
        <f t="shared" si="1"/>
        <v>0.005579969619330112</v>
      </c>
      <c r="G29" s="92">
        <v>57</v>
      </c>
      <c r="H29" s="6">
        <f t="shared" si="2"/>
        <v>0.00014574613069592499</v>
      </c>
      <c r="I29" s="92">
        <v>6544</v>
      </c>
      <c r="J29" s="6">
        <f t="shared" si="3"/>
        <v>0.00678490483092689</v>
      </c>
      <c r="K29" s="51">
        <f t="shared" si="4"/>
        <v>30353</v>
      </c>
      <c r="L29" s="6">
        <f t="shared" si="5"/>
        <v>0.004464740786002075</v>
      </c>
    </row>
    <row r="30" spans="2:12" ht="12.75">
      <c r="B30" s="90" t="s">
        <v>54</v>
      </c>
      <c r="C30" s="92">
        <v>5712</v>
      </c>
      <c r="D30" s="6">
        <f t="shared" si="0"/>
        <v>0.001723354011368947</v>
      </c>
      <c r="E30" s="92">
        <v>5712</v>
      </c>
      <c r="F30" s="6">
        <f t="shared" si="1"/>
        <v>0.0026837981193679355</v>
      </c>
      <c r="G30" s="92">
        <v>0</v>
      </c>
      <c r="H30" s="6">
        <f t="shared" si="2"/>
        <v>0</v>
      </c>
      <c r="I30" s="92">
        <v>570</v>
      </c>
      <c r="J30" s="6">
        <f t="shared" si="3"/>
        <v>0.0005909834586840353</v>
      </c>
      <c r="K30" s="51">
        <f t="shared" si="4"/>
        <v>11994</v>
      </c>
      <c r="L30" s="6">
        <f t="shared" si="5"/>
        <v>0.0017642440940700717</v>
      </c>
    </row>
    <row r="31" spans="2:12" ht="12.75">
      <c r="B31" s="90" t="s">
        <v>55</v>
      </c>
      <c r="C31" s="92">
        <v>8066</v>
      </c>
      <c r="D31" s="6">
        <f t="shared" si="0"/>
        <v>0.002433573784261542</v>
      </c>
      <c r="E31" s="92">
        <v>8067</v>
      </c>
      <c r="F31" s="6">
        <f t="shared" si="1"/>
        <v>0.003790301020472888</v>
      </c>
      <c r="G31" s="92">
        <v>0</v>
      </c>
      <c r="H31" s="6">
        <f t="shared" si="2"/>
        <v>0</v>
      </c>
      <c r="I31" s="92">
        <v>5437</v>
      </c>
      <c r="J31" s="6">
        <f t="shared" si="3"/>
        <v>0.005637152745377369</v>
      </c>
      <c r="K31" s="51">
        <f t="shared" si="4"/>
        <v>21570</v>
      </c>
      <c r="L31" s="6">
        <f t="shared" si="5"/>
        <v>0.003172815166674291</v>
      </c>
    </row>
    <row r="32" spans="2:12" ht="12.75">
      <c r="B32" s="90" t="s">
        <v>58</v>
      </c>
      <c r="C32" s="92">
        <v>547684</v>
      </c>
      <c r="D32" s="6">
        <f t="shared" si="0"/>
        <v>0.1652404443912098</v>
      </c>
      <c r="E32" s="92">
        <v>0</v>
      </c>
      <c r="F32" s="6">
        <f t="shared" si="1"/>
        <v>0</v>
      </c>
      <c r="G32" s="92">
        <v>0</v>
      </c>
      <c r="H32" s="6">
        <f t="shared" si="2"/>
        <v>0</v>
      </c>
      <c r="I32" s="92">
        <v>0</v>
      </c>
      <c r="J32" s="6">
        <f t="shared" si="3"/>
        <v>0</v>
      </c>
      <c r="K32" s="51">
        <f t="shared" si="4"/>
        <v>547684</v>
      </c>
      <c r="L32" s="6">
        <f t="shared" si="5"/>
        <v>0.08056096901923238</v>
      </c>
    </row>
    <row r="33" spans="2:12" ht="12.75">
      <c r="B33" s="90" t="s">
        <v>61</v>
      </c>
      <c r="C33" s="92">
        <v>540991</v>
      </c>
      <c r="D33" s="6">
        <f t="shared" si="0"/>
        <v>0.1632211151898631</v>
      </c>
      <c r="E33" s="92">
        <v>0</v>
      </c>
      <c r="F33" s="6">
        <f t="shared" si="1"/>
        <v>0</v>
      </c>
      <c r="G33" s="92">
        <v>0</v>
      </c>
      <c r="H33" s="6">
        <f t="shared" si="2"/>
        <v>0</v>
      </c>
      <c r="I33" s="92">
        <v>0</v>
      </c>
      <c r="J33" s="6">
        <f t="shared" si="3"/>
        <v>0</v>
      </c>
      <c r="K33" s="51">
        <f t="shared" si="4"/>
        <v>540991</v>
      </c>
      <c r="L33" s="6">
        <f t="shared" si="5"/>
        <v>0.07957646962606821</v>
      </c>
    </row>
    <row r="34" spans="2:12" ht="12.75">
      <c r="B34" s="90" t="s">
        <v>63</v>
      </c>
      <c r="C34" s="92">
        <v>93710</v>
      </c>
      <c r="D34" s="6">
        <f t="shared" si="0"/>
        <v>0.02827302247993418</v>
      </c>
      <c r="E34" s="92">
        <v>5564</v>
      </c>
      <c r="F34" s="6">
        <f t="shared" si="1"/>
        <v>0.0026142599328016795</v>
      </c>
      <c r="G34" s="92">
        <v>2737</v>
      </c>
      <c r="H34" s="6">
        <f t="shared" si="2"/>
        <v>0.0069983712230657314</v>
      </c>
      <c r="I34" s="92">
        <v>8883</v>
      </c>
      <c r="J34" s="6">
        <f t="shared" si="3"/>
        <v>0.009210010637702257</v>
      </c>
      <c r="K34" s="51">
        <f t="shared" si="4"/>
        <v>110894</v>
      </c>
      <c r="L34" s="6">
        <f t="shared" si="5"/>
        <v>0.016311829628798277</v>
      </c>
    </row>
    <row r="35" spans="2:12" ht="12.75">
      <c r="B35" s="90" t="s">
        <v>67</v>
      </c>
      <c r="C35" s="92">
        <v>87446</v>
      </c>
      <c r="D35" s="6">
        <f t="shared" si="0"/>
        <v>0.026383125854021174</v>
      </c>
      <c r="E35" s="92">
        <v>87446</v>
      </c>
      <c r="F35" s="6">
        <f t="shared" si="1"/>
        <v>0.041086731503194765</v>
      </c>
      <c r="G35" s="92">
        <v>11437</v>
      </c>
      <c r="H35" s="6">
        <f t="shared" si="2"/>
        <v>0.029243833276654283</v>
      </c>
      <c r="I35" s="92">
        <v>6872</v>
      </c>
      <c r="J35" s="6">
        <f t="shared" si="3"/>
        <v>0.007124979522941563</v>
      </c>
      <c r="K35" s="51">
        <f t="shared" si="4"/>
        <v>193201</v>
      </c>
      <c r="L35" s="6">
        <f t="shared" si="5"/>
        <v>0.02841868627800833</v>
      </c>
    </row>
    <row r="36" spans="2:12" ht="12.75">
      <c r="B36" s="90" t="s">
        <v>68</v>
      </c>
      <c r="C36" s="92">
        <v>1676</v>
      </c>
      <c r="D36" s="6">
        <f t="shared" si="0"/>
        <v>0.0005056619963330454</v>
      </c>
      <c r="E36" s="92">
        <v>1676</v>
      </c>
      <c r="F36" s="6">
        <f t="shared" si="1"/>
        <v>0.0007874729776016561</v>
      </c>
      <c r="G36" s="92">
        <v>306</v>
      </c>
      <c r="H36" s="6">
        <f t="shared" si="2"/>
        <v>0.0007824265963675974</v>
      </c>
      <c r="I36" s="92">
        <v>32561</v>
      </c>
      <c r="J36" s="6">
        <f t="shared" si="3"/>
        <v>0.03375967087405417</v>
      </c>
      <c r="K36" s="51">
        <f t="shared" si="4"/>
        <v>36219</v>
      </c>
      <c r="L36" s="6">
        <f t="shared" si="5"/>
        <v>0.005327593533693841</v>
      </c>
    </row>
    <row r="37" spans="2:12" ht="12.75">
      <c r="B37" s="90" t="s">
        <v>70</v>
      </c>
      <c r="C37" s="92">
        <v>7712</v>
      </c>
      <c r="D37" s="6">
        <f t="shared" si="0"/>
        <v>0.0023267692814561134</v>
      </c>
      <c r="E37" s="92">
        <v>7712</v>
      </c>
      <c r="F37" s="6">
        <f t="shared" si="1"/>
        <v>0.0036235033432362603</v>
      </c>
      <c r="G37" s="92">
        <v>390</v>
      </c>
      <c r="H37" s="6">
        <f t="shared" si="2"/>
        <v>0.0009972103679194869</v>
      </c>
      <c r="I37" s="92">
        <v>13904</v>
      </c>
      <c r="J37" s="6">
        <f t="shared" si="3"/>
        <v>0.01441584913954882</v>
      </c>
      <c r="K37" s="51">
        <f t="shared" si="4"/>
        <v>29718</v>
      </c>
      <c r="L37" s="6">
        <f t="shared" si="5"/>
        <v>0.004371336167048057</v>
      </c>
    </row>
    <row r="38" spans="2:12" ht="12.75">
      <c r="B38" s="90" t="s">
        <v>73</v>
      </c>
      <c r="C38" s="92">
        <v>0</v>
      </c>
      <c r="D38" s="6">
        <f t="shared" si="0"/>
        <v>0</v>
      </c>
      <c r="E38" s="92">
        <v>0</v>
      </c>
      <c r="F38" s="6">
        <f t="shared" si="1"/>
        <v>0</v>
      </c>
      <c r="G38" s="92">
        <v>0</v>
      </c>
      <c r="H38" s="6">
        <f t="shared" si="2"/>
        <v>0</v>
      </c>
      <c r="I38" s="92">
        <v>13643</v>
      </c>
      <c r="J38" s="6">
        <f t="shared" si="3"/>
        <v>0.014145240924256657</v>
      </c>
      <c r="K38" s="51">
        <f t="shared" si="4"/>
        <v>13643</v>
      </c>
      <c r="L38" s="6">
        <f t="shared" si="5"/>
        <v>0.002006801915574286</v>
      </c>
    </row>
    <row r="39" spans="2:12" ht="12.75">
      <c r="B39" s="90" t="s">
        <v>75</v>
      </c>
      <c r="C39" s="92">
        <v>18085</v>
      </c>
      <c r="D39" s="6">
        <f t="shared" si="0"/>
        <v>0.005456382579763202</v>
      </c>
      <c r="E39" s="92">
        <v>18085</v>
      </c>
      <c r="F39" s="6">
        <f t="shared" si="1"/>
        <v>0.008497284486829326</v>
      </c>
      <c r="G39" s="92">
        <v>833</v>
      </c>
      <c r="H39" s="6">
        <f t="shared" si="2"/>
        <v>0.0021299390678895707</v>
      </c>
      <c r="I39" s="92">
        <v>6298</v>
      </c>
      <c r="J39" s="6">
        <f t="shared" si="3"/>
        <v>0.006529848811915886</v>
      </c>
      <c r="K39" s="51">
        <f t="shared" si="4"/>
        <v>43301</v>
      </c>
      <c r="L39" s="6">
        <f t="shared" si="5"/>
        <v>0.006369312449335349</v>
      </c>
    </row>
    <row r="40" spans="2:12" ht="12.75">
      <c r="B40" s="90" t="s">
        <v>78</v>
      </c>
      <c r="C40" s="92">
        <v>496</v>
      </c>
      <c r="D40" s="6">
        <f t="shared" si="0"/>
        <v>0.00014964698698161725</v>
      </c>
      <c r="E40" s="92">
        <v>496</v>
      </c>
      <c r="F40" s="6">
        <f t="shared" si="1"/>
        <v>0.00023304689551934454</v>
      </c>
      <c r="G40" s="92">
        <v>0</v>
      </c>
      <c r="H40" s="6">
        <f t="shared" si="2"/>
        <v>0</v>
      </c>
      <c r="I40" s="92">
        <v>117</v>
      </c>
      <c r="J40" s="6">
        <f t="shared" si="3"/>
        <v>0.00012130713099303884</v>
      </c>
      <c r="K40" s="51">
        <f t="shared" si="4"/>
        <v>1109</v>
      </c>
      <c r="L40" s="6">
        <f t="shared" si="5"/>
        <v>0.00016312712192126976</v>
      </c>
    </row>
    <row r="41" spans="2:12" ht="12.75">
      <c r="B41" s="90" t="s">
        <v>79</v>
      </c>
      <c r="C41" s="92">
        <v>82657</v>
      </c>
      <c r="D41" s="6">
        <f t="shared" si="0"/>
        <v>0.024938247989797456</v>
      </c>
      <c r="E41" s="92">
        <v>82657</v>
      </c>
      <c r="F41" s="6">
        <f t="shared" si="1"/>
        <v>0.03883660734464206</v>
      </c>
      <c r="G41" s="92">
        <v>17452</v>
      </c>
      <c r="H41" s="6">
        <f t="shared" si="2"/>
        <v>0.04462388548956637</v>
      </c>
      <c r="I41" s="92">
        <v>26081</v>
      </c>
      <c r="J41" s="6">
        <f t="shared" si="3"/>
        <v>0.027041122080593553</v>
      </c>
      <c r="K41" s="51">
        <f t="shared" si="4"/>
        <v>208847</v>
      </c>
      <c r="L41" s="6">
        <f t="shared" si="5"/>
        <v>0.030720117251480095</v>
      </c>
    </row>
    <row r="42" spans="2:12" ht="12.75">
      <c r="B42" s="90" t="s">
        <v>81</v>
      </c>
      <c r="C42" s="92">
        <v>3854</v>
      </c>
      <c r="D42" s="6">
        <f t="shared" si="0"/>
        <v>0.0011627812254579697</v>
      </c>
      <c r="E42" s="92">
        <v>3854</v>
      </c>
      <c r="F42" s="6">
        <f t="shared" si="1"/>
        <v>0.0018108119663942618</v>
      </c>
      <c r="G42" s="92">
        <v>0</v>
      </c>
      <c r="H42" s="6">
        <f t="shared" si="2"/>
        <v>0</v>
      </c>
      <c r="I42" s="92">
        <v>469</v>
      </c>
      <c r="J42" s="6">
        <f t="shared" si="3"/>
        <v>0.00048626533705756593</v>
      </c>
      <c r="K42" s="51">
        <f t="shared" si="4"/>
        <v>8177</v>
      </c>
      <c r="L42" s="6">
        <f t="shared" si="5"/>
        <v>0.001202786723129146</v>
      </c>
    </row>
    <row r="43" spans="2:12" ht="12.75">
      <c r="B43" s="90" t="s">
        <v>82</v>
      </c>
      <c r="C43" s="92">
        <v>13185</v>
      </c>
      <c r="D43" s="6">
        <f t="shared" si="0"/>
        <v>0.003978015168049644</v>
      </c>
      <c r="E43" s="92">
        <v>3861</v>
      </c>
      <c r="F43" s="6">
        <f t="shared" si="1"/>
        <v>0.001814100934677801</v>
      </c>
      <c r="G43" s="92">
        <v>6692</v>
      </c>
      <c r="H43" s="6">
        <f t="shared" si="2"/>
        <v>0.01711110713363386</v>
      </c>
      <c r="I43" s="92">
        <v>0</v>
      </c>
      <c r="J43" s="6">
        <f t="shared" si="3"/>
        <v>0</v>
      </c>
      <c r="K43" s="51">
        <f t="shared" si="4"/>
        <v>23738</v>
      </c>
      <c r="L43" s="6">
        <f t="shared" si="5"/>
        <v>0.0034917147161110025</v>
      </c>
    </row>
    <row r="44" spans="2:12" ht="12.75">
      <c r="B44" s="90" t="s">
        <v>88</v>
      </c>
      <c r="C44" s="92">
        <v>0</v>
      </c>
      <c r="D44" s="6">
        <f t="shared" si="0"/>
        <v>0</v>
      </c>
      <c r="E44" s="92">
        <v>0</v>
      </c>
      <c r="F44" s="6">
        <f t="shared" si="1"/>
        <v>0</v>
      </c>
      <c r="G44" s="92">
        <v>0</v>
      </c>
      <c r="H44" s="6">
        <f t="shared" si="2"/>
        <v>0</v>
      </c>
      <c r="I44" s="92">
        <v>20549</v>
      </c>
      <c r="J44" s="6">
        <f t="shared" si="3"/>
        <v>0.02130547209210218</v>
      </c>
      <c r="K44" s="51">
        <f t="shared" si="4"/>
        <v>20549</v>
      </c>
      <c r="L44" s="6">
        <f t="shared" si="5"/>
        <v>0.003022632306907279</v>
      </c>
    </row>
    <row r="45" spans="2:12" ht="12.75">
      <c r="B45" s="90" t="s">
        <v>89</v>
      </c>
      <c r="C45" s="92">
        <v>49715</v>
      </c>
      <c r="D45" s="6">
        <f t="shared" si="0"/>
        <v>0.014999395076191737</v>
      </c>
      <c r="E45" s="92">
        <v>49715</v>
      </c>
      <c r="F45" s="6">
        <f t="shared" si="1"/>
        <v>0.023358722602306883</v>
      </c>
      <c r="G45" s="92">
        <v>5518</v>
      </c>
      <c r="H45" s="6">
        <f t="shared" si="2"/>
        <v>0.014109248231230071</v>
      </c>
      <c r="I45" s="92">
        <v>46023</v>
      </c>
      <c r="J45" s="6">
        <f t="shared" si="3"/>
        <v>0.04771724862985151</v>
      </c>
      <c r="K45" s="51">
        <f t="shared" si="4"/>
        <v>150971</v>
      </c>
      <c r="L45" s="6">
        <f t="shared" si="5"/>
        <v>0.022206911382845824</v>
      </c>
    </row>
    <row r="46" spans="2:12" ht="12.75">
      <c r="B46" s="90" t="s">
        <v>93</v>
      </c>
      <c r="C46" s="92">
        <v>0</v>
      </c>
      <c r="D46" s="6">
        <f t="shared" si="0"/>
        <v>0</v>
      </c>
      <c r="E46" s="92">
        <v>0</v>
      </c>
      <c r="F46" s="6">
        <f t="shared" si="1"/>
        <v>0</v>
      </c>
      <c r="G46" s="92">
        <v>0</v>
      </c>
      <c r="H46" s="6">
        <f t="shared" si="2"/>
        <v>0</v>
      </c>
      <c r="I46" s="92">
        <v>13062</v>
      </c>
      <c r="J46" s="6">
        <f t="shared" si="3"/>
        <v>0.013542852521633106</v>
      </c>
      <c r="K46" s="51">
        <f t="shared" si="4"/>
        <v>13062</v>
      </c>
      <c r="L46" s="6">
        <f t="shared" si="5"/>
        <v>0.0019213403665785623</v>
      </c>
    </row>
    <row r="47" spans="2:12" ht="12.75">
      <c r="B47" s="90" t="s">
        <v>97</v>
      </c>
      <c r="C47" s="92">
        <v>0</v>
      </c>
      <c r="D47" s="6">
        <f t="shared" si="0"/>
        <v>0</v>
      </c>
      <c r="E47" s="92">
        <v>0</v>
      </c>
      <c r="F47" s="6">
        <f t="shared" si="1"/>
        <v>0</v>
      </c>
      <c r="G47" s="92">
        <v>0</v>
      </c>
      <c r="H47" s="6">
        <f t="shared" si="2"/>
        <v>0</v>
      </c>
      <c r="I47" s="92">
        <v>215</v>
      </c>
      <c r="J47" s="6">
        <f t="shared" si="3"/>
        <v>0.0002229148133632765</v>
      </c>
      <c r="K47" s="51">
        <f t="shared" si="4"/>
        <v>215</v>
      </c>
      <c r="L47" s="6">
        <f t="shared" si="5"/>
        <v>3.162518594506131E-05</v>
      </c>
    </row>
    <row r="48" spans="2:12" ht="12.75">
      <c r="B48" s="90" t="s">
        <v>99</v>
      </c>
      <c r="C48" s="92">
        <v>144858</v>
      </c>
      <c r="D48" s="6">
        <f t="shared" si="0"/>
        <v>0.04370476459714337</v>
      </c>
      <c r="E48" s="92">
        <v>144859</v>
      </c>
      <c r="F48" s="6">
        <f t="shared" si="1"/>
        <v>0.06806237951217083</v>
      </c>
      <c r="G48" s="92">
        <v>10742</v>
      </c>
      <c r="H48" s="6">
        <f t="shared" si="2"/>
        <v>0.02746675326202853</v>
      </c>
      <c r="I48" s="92">
        <v>68157</v>
      </c>
      <c r="J48" s="6">
        <f t="shared" si="3"/>
        <v>0.07066606946232946</v>
      </c>
      <c r="K48" s="51">
        <f t="shared" si="4"/>
        <v>368616</v>
      </c>
      <c r="L48" s="6">
        <f t="shared" si="5"/>
        <v>0.05422116066197545</v>
      </c>
    </row>
    <row r="49" spans="2:12" ht="12.75">
      <c r="B49" s="90" t="s">
        <v>106</v>
      </c>
      <c r="C49" s="92">
        <v>149</v>
      </c>
      <c r="D49" s="6">
        <f t="shared" si="0"/>
        <v>4.495443762149389E-05</v>
      </c>
      <c r="E49" s="92">
        <v>149</v>
      </c>
      <c r="F49" s="6">
        <f t="shared" si="1"/>
        <v>7.000803917819019E-05</v>
      </c>
      <c r="G49" s="92">
        <v>94</v>
      </c>
      <c r="H49" s="6">
        <f t="shared" si="2"/>
        <v>0.00024035326816520964</v>
      </c>
      <c r="I49" s="92">
        <v>8673</v>
      </c>
      <c r="J49" s="6">
        <f t="shared" si="3"/>
        <v>0.008992279889766032</v>
      </c>
      <c r="K49" s="51">
        <f t="shared" si="4"/>
        <v>9065</v>
      </c>
      <c r="L49" s="6">
        <f t="shared" si="5"/>
        <v>0.001333406095776655</v>
      </c>
    </row>
    <row r="50" spans="2:12" ht="12.75">
      <c r="B50" s="90" t="s">
        <v>110</v>
      </c>
      <c r="C50" s="92">
        <v>0</v>
      </c>
      <c r="D50" s="6">
        <f t="shared" si="0"/>
        <v>0</v>
      </c>
      <c r="E50" s="92">
        <v>0</v>
      </c>
      <c r="F50" s="6">
        <f t="shared" si="1"/>
        <v>0</v>
      </c>
      <c r="G50" s="92">
        <v>0</v>
      </c>
      <c r="H50" s="6">
        <f t="shared" si="2"/>
        <v>0</v>
      </c>
      <c r="I50" s="92">
        <v>5388</v>
      </c>
      <c r="J50" s="6">
        <f t="shared" si="3"/>
        <v>0.00558634890419225</v>
      </c>
      <c r="K50" s="51">
        <f t="shared" si="4"/>
        <v>5388</v>
      </c>
      <c r="L50" s="6">
        <f t="shared" si="5"/>
        <v>0.0007925418691720483</v>
      </c>
    </row>
    <row r="51" spans="2:12" ht="12.75">
      <c r="B51" s="90" t="s">
        <v>112</v>
      </c>
      <c r="C51" s="92">
        <v>0</v>
      </c>
      <c r="D51" s="6">
        <f t="shared" si="0"/>
        <v>0</v>
      </c>
      <c r="E51" s="92">
        <v>0</v>
      </c>
      <c r="F51" s="6">
        <f t="shared" si="1"/>
        <v>0</v>
      </c>
      <c r="G51" s="92">
        <v>0</v>
      </c>
      <c r="H51" s="6">
        <f t="shared" si="2"/>
        <v>0</v>
      </c>
      <c r="I51" s="92">
        <v>14694</v>
      </c>
      <c r="J51" s="6">
        <f t="shared" si="3"/>
        <v>0.015234931477023185</v>
      </c>
      <c r="K51" s="51">
        <f t="shared" si="4"/>
        <v>14694</v>
      </c>
      <c r="L51" s="6">
        <f t="shared" si="5"/>
        <v>0.002161397591984795</v>
      </c>
    </row>
    <row r="52" spans="2:12" ht="12.75">
      <c r="B52" s="90" t="s">
        <v>115</v>
      </c>
      <c r="C52" s="92">
        <v>131755</v>
      </c>
      <c r="D52" s="6">
        <f t="shared" si="0"/>
        <v>0.0397514894551673</v>
      </c>
      <c r="E52" s="92">
        <v>131755</v>
      </c>
      <c r="F52" s="6">
        <f t="shared" si="1"/>
        <v>0.06190543088538556</v>
      </c>
      <c r="G52" s="92">
        <v>6163</v>
      </c>
      <c r="H52" s="6">
        <f t="shared" si="2"/>
        <v>0.015758480762789222</v>
      </c>
      <c r="I52" s="92">
        <v>14842</v>
      </c>
      <c r="J52" s="6">
        <f t="shared" si="3"/>
        <v>0.015388379813663953</v>
      </c>
      <c r="K52" s="51">
        <f t="shared" si="4"/>
        <v>284515</v>
      </c>
      <c r="L52" s="6">
        <f t="shared" si="5"/>
        <v>0.04185041757748428</v>
      </c>
    </row>
    <row r="53" spans="2:12" ht="12.75">
      <c r="B53" s="90" t="s">
        <v>120</v>
      </c>
      <c r="C53" s="92">
        <v>0</v>
      </c>
      <c r="D53" s="6">
        <f t="shared" si="0"/>
        <v>0</v>
      </c>
      <c r="E53" s="92">
        <v>0</v>
      </c>
      <c r="F53" s="6">
        <f t="shared" si="1"/>
        <v>0</v>
      </c>
      <c r="G53" s="92">
        <v>0</v>
      </c>
      <c r="H53" s="6">
        <f t="shared" si="2"/>
        <v>0</v>
      </c>
      <c r="I53" s="92">
        <v>1316</v>
      </c>
      <c r="J53" s="6">
        <f t="shared" si="3"/>
        <v>0.0013644460204003343</v>
      </c>
      <c r="K53" s="51">
        <f t="shared" si="4"/>
        <v>1316</v>
      </c>
      <c r="L53" s="6">
        <f t="shared" si="5"/>
        <v>0.00019357555676139857</v>
      </c>
    </row>
    <row r="54" spans="2:12" ht="12.75">
      <c r="B54" s="90" t="s">
        <v>121</v>
      </c>
      <c r="C54" s="92">
        <v>716</v>
      </c>
      <c r="D54" s="6">
        <f t="shared" si="0"/>
        <v>0.00021602266669120556</v>
      </c>
      <c r="E54" s="92">
        <v>716</v>
      </c>
      <c r="F54" s="6">
        <f t="shared" si="1"/>
        <v>0.00033641447014486027</v>
      </c>
      <c r="G54" s="92">
        <v>0</v>
      </c>
      <c r="H54" s="6">
        <f t="shared" si="2"/>
        <v>0</v>
      </c>
      <c r="I54" s="92">
        <v>0</v>
      </c>
      <c r="J54" s="6">
        <f t="shared" si="3"/>
        <v>0</v>
      </c>
      <c r="K54" s="51">
        <f t="shared" si="4"/>
        <v>1432</v>
      </c>
      <c r="L54" s="6">
        <f t="shared" si="5"/>
        <v>0.00021063844778292</v>
      </c>
    </row>
    <row r="55" spans="2:12" ht="12.75">
      <c r="B55" s="90" t="s">
        <v>122</v>
      </c>
      <c r="C55" s="92">
        <v>9451</v>
      </c>
      <c r="D55" s="6">
        <f t="shared" si="0"/>
        <v>0.0028514388587969047</v>
      </c>
      <c r="E55" s="92">
        <v>9451</v>
      </c>
      <c r="F55" s="6">
        <f t="shared" si="1"/>
        <v>0.004440577035389769</v>
      </c>
      <c r="G55" s="92">
        <v>915</v>
      </c>
      <c r="H55" s="6">
        <f t="shared" si="2"/>
        <v>0.0023396089401187957</v>
      </c>
      <c r="I55" s="92">
        <v>1920</v>
      </c>
      <c r="J55" s="6">
        <f t="shared" si="3"/>
        <v>0.00199068112398833</v>
      </c>
      <c r="K55" s="51">
        <f t="shared" si="4"/>
        <v>21737</v>
      </c>
      <c r="L55" s="6">
        <f t="shared" si="5"/>
        <v>0.003197379845989757</v>
      </c>
    </row>
    <row r="56" spans="2:12" ht="12.75">
      <c r="B56" s="90" t="s">
        <v>123</v>
      </c>
      <c r="C56" s="92">
        <v>589</v>
      </c>
      <c r="D56" s="6">
        <f t="shared" si="0"/>
        <v>0.0001777057970406705</v>
      </c>
      <c r="E56" s="92">
        <v>589</v>
      </c>
      <c r="F56" s="6">
        <f t="shared" si="1"/>
        <v>0.00027674318842922164</v>
      </c>
      <c r="G56" s="92">
        <v>0</v>
      </c>
      <c r="H56" s="6">
        <f t="shared" si="2"/>
        <v>0</v>
      </c>
      <c r="I56" s="92">
        <v>0</v>
      </c>
      <c r="J56" s="6">
        <f t="shared" si="3"/>
        <v>0</v>
      </c>
      <c r="K56" s="51">
        <f t="shared" si="4"/>
        <v>1178</v>
      </c>
      <c r="L56" s="6">
        <f t="shared" si="5"/>
        <v>0.0001732766002013127</v>
      </c>
    </row>
    <row r="57" spans="2:12" ht="12.75">
      <c r="B57" s="90" t="s">
        <v>127</v>
      </c>
      <c r="C57" s="92">
        <v>26678</v>
      </c>
      <c r="D57" s="6">
        <f t="shared" si="0"/>
        <v>0.008048956287692711</v>
      </c>
      <c r="E57" s="92">
        <v>26678</v>
      </c>
      <c r="F57" s="6">
        <f t="shared" si="1"/>
        <v>0.012534727981179584</v>
      </c>
      <c r="G57" s="92">
        <v>545</v>
      </c>
      <c r="H57" s="6">
        <f t="shared" si="2"/>
        <v>0.0013935375654259494</v>
      </c>
      <c r="I57" s="92">
        <v>20301</v>
      </c>
      <c r="J57" s="6">
        <f t="shared" si="3"/>
        <v>0.021048342446920353</v>
      </c>
      <c r="K57" s="51">
        <f t="shared" si="4"/>
        <v>74202</v>
      </c>
      <c r="L57" s="6">
        <f t="shared" si="5"/>
        <v>0.0109146606860253</v>
      </c>
    </row>
    <row r="58" spans="2:12" ht="12.75">
      <c r="B58" s="90" t="s">
        <v>128</v>
      </c>
      <c r="C58" s="92">
        <v>0</v>
      </c>
      <c r="D58" s="6">
        <f t="shared" si="0"/>
        <v>0</v>
      </c>
      <c r="E58" s="92">
        <v>0</v>
      </c>
      <c r="F58" s="6">
        <f t="shared" si="1"/>
        <v>0</v>
      </c>
      <c r="G58" s="92">
        <v>0</v>
      </c>
      <c r="H58" s="6">
        <f t="shared" si="2"/>
        <v>0</v>
      </c>
      <c r="I58" s="92">
        <v>11670</v>
      </c>
      <c r="J58" s="6">
        <f t="shared" si="3"/>
        <v>0.012099608706741566</v>
      </c>
      <c r="K58" s="51">
        <f t="shared" si="4"/>
        <v>11670</v>
      </c>
      <c r="L58" s="6">
        <f t="shared" si="5"/>
        <v>0.001716585674320305</v>
      </c>
    </row>
    <row r="59" spans="2:12" ht="12.75">
      <c r="B59" s="90" t="s">
        <v>130</v>
      </c>
      <c r="C59" s="92">
        <v>0</v>
      </c>
      <c r="D59" s="6">
        <f t="shared" si="0"/>
        <v>0</v>
      </c>
      <c r="E59" s="92">
        <v>0</v>
      </c>
      <c r="F59" s="6">
        <f t="shared" si="1"/>
        <v>0</v>
      </c>
      <c r="G59" s="92">
        <v>0</v>
      </c>
      <c r="H59" s="6">
        <f t="shared" si="2"/>
        <v>0</v>
      </c>
      <c r="I59" s="92">
        <v>4826</v>
      </c>
      <c r="J59" s="6">
        <f t="shared" si="3"/>
        <v>0.005003659950191499</v>
      </c>
      <c r="K59" s="51">
        <f t="shared" si="4"/>
        <v>4826</v>
      </c>
      <c r="L59" s="6">
        <f t="shared" si="5"/>
        <v>0.0007098751040505391</v>
      </c>
    </row>
    <row r="60" spans="2:12" ht="12.75">
      <c r="B60" s="90" t="s">
        <v>131</v>
      </c>
      <c r="C60" s="92">
        <v>0</v>
      </c>
      <c r="D60" s="6">
        <f t="shared" si="0"/>
        <v>0</v>
      </c>
      <c r="E60" s="92">
        <v>0</v>
      </c>
      <c r="F60" s="6">
        <f t="shared" si="1"/>
        <v>0</v>
      </c>
      <c r="G60" s="92">
        <v>0</v>
      </c>
      <c r="H60" s="6">
        <f t="shared" si="2"/>
        <v>0</v>
      </c>
      <c r="I60" s="92">
        <v>6657</v>
      </c>
      <c r="J60" s="6">
        <f t="shared" si="3"/>
        <v>0.006902064709578287</v>
      </c>
      <c r="K60" s="51">
        <f t="shared" si="4"/>
        <v>6657</v>
      </c>
      <c r="L60" s="6">
        <f t="shared" si="5"/>
        <v>0.0009792040131919684</v>
      </c>
    </row>
    <row r="61" spans="2:12" ht="12.75">
      <c r="B61" s="90" t="s">
        <v>132</v>
      </c>
      <c r="C61" s="92">
        <v>13873</v>
      </c>
      <c r="D61" s="6">
        <f t="shared" si="0"/>
        <v>0.004185590020959629</v>
      </c>
      <c r="E61" s="92">
        <v>13873</v>
      </c>
      <c r="F61" s="6">
        <f t="shared" si="1"/>
        <v>0.006518265285362634</v>
      </c>
      <c r="G61" s="92">
        <v>0</v>
      </c>
      <c r="H61" s="6">
        <f t="shared" si="2"/>
        <v>0</v>
      </c>
      <c r="I61" s="92">
        <v>47046</v>
      </c>
      <c r="J61" s="6">
        <f t="shared" si="3"/>
        <v>0.04877790841622654</v>
      </c>
      <c r="K61" s="51">
        <f t="shared" si="4"/>
        <v>74792</v>
      </c>
      <c r="L61" s="6">
        <f t="shared" si="5"/>
        <v>0.011001446080014073</v>
      </c>
    </row>
    <row r="62" spans="2:12" ht="12.75">
      <c r="B62" s="90" t="s">
        <v>134</v>
      </c>
      <c r="C62" s="92">
        <v>184</v>
      </c>
      <c r="D62" s="6">
        <f t="shared" si="0"/>
        <v>5.55142048480193E-05</v>
      </c>
      <c r="E62" s="92">
        <v>184</v>
      </c>
      <c r="F62" s="6">
        <f t="shared" si="1"/>
        <v>8.645288059588587E-05</v>
      </c>
      <c r="G62" s="92">
        <v>0</v>
      </c>
      <c r="H62" s="6">
        <f t="shared" si="2"/>
        <v>0</v>
      </c>
      <c r="I62" s="92">
        <v>1874</v>
      </c>
      <c r="J62" s="6">
        <f t="shared" si="3"/>
        <v>0.0019429877220594426</v>
      </c>
      <c r="K62" s="51">
        <f t="shared" si="4"/>
        <v>2242</v>
      </c>
      <c r="L62" s="6">
        <f t="shared" si="5"/>
        <v>0.00032978449715733707</v>
      </c>
    </row>
    <row r="63" spans="2:12" ht="12.75">
      <c r="B63" s="90" t="s">
        <v>135</v>
      </c>
      <c r="C63" s="92">
        <v>107178</v>
      </c>
      <c r="D63" s="6">
        <f t="shared" si="0"/>
        <v>0.03233642090870116</v>
      </c>
      <c r="E63" s="92">
        <v>107178</v>
      </c>
      <c r="F63" s="6">
        <f t="shared" si="1"/>
        <v>0.05035786324187966</v>
      </c>
      <c r="G63" s="92">
        <v>39565</v>
      </c>
      <c r="H63" s="6">
        <f t="shared" si="2"/>
        <v>0.10116571335060126</v>
      </c>
      <c r="I63" s="92">
        <v>2259</v>
      </c>
      <c r="J63" s="6">
        <f t="shared" si="3"/>
        <v>0.002342160759942519</v>
      </c>
      <c r="K63" s="51">
        <f t="shared" si="4"/>
        <v>256180</v>
      </c>
      <c r="L63" s="6">
        <f t="shared" si="5"/>
        <v>0.03768251225770143</v>
      </c>
    </row>
    <row r="64" spans="2:12" ht="12.75">
      <c r="B64" s="90" t="s">
        <v>136</v>
      </c>
      <c r="C64" s="92">
        <v>0</v>
      </c>
      <c r="D64" s="6">
        <f t="shared" si="0"/>
        <v>0</v>
      </c>
      <c r="E64" s="92">
        <v>0</v>
      </c>
      <c r="F64" s="6">
        <f t="shared" si="1"/>
        <v>0</v>
      </c>
      <c r="G64" s="92">
        <v>0</v>
      </c>
      <c r="H64" s="6">
        <f t="shared" si="2"/>
        <v>0</v>
      </c>
      <c r="I64" s="92">
        <v>20102</v>
      </c>
      <c r="J64" s="6">
        <f t="shared" si="3"/>
        <v>0.020842016642923646</v>
      </c>
      <c r="K64" s="51">
        <f t="shared" si="4"/>
        <v>20102</v>
      </c>
      <c r="L64" s="6">
        <f t="shared" si="5"/>
        <v>0.0029568813389191746</v>
      </c>
    </row>
    <row r="65" spans="2:12" ht="12.75">
      <c r="B65" s="90" t="s">
        <v>137</v>
      </c>
      <c r="C65" s="92">
        <v>93026</v>
      </c>
      <c r="D65" s="6">
        <f t="shared" si="0"/>
        <v>0.028066654457564368</v>
      </c>
      <c r="E65" s="92">
        <v>93027</v>
      </c>
      <c r="F65" s="6">
        <f t="shared" si="1"/>
        <v>0.04370897893039932</v>
      </c>
      <c r="G65" s="92">
        <v>34627</v>
      </c>
      <c r="H65" s="6">
        <f t="shared" si="2"/>
        <v>0.08853949592294376</v>
      </c>
      <c r="I65" s="92">
        <v>57697</v>
      </c>
      <c r="J65" s="6">
        <f t="shared" si="3"/>
        <v>0.05982100458893472</v>
      </c>
      <c r="K65" s="51">
        <f t="shared" si="4"/>
        <v>278377</v>
      </c>
      <c r="L65" s="6">
        <f t="shared" si="5"/>
        <v>0.04094755529222481</v>
      </c>
    </row>
    <row r="66" spans="2:12" ht="12.75">
      <c r="B66" s="90" t="s">
        <v>139</v>
      </c>
      <c r="C66" s="92">
        <v>12089</v>
      </c>
      <c r="D66" s="6">
        <f t="shared" si="0"/>
        <v>0.0036473436000418772</v>
      </c>
      <c r="E66" s="92">
        <v>12090</v>
      </c>
      <c r="F66" s="6">
        <f t="shared" si="1"/>
        <v>0.005680518078284023</v>
      </c>
      <c r="G66" s="92">
        <v>186</v>
      </c>
      <c r="H66" s="6">
        <f t="shared" si="2"/>
        <v>0.00047559263700775524</v>
      </c>
      <c r="I66" s="92">
        <v>18529</v>
      </c>
      <c r="J66" s="6">
        <f t="shared" si="3"/>
        <v>0.019211109659572793</v>
      </c>
      <c r="K66" s="51">
        <f t="shared" si="4"/>
        <v>42894</v>
      </c>
      <c r="L66" s="6">
        <f t="shared" si="5"/>
        <v>0.006309445236871907</v>
      </c>
    </row>
    <row r="67" spans="2:12" ht="12.75">
      <c r="B67" s="90" t="s">
        <v>140</v>
      </c>
      <c r="C67" s="92">
        <v>6897</v>
      </c>
      <c r="D67" s="6">
        <f t="shared" si="0"/>
        <v>0.002080877558895593</v>
      </c>
      <c r="E67" s="92">
        <v>6897</v>
      </c>
      <c r="F67" s="6">
        <f t="shared" si="1"/>
        <v>0.003240573464509918</v>
      </c>
      <c r="G67" s="92">
        <v>0</v>
      </c>
      <c r="H67" s="6">
        <f t="shared" si="2"/>
        <v>0</v>
      </c>
      <c r="I67" s="92">
        <v>18259</v>
      </c>
      <c r="J67" s="6">
        <f t="shared" si="3"/>
        <v>0.018931170126511934</v>
      </c>
      <c r="K67" s="51">
        <f t="shared" si="4"/>
        <v>32053</v>
      </c>
      <c r="L67" s="6">
        <f t="shared" si="5"/>
        <v>0.0047148003958002345</v>
      </c>
    </row>
    <row r="68" spans="2:12" ht="12.75">
      <c r="B68" s="90" t="s">
        <v>141</v>
      </c>
      <c r="C68" s="92">
        <v>0</v>
      </c>
      <c r="D68" s="6">
        <f>+C68/$C$76</f>
        <v>0</v>
      </c>
      <c r="E68" s="92">
        <v>0</v>
      </c>
      <c r="F68" s="6">
        <f>+E68/$E$76</f>
        <v>0</v>
      </c>
      <c r="G68" s="92">
        <v>0</v>
      </c>
      <c r="H68" s="6">
        <f>+G68/$G$76</f>
        <v>0</v>
      </c>
      <c r="I68" s="92">
        <v>5016</v>
      </c>
      <c r="J68" s="6">
        <f>+I68/$I$76</f>
        <v>0.0052006544364195115</v>
      </c>
      <c r="K68" s="51">
        <f aca="true" t="shared" si="6" ref="K68:K74">+C68+E68+G68+I68</f>
        <v>5016</v>
      </c>
      <c r="L68" s="6">
        <f aca="true" t="shared" si="7" ref="L68:L74">+K68/$K$76</f>
        <v>0.0007378229427926863</v>
      </c>
    </row>
    <row r="69" spans="2:12" ht="12.75">
      <c r="B69" s="90" t="s">
        <v>143</v>
      </c>
      <c r="C69" s="92">
        <v>0</v>
      </c>
      <c r="D69" s="6">
        <f>+C69/$C$76</f>
        <v>0</v>
      </c>
      <c r="E69" s="92">
        <v>0</v>
      </c>
      <c r="F69" s="6">
        <f>+E69/$E$76</f>
        <v>0</v>
      </c>
      <c r="G69" s="92">
        <v>0</v>
      </c>
      <c r="H69" s="6">
        <f>+G69/$G$76</f>
        <v>0</v>
      </c>
      <c r="I69" s="92">
        <v>22728</v>
      </c>
      <c r="J69" s="6">
        <f>+I69/$I$76</f>
        <v>0.023564687805211853</v>
      </c>
      <c r="K69" s="51">
        <f t="shared" si="6"/>
        <v>22728</v>
      </c>
      <c r="L69" s="6">
        <f t="shared" si="7"/>
        <v>0.0033431498891132723</v>
      </c>
    </row>
    <row r="70" spans="2:12" ht="12.75">
      <c r="B70" s="90" t="s">
        <v>145</v>
      </c>
      <c r="C70" s="92">
        <v>1788</v>
      </c>
      <c r="D70" s="6">
        <f>+C70/$C$76</f>
        <v>0.0005394532514579267</v>
      </c>
      <c r="E70" s="92">
        <v>1788</v>
      </c>
      <c r="F70" s="6">
        <f>+E70/$E$76</f>
        <v>0.0008400964701382823</v>
      </c>
      <c r="G70" s="92">
        <v>0</v>
      </c>
      <c r="H70" s="6">
        <f>+G70/$G$76</f>
        <v>0</v>
      </c>
      <c r="I70" s="92">
        <v>0</v>
      </c>
      <c r="J70" s="6">
        <f>+I70/$I$76</f>
        <v>0</v>
      </c>
      <c r="K70" s="51">
        <f t="shared" si="6"/>
        <v>3576</v>
      </c>
      <c r="L70" s="6">
        <f t="shared" si="7"/>
        <v>0.0005260077439048338</v>
      </c>
    </row>
    <row r="71" spans="2:12" ht="12.75">
      <c r="B71" s="90" t="s">
        <v>146</v>
      </c>
      <c r="C71" s="92">
        <v>8562</v>
      </c>
      <c r="D71" s="6">
        <f>+C71/$C$76</f>
        <v>0.002583220771243159</v>
      </c>
      <c r="E71" s="92">
        <v>8562</v>
      </c>
      <c r="F71" s="6">
        <f>+E71/$E$76</f>
        <v>0.004022878063380298</v>
      </c>
      <c r="G71" s="92">
        <v>0</v>
      </c>
      <c r="H71" s="6">
        <f>+G71/$G$76</f>
        <v>0</v>
      </c>
      <c r="I71" s="92">
        <v>402</v>
      </c>
      <c r="J71" s="6">
        <f>+I71/$I$76</f>
        <v>0.0004167988603350565</v>
      </c>
      <c r="K71" s="51">
        <f t="shared" si="6"/>
        <v>17526</v>
      </c>
      <c r="L71" s="6">
        <f t="shared" si="7"/>
        <v>0.002577967483130905</v>
      </c>
    </row>
    <row r="72" spans="2:12" ht="12.75">
      <c r="B72" s="90" t="s">
        <v>147</v>
      </c>
      <c r="C72" s="92">
        <v>0</v>
      </c>
      <c r="D72" s="6"/>
      <c r="E72" s="92">
        <v>0</v>
      </c>
      <c r="F72" s="6"/>
      <c r="G72" s="92">
        <v>0</v>
      </c>
      <c r="H72" s="6"/>
      <c r="I72" s="92">
        <v>1455</v>
      </c>
      <c r="J72" s="6"/>
      <c r="K72" s="51">
        <f t="shared" si="6"/>
        <v>1455</v>
      </c>
      <c r="L72" s="6">
        <f t="shared" si="7"/>
        <v>0.000214021607209601</v>
      </c>
    </row>
    <row r="73" spans="2:12" ht="12.75">
      <c r="B73" s="90" t="s">
        <v>148</v>
      </c>
      <c r="C73" s="92">
        <v>3627</v>
      </c>
      <c r="D73" s="6"/>
      <c r="E73" s="92">
        <v>3627</v>
      </c>
      <c r="F73" s="6"/>
      <c r="G73" s="92">
        <v>0</v>
      </c>
      <c r="H73" s="6"/>
      <c r="I73" s="92">
        <v>2931</v>
      </c>
      <c r="J73" s="6"/>
      <c r="K73" s="51">
        <f t="shared" si="6"/>
        <v>10185</v>
      </c>
      <c r="L73" s="6">
        <f t="shared" si="7"/>
        <v>0.001498151250467207</v>
      </c>
    </row>
    <row r="74" spans="2:12" ht="12.75">
      <c r="B74" s="90" t="s">
        <v>149</v>
      </c>
      <c r="C74" s="92">
        <v>0</v>
      </c>
      <c r="D74" s="6"/>
      <c r="E74" s="92">
        <v>0</v>
      </c>
      <c r="F74" s="6"/>
      <c r="G74" s="92">
        <v>0</v>
      </c>
      <c r="H74" s="6"/>
      <c r="I74" s="92">
        <v>1865</v>
      </c>
      <c r="J74" s="6"/>
      <c r="K74" s="51">
        <f t="shared" si="6"/>
        <v>1865</v>
      </c>
      <c r="L74" s="6">
        <f t="shared" si="7"/>
        <v>0.00027433010133739235</v>
      </c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3314467</v>
      </c>
      <c r="D76" s="7">
        <f>SUM(D3:D75)</f>
        <v>0.9989057064076972</v>
      </c>
      <c r="E76" s="4">
        <f>SUM(E3:E74)</f>
        <v>2128327</v>
      </c>
      <c r="F76" s="7">
        <f>SUM(F3:F75)</f>
        <v>0.9982958445765145</v>
      </c>
      <c r="G76" s="4">
        <f>SUM(G3:G74)</f>
        <v>391091</v>
      </c>
      <c r="H76" s="7">
        <f>SUM(H3:H75)</f>
        <v>0.9999999999999999</v>
      </c>
      <c r="I76" s="4">
        <f>SUM(I3:I75)</f>
        <v>964494</v>
      </c>
      <c r="J76" s="7">
        <f>SUM(J3:J75)</f>
        <v>0.9935188814030982</v>
      </c>
      <c r="K76" s="4">
        <f>SUM(K3:K75)</f>
        <v>6798379</v>
      </c>
      <c r="L76" s="7">
        <f>SUM(L3:L75)</f>
        <v>1</v>
      </c>
      <c r="M76" s="4">
        <f>+I76+G76+E76+C76</f>
        <v>6798379</v>
      </c>
    </row>
    <row r="77" spans="5:11" ht="12.75">
      <c r="E77" s="4"/>
      <c r="G77" s="4"/>
      <c r="I77" s="4"/>
      <c r="K77" s="4"/>
    </row>
    <row r="78" spans="3:11" ht="12.75">
      <c r="C78" s="9">
        <v>3314467.58</v>
      </c>
      <c r="E78" s="4">
        <v>2128324.25</v>
      </c>
      <c r="G78" s="9">
        <v>391091.56</v>
      </c>
      <c r="I78" s="9">
        <v>964493.38</v>
      </c>
      <c r="K78" s="4">
        <f>SUM(C78:I78)</f>
        <v>6798376.77</v>
      </c>
    </row>
    <row r="80" spans="3:11" ht="12.75">
      <c r="C80" s="4">
        <f>+C76-C78</f>
        <v>-0.5800000000745058</v>
      </c>
      <c r="E80" s="4">
        <f>+E76-E78</f>
        <v>2.75</v>
      </c>
      <c r="G80" s="4">
        <f>+G76-G78</f>
        <v>-0.5599999999976717</v>
      </c>
      <c r="I80" s="4">
        <f>+I76-I78</f>
        <v>0.6199999999953434</v>
      </c>
      <c r="K80" s="4">
        <f>+K76-K78</f>
        <v>2.230000000447035</v>
      </c>
    </row>
    <row r="83" ht="12.75">
      <c r="K83" s="4">
        <f>+K78</f>
        <v>6798376.77</v>
      </c>
    </row>
    <row r="84" ht="12.75">
      <c r="K84">
        <v>174024.48</v>
      </c>
    </row>
    <row r="85" ht="12.75">
      <c r="K85" s="4">
        <f>+K83-K84</f>
        <v>6624352.289999999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C1" sqref="C1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0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36251</v>
      </c>
      <c r="F1" t="s">
        <v>157</v>
      </c>
    </row>
    <row r="2" spans="2:12" ht="12.75">
      <c r="B2" s="93" t="s">
        <v>150</v>
      </c>
      <c r="C2" s="95" t="s">
        <v>151</v>
      </c>
      <c r="D2" s="1" t="s">
        <v>159</v>
      </c>
      <c r="E2" s="95" t="s">
        <v>152</v>
      </c>
      <c r="F2" s="1" t="s">
        <v>159</v>
      </c>
      <c r="G2" s="95" t="s">
        <v>153</v>
      </c>
      <c r="H2" s="1" t="s">
        <v>159</v>
      </c>
      <c r="I2" s="95" t="s">
        <v>154</v>
      </c>
      <c r="J2" s="1" t="s">
        <v>159</v>
      </c>
      <c r="K2" s="53" t="s">
        <v>155</v>
      </c>
      <c r="L2" s="1" t="s">
        <v>156</v>
      </c>
    </row>
    <row r="3" spans="2:12" ht="12.75">
      <c r="B3" s="94" t="s">
        <v>2</v>
      </c>
      <c r="C3" s="96">
        <v>9661</v>
      </c>
      <c r="D3" s="6">
        <f>+C3/$C$76</f>
        <v>0.0029915884991211956</v>
      </c>
      <c r="E3" s="96">
        <v>9661</v>
      </c>
      <c r="F3" s="6">
        <f>+E3/$E$76</f>
        <v>0.005265096892824405</v>
      </c>
      <c r="G3" s="96">
        <v>265</v>
      </c>
      <c r="H3" s="6">
        <f>+G3/$G$76</f>
        <v>0.000715504579229307</v>
      </c>
      <c r="I3" s="96">
        <v>836</v>
      </c>
      <c r="J3" s="6">
        <f>+I3/$I$76</f>
        <v>0.0011375310405823723</v>
      </c>
      <c r="K3" s="54">
        <f>+C3+E3+G3+I3</f>
        <v>20423</v>
      </c>
      <c r="L3" s="6">
        <f>+K3/$K$76</f>
        <v>0.003310265908864358</v>
      </c>
    </row>
    <row r="4" spans="2:12" ht="12.75">
      <c r="B4" s="94" t="s">
        <v>6</v>
      </c>
      <c r="C4" s="96">
        <v>6650</v>
      </c>
      <c r="D4" s="6">
        <f aca="true" t="shared" si="0" ref="D4:D67">+C4/$C$76</f>
        <v>0.002059213696217364</v>
      </c>
      <c r="E4" s="96">
        <v>6650</v>
      </c>
      <c r="F4" s="6">
        <f aca="true" t="shared" si="1" ref="F4:F67">+E4/$E$76</f>
        <v>0.0036241480527152772</v>
      </c>
      <c r="G4" s="96">
        <v>898</v>
      </c>
      <c r="H4" s="6">
        <f aca="true" t="shared" si="2" ref="H4:H67">+G4/$G$76</f>
        <v>0.0024246155175393124</v>
      </c>
      <c r="I4" s="96">
        <v>13338</v>
      </c>
      <c r="J4" s="6">
        <f aca="true" t="shared" si="3" ref="J4:J67">+I4/$I$76</f>
        <v>0.01814879069292785</v>
      </c>
      <c r="K4" s="54">
        <f aca="true" t="shared" si="4" ref="K4:K67">+C4+E4+G4+I4</f>
        <v>27536</v>
      </c>
      <c r="L4" s="6">
        <f aca="true" t="shared" si="5" ref="L4:L67">+K4/$K$76</f>
        <v>0.004463177890931252</v>
      </c>
    </row>
    <row r="5" spans="2:12" ht="12.75">
      <c r="B5" s="94" t="s">
        <v>7</v>
      </c>
      <c r="C5" s="96">
        <v>529</v>
      </c>
      <c r="D5" s="6">
        <f t="shared" si="0"/>
        <v>0.00016380812711262938</v>
      </c>
      <c r="E5" s="96">
        <v>529</v>
      </c>
      <c r="F5" s="6">
        <f t="shared" si="1"/>
        <v>0.00028829689020847844</v>
      </c>
      <c r="G5" s="96">
        <v>0</v>
      </c>
      <c r="H5" s="6">
        <f t="shared" si="2"/>
        <v>0</v>
      </c>
      <c r="I5" s="96">
        <v>3229</v>
      </c>
      <c r="J5" s="6">
        <f t="shared" si="3"/>
        <v>0.0043936456100962685</v>
      </c>
      <c r="K5" s="54">
        <f t="shared" si="4"/>
        <v>4287</v>
      </c>
      <c r="L5" s="6">
        <f t="shared" si="5"/>
        <v>0.0006948592249572297</v>
      </c>
    </row>
    <row r="6" spans="2:12" ht="12.75">
      <c r="B6" s="94" t="s">
        <v>8</v>
      </c>
      <c r="C6" s="96">
        <v>26993</v>
      </c>
      <c r="D6" s="6">
        <f t="shared" si="0"/>
        <v>0.008358549669472977</v>
      </c>
      <c r="E6" s="96">
        <v>26993</v>
      </c>
      <c r="F6" s="6">
        <f t="shared" si="1"/>
        <v>0.014710771186006538</v>
      </c>
      <c r="G6" s="96">
        <v>17119</v>
      </c>
      <c r="H6" s="6">
        <f t="shared" si="2"/>
        <v>0.04622159581821324</v>
      </c>
      <c r="I6" s="96">
        <v>14749</v>
      </c>
      <c r="J6" s="6">
        <f t="shared" si="3"/>
        <v>0.02006871449467633</v>
      </c>
      <c r="K6" s="54">
        <f t="shared" si="4"/>
        <v>85854</v>
      </c>
      <c r="L6" s="6">
        <f t="shared" si="5"/>
        <v>0.013915662211214836</v>
      </c>
    </row>
    <row r="7" spans="2:12" ht="12.75">
      <c r="B7" s="94" t="s">
        <v>12</v>
      </c>
      <c r="C7" s="96">
        <v>0</v>
      </c>
      <c r="D7" s="6">
        <f t="shared" si="0"/>
        <v>0</v>
      </c>
      <c r="E7" s="96">
        <v>0</v>
      </c>
      <c r="F7" s="6">
        <f t="shared" si="1"/>
        <v>0</v>
      </c>
      <c r="G7" s="96">
        <v>0</v>
      </c>
      <c r="H7" s="6">
        <f t="shared" si="2"/>
        <v>0</v>
      </c>
      <c r="I7" s="96">
        <v>3374</v>
      </c>
      <c r="J7" s="6">
        <f t="shared" si="3"/>
        <v>0.004590944654216417</v>
      </c>
      <c r="K7" s="54">
        <f t="shared" si="4"/>
        <v>3374</v>
      </c>
      <c r="L7" s="6">
        <f t="shared" si="5"/>
        <v>0.0005468754432017012</v>
      </c>
    </row>
    <row r="8" spans="2:12" ht="12.75">
      <c r="B8" s="94" t="s">
        <v>15</v>
      </c>
      <c r="C8" s="96">
        <v>23638</v>
      </c>
      <c r="D8" s="6">
        <f t="shared" si="0"/>
        <v>0.007319653135516698</v>
      </c>
      <c r="E8" s="96">
        <v>23638</v>
      </c>
      <c r="F8" s="6">
        <f t="shared" si="1"/>
        <v>0.012882347619561462</v>
      </c>
      <c r="G8" s="96">
        <v>1100</v>
      </c>
      <c r="H8" s="6">
        <f t="shared" si="2"/>
        <v>0.002970019008121652</v>
      </c>
      <c r="I8" s="96">
        <v>2541</v>
      </c>
      <c r="J8" s="6">
        <f t="shared" si="3"/>
        <v>0.003457495662822737</v>
      </c>
      <c r="K8" s="54">
        <f t="shared" si="4"/>
        <v>50917</v>
      </c>
      <c r="L8" s="6">
        <f t="shared" si="5"/>
        <v>0.008252891802460291</v>
      </c>
    </row>
    <row r="9" spans="2:12" ht="12.75">
      <c r="B9" s="94" t="s">
        <v>16</v>
      </c>
      <c r="C9" s="96">
        <v>320</v>
      </c>
      <c r="D9" s="6">
        <f t="shared" si="0"/>
        <v>9.908998237436939E-05</v>
      </c>
      <c r="E9" s="96">
        <v>320</v>
      </c>
      <c r="F9" s="6">
        <f t="shared" si="1"/>
        <v>0.0001743950942659983</v>
      </c>
      <c r="G9" s="96">
        <v>0</v>
      </c>
      <c r="H9" s="6">
        <f t="shared" si="2"/>
        <v>0</v>
      </c>
      <c r="I9" s="96">
        <v>0</v>
      </c>
      <c r="J9" s="6">
        <f t="shared" si="3"/>
        <v>0</v>
      </c>
      <c r="K9" s="54">
        <f t="shared" si="4"/>
        <v>640</v>
      </c>
      <c r="L9" s="6">
        <f t="shared" si="5"/>
        <v>0.00010373452390310871</v>
      </c>
    </row>
    <row r="10" spans="2:12" ht="12.75">
      <c r="B10" s="94" t="s">
        <v>17</v>
      </c>
      <c r="C10" s="96">
        <v>8317</v>
      </c>
      <c r="D10" s="6">
        <f t="shared" si="0"/>
        <v>0.002575410573148844</v>
      </c>
      <c r="E10" s="96">
        <v>8317</v>
      </c>
      <c r="F10" s="6">
        <f t="shared" si="1"/>
        <v>0.004532637496907212</v>
      </c>
      <c r="G10" s="96">
        <v>514</v>
      </c>
      <c r="H10" s="6">
        <f t="shared" si="2"/>
        <v>0.0013878088819768446</v>
      </c>
      <c r="I10" s="96">
        <v>1004</v>
      </c>
      <c r="J10" s="6">
        <f t="shared" si="3"/>
        <v>0.001366125795149165</v>
      </c>
      <c r="K10" s="54">
        <f t="shared" si="4"/>
        <v>18152</v>
      </c>
      <c r="L10" s="6">
        <f t="shared" si="5"/>
        <v>0.002942170434201921</v>
      </c>
    </row>
    <row r="11" spans="2:12" ht="12.75">
      <c r="B11" s="94" t="s">
        <v>24</v>
      </c>
      <c r="C11" s="96">
        <v>366</v>
      </c>
      <c r="D11" s="6">
        <f t="shared" si="0"/>
        <v>0.00011333416734068498</v>
      </c>
      <c r="E11" s="96">
        <v>366</v>
      </c>
      <c r="F11" s="6">
        <f t="shared" si="1"/>
        <v>0.00019946438906673556</v>
      </c>
      <c r="G11" s="96">
        <v>0</v>
      </c>
      <c r="H11" s="6">
        <f t="shared" si="2"/>
        <v>0</v>
      </c>
      <c r="I11" s="96">
        <v>532</v>
      </c>
      <c r="J11" s="6">
        <f t="shared" si="3"/>
        <v>0.0007238833894615096</v>
      </c>
      <c r="K11" s="54">
        <f t="shared" si="4"/>
        <v>1264</v>
      </c>
      <c r="L11" s="6">
        <f t="shared" si="5"/>
        <v>0.0002048756847086397</v>
      </c>
    </row>
    <row r="12" spans="2:12" ht="12.75">
      <c r="B12" s="94" t="s">
        <v>27</v>
      </c>
      <c r="C12" s="96">
        <v>1017</v>
      </c>
      <c r="D12" s="6">
        <f t="shared" si="0"/>
        <v>0.0003149203502335427</v>
      </c>
      <c r="E12" s="96">
        <v>1017</v>
      </c>
      <c r="F12" s="6">
        <f t="shared" si="1"/>
        <v>0.0005542494089641258</v>
      </c>
      <c r="G12" s="96">
        <v>0</v>
      </c>
      <c r="H12" s="6">
        <f t="shared" si="2"/>
        <v>0</v>
      </c>
      <c r="I12" s="96">
        <v>1150</v>
      </c>
      <c r="J12" s="6">
        <f t="shared" si="3"/>
        <v>0.0015647855223322109</v>
      </c>
      <c r="K12" s="54">
        <f t="shared" si="4"/>
        <v>3184</v>
      </c>
      <c r="L12" s="6">
        <f t="shared" si="5"/>
        <v>0.0005160792564179659</v>
      </c>
    </row>
    <row r="13" spans="2:12" ht="12.75">
      <c r="B13" s="94" t="s">
        <v>28</v>
      </c>
      <c r="C13" s="96">
        <v>43189</v>
      </c>
      <c r="D13" s="6">
        <f t="shared" si="0"/>
        <v>0.013373741402395748</v>
      </c>
      <c r="E13" s="96">
        <v>43189</v>
      </c>
      <c r="F13" s="6">
        <f t="shared" si="1"/>
        <v>0.023537342894544375</v>
      </c>
      <c r="G13" s="96">
        <v>0</v>
      </c>
      <c r="H13" s="6">
        <f t="shared" si="2"/>
        <v>0</v>
      </c>
      <c r="I13" s="96">
        <v>4719</v>
      </c>
      <c r="J13" s="6">
        <f t="shared" si="3"/>
        <v>0.006421063373813655</v>
      </c>
      <c r="K13" s="54">
        <f t="shared" si="4"/>
        <v>91097</v>
      </c>
      <c r="L13" s="6">
        <f t="shared" si="5"/>
        <v>0.014765474881252336</v>
      </c>
    </row>
    <row r="14" spans="2:12" ht="12.75">
      <c r="B14" s="94" t="s">
        <v>31</v>
      </c>
      <c r="C14" s="96">
        <v>200</v>
      </c>
      <c r="D14" s="6">
        <f t="shared" si="0"/>
        <v>6.193123898398087E-05</v>
      </c>
      <c r="E14" s="96">
        <v>200</v>
      </c>
      <c r="F14" s="6">
        <f t="shared" si="1"/>
        <v>0.00010899693391624894</v>
      </c>
      <c r="G14" s="96">
        <v>0</v>
      </c>
      <c r="H14" s="6">
        <f t="shared" si="2"/>
        <v>0</v>
      </c>
      <c r="I14" s="96">
        <v>546</v>
      </c>
      <c r="J14" s="6">
        <f t="shared" si="3"/>
        <v>0.0007429329523420757</v>
      </c>
      <c r="K14" s="54">
        <f t="shared" si="4"/>
        <v>946</v>
      </c>
      <c r="L14" s="6">
        <f t="shared" si="5"/>
        <v>0.00015333259314428258</v>
      </c>
    </row>
    <row r="15" spans="2:12" ht="12.75">
      <c r="B15" s="94" t="s">
        <v>32</v>
      </c>
      <c r="C15" s="96">
        <v>190</v>
      </c>
      <c r="D15" s="6">
        <f t="shared" si="0"/>
        <v>5.883467703478182E-05</v>
      </c>
      <c r="E15" s="96">
        <v>190</v>
      </c>
      <c r="F15" s="6">
        <f t="shared" si="1"/>
        <v>0.00010354708722043648</v>
      </c>
      <c r="G15" s="96">
        <v>0</v>
      </c>
      <c r="H15" s="6">
        <f t="shared" si="2"/>
        <v>0</v>
      </c>
      <c r="I15" s="96">
        <v>0</v>
      </c>
      <c r="J15" s="6">
        <f t="shared" si="3"/>
        <v>0</v>
      </c>
      <c r="K15" s="54">
        <f t="shared" si="4"/>
        <v>380</v>
      </c>
      <c r="L15" s="6">
        <f t="shared" si="5"/>
        <v>6.15923735674708E-05</v>
      </c>
    </row>
    <row r="16" spans="2:12" ht="12.75">
      <c r="B16" s="94" t="s">
        <v>33</v>
      </c>
      <c r="C16" s="96">
        <v>8671</v>
      </c>
      <c r="D16" s="6">
        <f t="shared" si="0"/>
        <v>0.0026850288661504906</v>
      </c>
      <c r="E16" s="96">
        <v>8671</v>
      </c>
      <c r="F16" s="6">
        <f t="shared" si="1"/>
        <v>0.004725562069938973</v>
      </c>
      <c r="G16" s="96">
        <v>1121</v>
      </c>
      <c r="H16" s="6">
        <f t="shared" si="2"/>
        <v>0.0030267193710039743</v>
      </c>
      <c r="I16" s="96">
        <v>1063</v>
      </c>
      <c r="J16" s="6">
        <f t="shared" si="3"/>
        <v>0.0014464060958601218</v>
      </c>
      <c r="K16" s="54">
        <f t="shared" si="4"/>
        <v>19526</v>
      </c>
      <c r="L16" s="6">
        <f t="shared" si="5"/>
        <v>0.0031648754902064073</v>
      </c>
    </row>
    <row r="17" spans="2:12" ht="12.75">
      <c r="B17" s="94" t="s">
        <v>35</v>
      </c>
      <c r="C17" s="96">
        <v>23670</v>
      </c>
      <c r="D17" s="6">
        <f t="shared" si="0"/>
        <v>0.007329562133754136</v>
      </c>
      <c r="E17" s="96">
        <v>23670</v>
      </c>
      <c r="F17" s="6">
        <f t="shared" si="1"/>
        <v>0.012899787128988061</v>
      </c>
      <c r="G17" s="96">
        <v>9124</v>
      </c>
      <c r="H17" s="6">
        <f t="shared" si="2"/>
        <v>0.024634957663729046</v>
      </c>
      <c r="I17" s="96">
        <v>0</v>
      </c>
      <c r="J17" s="6">
        <f t="shared" si="3"/>
        <v>0</v>
      </c>
      <c r="K17" s="54">
        <f t="shared" si="4"/>
        <v>56464</v>
      </c>
      <c r="L17" s="6">
        <f t="shared" si="5"/>
        <v>0.009151978371351767</v>
      </c>
    </row>
    <row r="18" spans="2:12" ht="12.75">
      <c r="B18" s="94" t="s">
        <v>38</v>
      </c>
      <c r="C18" s="96">
        <v>38994</v>
      </c>
      <c r="D18" s="6">
        <f t="shared" si="0"/>
        <v>0.012074733664706749</v>
      </c>
      <c r="E18" s="96">
        <v>38994</v>
      </c>
      <c r="F18" s="6">
        <f t="shared" si="1"/>
        <v>0.021251132205651054</v>
      </c>
      <c r="G18" s="96">
        <v>10193</v>
      </c>
      <c r="H18" s="6">
        <f t="shared" si="2"/>
        <v>0.027521276136167273</v>
      </c>
      <c r="I18" s="96">
        <v>30260</v>
      </c>
      <c r="J18" s="6">
        <f t="shared" si="3"/>
        <v>0.04117426948328061</v>
      </c>
      <c r="K18" s="54">
        <f t="shared" si="4"/>
        <v>118441</v>
      </c>
      <c r="L18" s="6">
        <f t="shared" si="5"/>
        <v>0.019197532415012656</v>
      </c>
    </row>
    <row r="19" spans="2:12" ht="12.75">
      <c r="B19" s="94" t="s">
        <v>39</v>
      </c>
      <c r="C19" s="96">
        <v>25</v>
      </c>
      <c r="D19" s="6">
        <f t="shared" si="0"/>
        <v>7.741404872997608E-06</v>
      </c>
      <c r="E19" s="96">
        <v>25</v>
      </c>
      <c r="F19" s="6">
        <f t="shared" si="1"/>
        <v>1.3624616739531117E-05</v>
      </c>
      <c r="G19" s="96">
        <v>0</v>
      </c>
      <c r="H19" s="6">
        <f t="shared" si="2"/>
        <v>0</v>
      </c>
      <c r="I19" s="96">
        <v>2285</v>
      </c>
      <c r="J19" s="6">
        <f t="shared" si="3"/>
        <v>0.003109160798720958</v>
      </c>
      <c r="K19" s="54">
        <f t="shared" si="4"/>
        <v>2335</v>
      </c>
      <c r="L19" s="6">
        <f t="shared" si="5"/>
        <v>0.0003784689270527482</v>
      </c>
    </row>
    <row r="20" spans="2:12" ht="12.75">
      <c r="B20" s="94" t="s">
        <v>40</v>
      </c>
      <c r="C20" s="96">
        <v>283031</v>
      </c>
      <c r="D20" s="6">
        <f t="shared" si="0"/>
        <v>0.08764230250437544</v>
      </c>
      <c r="E20" s="96">
        <v>283031</v>
      </c>
      <c r="F20" s="6">
        <f t="shared" si="1"/>
        <v>0.15424755601624926</v>
      </c>
      <c r="G20" s="96">
        <v>47402</v>
      </c>
      <c r="H20" s="6">
        <f t="shared" si="2"/>
        <v>0.1279862191118023</v>
      </c>
      <c r="I20" s="96">
        <v>20570</v>
      </c>
      <c r="J20" s="6">
        <f t="shared" si="3"/>
        <v>0.02798925060380311</v>
      </c>
      <c r="K20" s="54">
        <f t="shared" si="4"/>
        <v>634034</v>
      </c>
      <c r="L20" s="6">
        <f t="shared" si="5"/>
        <v>0.10276752363809942</v>
      </c>
    </row>
    <row r="21" spans="2:12" ht="12.75">
      <c r="B21" s="94" t="s">
        <v>42</v>
      </c>
      <c r="C21" s="96">
        <v>0</v>
      </c>
      <c r="D21" s="6">
        <f t="shared" si="0"/>
        <v>0</v>
      </c>
      <c r="E21" s="96">
        <v>0</v>
      </c>
      <c r="F21" s="6">
        <f t="shared" si="1"/>
        <v>0</v>
      </c>
      <c r="G21" s="96">
        <v>0</v>
      </c>
      <c r="H21" s="6">
        <f t="shared" si="2"/>
        <v>0</v>
      </c>
      <c r="I21" s="96">
        <v>139</v>
      </c>
      <c r="J21" s="6">
        <f t="shared" si="3"/>
        <v>0.00018913494574276287</v>
      </c>
      <c r="K21" s="54">
        <f t="shared" si="4"/>
        <v>139</v>
      </c>
      <c r="L21" s="6">
        <f t="shared" si="5"/>
        <v>2.2529841910206424E-05</v>
      </c>
    </row>
    <row r="22" spans="2:12" ht="12.75">
      <c r="B22" s="94" t="s">
        <v>43</v>
      </c>
      <c r="C22" s="96">
        <v>5243</v>
      </c>
      <c r="D22" s="6">
        <f t="shared" si="0"/>
        <v>0.0016235274299650584</v>
      </c>
      <c r="E22" s="96">
        <v>5243</v>
      </c>
      <c r="F22" s="6">
        <f t="shared" si="1"/>
        <v>0.002857354622614466</v>
      </c>
      <c r="G22" s="96">
        <v>27</v>
      </c>
      <c r="H22" s="6">
        <f t="shared" si="2"/>
        <v>7.290046656298601E-05</v>
      </c>
      <c r="I22" s="96">
        <v>838</v>
      </c>
      <c r="J22" s="6">
        <f t="shared" si="3"/>
        <v>0.0011402524067081676</v>
      </c>
      <c r="K22" s="54">
        <f t="shared" si="4"/>
        <v>11351</v>
      </c>
      <c r="L22" s="6">
        <f t="shared" si="5"/>
        <v>0.0018398290325377922</v>
      </c>
    </row>
    <row r="23" spans="2:12" ht="12.75">
      <c r="B23" s="94" t="s">
        <v>44</v>
      </c>
      <c r="C23" s="96">
        <v>14690</v>
      </c>
      <c r="D23" s="6">
        <f t="shared" si="0"/>
        <v>0.004548849503373395</v>
      </c>
      <c r="E23" s="96">
        <v>14690</v>
      </c>
      <c r="F23" s="6">
        <f t="shared" si="1"/>
        <v>0.008005824796148484</v>
      </c>
      <c r="G23" s="96">
        <v>1155</v>
      </c>
      <c r="H23" s="6">
        <f t="shared" si="2"/>
        <v>0.0031185199585277348</v>
      </c>
      <c r="I23" s="96">
        <v>11091</v>
      </c>
      <c r="J23" s="6">
        <f t="shared" si="3"/>
        <v>0.015091335850597</v>
      </c>
      <c r="K23" s="54">
        <f t="shared" si="4"/>
        <v>41626</v>
      </c>
      <c r="L23" s="6">
        <f t="shared" si="5"/>
        <v>0.00674695826873563</v>
      </c>
    </row>
    <row r="24" spans="2:12" ht="12.75">
      <c r="B24" s="94" t="s">
        <v>45</v>
      </c>
      <c r="C24" s="96">
        <v>206195</v>
      </c>
      <c r="D24" s="6">
        <f t="shared" si="0"/>
        <v>0.06384955911150968</v>
      </c>
      <c r="E24" s="96">
        <v>206195</v>
      </c>
      <c r="F24" s="6">
        <f t="shared" si="1"/>
        <v>0.11237311394430474</v>
      </c>
      <c r="G24" s="96">
        <v>48497</v>
      </c>
      <c r="H24" s="6">
        <f t="shared" si="2"/>
        <v>0.1309427380335234</v>
      </c>
      <c r="I24" s="96">
        <v>18927</v>
      </c>
      <c r="J24" s="6">
        <f t="shared" si="3"/>
        <v>0.025753648331462393</v>
      </c>
      <c r="K24" s="54">
        <f t="shared" si="4"/>
        <v>479814</v>
      </c>
      <c r="L24" s="6">
        <f t="shared" si="5"/>
        <v>0.07777074508132219</v>
      </c>
    </row>
    <row r="25" spans="2:12" ht="12.75">
      <c r="B25" s="94" t="s">
        <v>46</v>
      </c>
      <c r="C25" s="96">
        <v>146100</v>
      </c>
      <c r="D25" s="6">
        <f t="shared" si="0"/>
        <v>0.045240770077798025</v>
      </c>
      <c r="E25" s="96">
        <v>146100</v>
      </c>
      <c r="F25" s="6">
        <f t="shared" si="1"/>
        <v>0.07962226022581985</v>
      </c>
      <c r="G25" s="96">
        <v>20208</v>
      </c>
      <c r="H25" s="6">
        <f t="shared" si="2"/>
        <v>0.054561949196474856</v>
      </c>
      <c r="I25" s="96">
        <v>34905</v>
      </c>
      <c r="J25" s="6">
        <f t="shared" si="3"/>
        <v>0.047494642310439844</v>
      </c>
      <c r="K25" s="54">
        <f t="shared" si="4"/>
        <v>347313</v>
      </c>
      <c r="L25" s="6">
        <f t="shared" si="5"/>
        <v>0.05629429484431312</v>
      </c>
    </row>
    <row r="26" spans="2:12" ht="12.75">
      <c r="B26" s="94" t="s">
        <v>48</v>
      </c>
      <c r="C26" s="96">
        <v>112643</v>
      </c>
      <c r="D26" s="6">
        <f t="shared" si="0"/>
        <v>0.034880602764362785</v>
      </c>
      <c r="E26" s="96">
        <v>112643</v>
      </c>
      <c r="F26" s="6">
        <f t="shared" si="1"/>
        <v>0.061388708135640145</v>
      </c>
      <c r="G26" s="96">
        <v>19235</v>
      </c>
      <c r="H26" s="6">
        <f t="shared" si="2"/>
        <v>0.05193483238292725</v>
      </c>
      <c r="I26" s="96">
        <v>60452</v>
      </c>
      <c r="J26" s="6">
        <f t="shared" si="3"/>
        <v>0.08225601251828418</v>
      </c>
      <c r="K26" s="54">
        <f t="shared" si="4"/>
        <v>304973</v>
      </c>
      <c r="L26" s="6">
        <f t="shared" si="5"/>
        <v>0.04943160774734808</v>
      </c>
    </row>
    <row r="27" spans="2:12" ht="12.75">
      <c r="B27" s="94" t="s">
        <v>51</v>
      </c>
      <c r="C27" s="96">
        <v>119422</v>
      </c>
      <c r="D27" s="6">
        <f t="shared" si="0"/>
        <v>0.03697976210972481</v>
      </c>
      <c r="E27" s="96">
        <v>119422</v>
      </c>
      <c r="F27" s="6">
        <f t="shared" si="1"/>
        <v>0.0650831592107314</v>
      </c>
      <c r="G27" s="96">
        <v>47629</v>
      </c>
      <c r="H27" s="6">
        <f t="shared" si="2"/>
        <v>0.12859912303438742</v>
      </c>
      <c r="I27" s="96">
        <v>37834</v>
      </c>
      <c r="J27" s="6">
        <f t="shared" si="3"/>
        <v>0.051480083001666836</v>
      </c>
      <c r="K27" s="54">
        <f t="shared" si="4"/>
        <v>324307</v>
      </c>
      <c r="L27" s="6">
        <f t="shared" si="5"/>
        <v>0.052565362880383555</v>
      </c>
    </row>
    <row r="28" spans="2:12" ht="12.75">
      <c r="B28" s="94" t="s">
        <v>52</v>
      </c>
      <c r="C28" s="96">
        <v>1536</v>
      </c>
      <c r="D28" s="6">
        <f t="shared" si="0"/>
        <v>0.000475631915396973</v>
      </c>
      <c r="E28" s="96">
        <v>1536</v>
      </c>
      <c r="F28" s="6">
        <f t="shared" si="1"/>
        <v>0.0008370964524767918</v>
      </c>
      <c r="G28" s="96">
        <v>0</v>
      </c>
      <c r="H28" s="6">
        <f t="shared" si="2"/>
        <v>0</v>
      </c>
      <c r="I28" s="96">
        <v>20528</v>
      </c>
      <c r="J28" s="6">
        <f t="shared" si="3"/>
        <v>0.02793210191516141</v>
      </c>
      <c r="K28" s="54">
        <f t="shared" si="4"/>
        <v>23600</v>
      </c>
      <c r="L28" s="6">
        <f t="shared" si="5"/>
        <v>0.0038252105689271336</v>
      </c>
    </row>
    <row r="29" spans="2:12" ht="12.75">
      <c r="B29" s="94" t="s">
        <v>53</v>
      </c>
      <c r="C29" s="96">
        <v>6750</v>
      </c>
      <c r="D29" s="6">
        <f t="shared" si="0"/>
        <v>0.0020901793157093542</v>
      </c>
      <c r="E29" s="96">
        <v>6750</v>
      </c>
      <c r="F29" s="6">
        <f t="shared" si="1"/>
        <v>0.003678646519673402</v>
      </c>
      <c r="G29" s="96">
        <v>0</v>
      </c>
      <c r="H29" s="6">
        <f t="shared" si="2"/>
        <v>0</v>
      </c>
      <c r="I29" s="96">
        <v>8054</v>
      </c>
      <c r="J29" s="6">
        <f t="shared" si="3"/>
        <v>0.010958941388577066</v>
      </c>
      <c r="K29" s="54">
        <f t="shared" si="4"/>
        <v>21554</v>
      </c>
      <c r="L29" s="6">
        <f t="shared" si="5"/>
        <v>0.003493584262824383</v>
      </c>
    </row>
    <row r="30" spans="2:12" ht="12.75">
      <c r="B30" s="94" t="s">
        <v>54</v>
      </c>
      <c r="C30" s="96">
        <v>5255</v>
      </c>
      <c r="D30" s="6">
        <f t="shared" si="0"/>
        <v>0.0016272433043040973</v>
      </c>
      <c r="E30" s="96">
        <v>5255</v>
      </c>
      <c r="F30" s="6">
        <f t="shared" si="1"/>
        <v>0.0028638944386494406</v>
      </c>
      <c r="G30" s="96">
        <v>0</v>
      </c>
      <c r="H30" s="6">
        <f t="shared" si="2"/>
        <v>0</v>
      </c>
      <c r="I30" s="96">
        <v>297</v>
      </c>
      <c r="J30" s="6">
        <f t="shared" si="3"/>
        <v>0.00040412286968057964</v>
      </c>
      <c r="K30" s="54">
        <f t="shared" si="4"/>
        <v>10807</v>
      </c>
      <c r="L30" s="6">
        <f t="shared" si="5"/>
        <v>0.0017516546872201498</v>
      </c>
    </row>
    <row r="31" spans="2:12" ht="12.75">
      <c r="B31" s="94" t="s">
        <v>55</v>
      </c>
      <c r="C31" s="96">
        <v>6653</v>
      </c>
      <c r="D31" s="6">
        <f t="shared" si="0"/>
        <v>0.0020601426648021236</v>
      </c>
      <c r="E31" s="96">
        <v>6653</v>
      </c>
      <c r="F31" s="6">
        <f t="shared" si="1"/>
        <v>0.0036257830067240207</v>
      </c>
      <c r="G31" s="96">
        <v>0</v>
      </c>
      <c r="H31" s="6">
        <f t="shared" si="2"/>
        <v>0</v>
      </c>
      <c r="I31" s="96">
        <v>1049</v>
      </c>
      <c r="J31" s="6">
        <f t="shared" si="3"/>
        <v>0.0014273565329795557</v>
      </c>
      <c r="K31" s="54">
        <f t="shared" si="4"/>
        <v>14355</v>
      </c>
      <c r="L31" s="6">
        <f t="shared" si="5"/>
        <v>0.0023267329541080085</v>
      </c>
    </row>
    <row r="32" spans="2:12" ht="12.75">
      <c r="B32" s="94" t="s">
        <v>58</v>
      </c>
      <c r="C32" s="96">
        <v>807202</v>
      </c>
      <c r="D32" s="6">
        <f t="shared" si="0"/>
        <v>0.2499550998517366</v>
      </c>
      <c r="E32" s="96">
        <v>0</v>
      </c>
      <c r="F32" s="6">
        <f t="shared" si="1"/>
        <v>0</v>
      </c>
      <c r="G32" s="96">
        <v>0</v>
      </c>
      <c r="H32" s="6">
        <f t="shared" si="2"/>
        <v>0</v>
      </c>
      <c r="I32" s="96">
        <v>0</v>
      </c>
      <c r="J32" s="6">
        <f t="shared" si="3"/>
        <v>0</v>
      </c>
      <c r="K32" s="54">
        <f t="shared" si="4"/>
        <v>807202</v>
      </c>
      <c r="L32" s="6">
        <f t="shared" si="5"/>
        <v>0.13083549244318307</v>
      </c>
    </row>
    <row r="33" spans="2:12" ht="12.75">
      <c r="B33" s="94" t="s">
        <v>61</v>
      </c>
      <c r="C33" s="96">
        <v>502577</v>
      </c>
      <c r="D33" s="6">
        <f t="shared" si="0"/>
        <v>0.15562608147426077</v>
      </c>
      <c r="E33" s="96">
        <v>0</v>
      </c>
      <c r="F33" s="6">
        <f t="shared" si="1"/>
        <v>0</v>
      </c>
      <c r="G33" s="96">
        <v>0</v>
      </c>
      <c r="H33" s="6">
        <f t="shared" si="2"/>
        <v>0</v>
      </c>
      <c r="I33" s="96">
        <v>0</v>
      </c>
      <c r="J33" s="6">
        <f t="shared" si="3"/>
        <v>0</v>
      </c>
      <c r="K33" s="54">
        <f t="shared" si="4"/>
        <v>502577</v>
      </c>
      <c r="L33" s="6">
        <f t="shared" si="5"/>
        <v>0.08146029034320729</v>
      </c>
    </row>
    <row r="34" spans="2:12" ht="12.75">
      <c r="B34" s="94" t="s">
        <v>63</v>
      </c>
      <c r="C34" s="96">
        <v>81746</v>
      </c>
      <c r="D34" s="6">
        <f t="shared" si="0"/>
        <v>0.025313155309922498</v>
      </c>
      <c r="E34" s="96">
        <v>6196</v>
      </c>
      <c r="F34" s="6">
        <f t="shared" si="1"/>
        <v>0.003376725012725392</v>
      </c>
      <c r="G34" s="96">
        <v>3225</v>
      </c>
      <c r="H34" s="6">
        <f t="shared" si="2"/>
        <v>0.008707555728356662</v>
      </c>
      <c r="I34" s="96">
        <v>6201</v>
      </c>
      <c r="J34" s="6">
        <f t="shared" si="3"/>
        <v>0.00843759567302786</v>
      </c>
      <c r="K34" s="54">
        <f t="shared" si="4"/>
        <v>97368</v>
      </c>
      <c r="L34" s="6">
        <f t="shared" si="5"/>
        <v>0.0157819111303092</v>
      </c>
    </row>
    <row r="35" spans="2:12" ht="12.75">
      <c r="B35" s="94" t="s">
        <v>67</v>
      </c>
      <c r="C35" s="96">
        <v>84733</v>
      </c>
      <c r="D35" s="6">
        <f t="shared" si="0"/>
        <v>0.026238098364148255</v>
      </c>
      <c r="E35" s="96">
        <v>84733</v>
      </c>
      <c r="F35" s="6">
        <f t="shared" si="1"/>
        <v>0.0461781860076276</v>
      </c>
      <c r="G35" s="96">
        <v>9163</v>
      </c>
      <c r="H35" s="6">
        <f t="shared" si="2"/>
        <v>0.02474025833765336</v>
      </c>
      <c r="I35" s="96">
        <v>6742</v>
      </c>
      <c r="J35" s="6">
        <f t="shared" si="3"/>
        <v>0.009173725210055448</v>
      </c>
      <c r="K35" s="54">
        <f t="shared" si="4"/>
        <v>185371</v>
      </c>
      <c r="L35" s="6">
        <f t="shared" si="5"/>
        <v>0.030045894422567446</v>
      </c>
    </row>
    <row r="36" spans="2:12" ht="12.75">
      <c r="B36" s="94" t="s">
        <v>68</v>
      </c>
      <c r="C36" s="96">
        <v>1557</v>
      </c>
      <c r="D36" s="6">
        <f t="shared" si="0"/>
        <v>0.00048213469549029107</v>
      </c>
      <c r="E36" s="96">
        <v>1557</v>
      </c>
      <c r="F36" s="6">
        <f t="shared" si="1"/>
        <v>0.000848541130537998</v>
      </c>
      <c r="G36" s="96">
        <v>394</v>
      </c>
      <c r="H36" s="6">
        <f t="shared" si="2"/>
        <v>0.0010638068083635736</v>
      </c>
      <c r="I36" s="96">
        <v>22218</v>
      </c>
      <c r="J36" s="6">
        <f t="shared" si="3"/>
        <v>0.03023165629145831</v>
      </c>
      <c r="K36" s="54">
        <f t="shared" si="4"/>
        <v>25726</v>
      </c>
      <c r="L36" s="6">
        <f t="shared" si="5"/>
        <v>0.004169803690517773</v>
      </c>
    </row>
    <row r="37" spans="2:12" ht="12.75">
      <c r="B37" s="94" t="s">
        <v>70</v>
      </c>
      <c r="C37" s="96">
        <v>4246</v>
      </c>
      <c r="D37" s="6">
        <f t="shared" si="0"/>
        <v>0.0013148002036299138</v>
      </c>
      <c r="E37" s="96">
        <v>4247</v>
      </c>
      <c r="F37" s="6">
        <f t="shared" si="1"/>
        <v>0.002314549891711546</v>
      </c>
      <c r="G37" s="96">
        <v>259</v>
      </c>
      <c r="H37" s="6">
        <f t="shared" si="2"/>
        <v>0.0006993044755486435</v>
      </c>
      <c r="I37" s="96">
        <v>11499</v>
      </c>
      <c r="J37" s="6">
        <f t="shared" si="3"/>
        <v>0.01564649454025921</v>
      </c>
      <c r="K37" s="54">
        <f t="shared" si="4"/>
        <v>20251</v>
      </c>
      <c r="L37" s="6">
        <f t="shared" si="5"/>
        <v>0.0032823872555653977</v>
      </c>
    </row>
    <row r="38" spans="2:12" ht="12.75">
      <c r="B38" s="94" t="s">
        <v>73</v>
      </c>
      <c r="C38" s="96">
        <v>0</v>
      </c>
      <c r="D38" s="6">
        <f t="shared" si="0"/>
        <v>0</v>
      </c>
      <c r="E38" s="96">
        <v>0</v>
      </c>
      <c r="F38" s="6">
        <f t="shared" si="1"/>
        <v>0</v>
      </c>
      <c r="G38" s="96">
        <v>0</v>
      </c>
      <c r="H38" s="6">
        <f t="shared" si="2"/>
        <v>0</v>
      </c>
      <c r="I38" s="96">
        <v>9853</v>
      </c>
      <c r="J38" s="6">
        <f t="shared" si="3"/>
        <v>0.013406810218729802</v>
      </c>
      <c r="K38" s="54">
        <f t="shared" si="4"/>
        <v>9853</v>
      </c>
      <c r="L38" s="6">
        <f t="shared" si="5"/>
        <v>0.0015970254125270784</v>
      </c>
    </row>
    <row r="39" spans="2:12" ht="12.75">
      <c r="B39" s="94" t="s">
        <v>75</v>
      </c>
      <c r="C39" s="96">
        <v>15360</v>
      </c>
      <c r="D39" s="6">
        <f t="shared" si="0"/>
        <v>0.00475631915396973</v>
      </c>
      <c r="E39" s="96">
        <v>15360</v>
      </c>
      <c r="F39" s="6">
        <f t="shared" si="1"/>
        <v>0.008370964524767918</v>
      </c>
      <c r="G39" s="96">
        <v>711</v>
      </c>
      <c r="H39" s="6">
        <f t="shared" si="2"/>
        <v>0.0019197122861586314</v>
      </c>
      <c r="I39" s="96">
        <v>4349</v>
      </c>
      <c r="J39" s="6">
        <f t="shared" si="3"/>
        <v>0.0059176106405415515</v>
      </c>
      <c r="K39" s="54">
        <f t="shared" si="4"/>
        <v>35780</v>
      </c>
      <c r="L39" s="6">
        <f t="shared" si="5"/>
        <v>0.005799408226958172</v>
      </c>
    </row>
    <row r="40" spans="2:12" ht="12.75">
      <c r="B40" s="94" t="s">
        <v>78</v>
      </c>
      <c r="C40" s="96">
        <v>475</v>
      </c>
      <c r="D40" s="6">
        <f t="shared" si="0"/>
        <v>0.00014708669258695455</v>
      </c>
      <c r="E40" s="96">
        <v>475</v>
      </c>
      <c r="F40" s="6">
        <f t="shared" si="1"/>
        <v>0.0002588677180510912</v>
      </c>
      <c r="G40" s="96">
        <v>0</v>
      </c>
      <c r="H40" s="6">
        <f t="shared" si="2"/>
        <v>0</v>
      </c>
      <c r="I40" s="96">
        <v>59</v>
      </c>
      <c r="J40" s="6">
        <f t="shared" si="3"/>
        <v>8.02803007109569E-05</v>
      </c>
      <c r="K40" s="54">
        <f t="shared" si="4"/>
        <v>1009</v>
      </c>
      <c r="L40" s="6">
        <f t="shared" si="5"/>
        <v>0.00016354396034099484</v>
      </c>
    </row>
    <row r="41" spans="2:12" ht="12.75">
      <c r="B41" s="94" t="s">
        <v>79</v>
      </c>
      <c r="C41" s="96">
        <v>79457</v>
      </c>
      <c r="D41" s="6">
        <f t="shared" si="0"/>
        <v>0.024604352279750837</v>
      </c>
      <c r="E41" s="96">
        <v>79457</v>
      </c>
      <c r="F41" s="6">
        <f t="shared" si="1"/>
        <v>0.04330284689091696</v>
      </c>
      <c r="G41" s="96">
        <v>19695</v>
      </c>
      <c r="H41" s="6">
        <f t="shared" si="2"/>
        <v>0.05317684033177812</v>
      </c>
      <c r="I41" s="96">
        <v>22777</v>
      </c>
      <c r="J41" s="6">
        <f t="shared" si="3"/>
        <v>0.030992278123618055</v>
      </c>
      <c r="K41" s="54">
        <f t="shared" si="4"/>
        <v>201386</v>
      </c>
      <c r="L41" s="6">
        <f t="shared" si="5"/>
        <v>0.03264168879804914</v>
      </c>
    </row>
    <row r="42" spans="2:12" ht="12.75">
      <c r="B42" s="94" t="s">
        <v>81</v>
      </c>
      <c r="C42" s="96">
        <v>4007</v>
      </c>
      <c r="D42" s="6">
        <f t="shared" si="0"/>
        <v>0.0012407923730440567</v>
      </c>
      <c r="E42" s="96">
        <v>4007</v>
      </c>
      <c r="F42" s="6">
        <f t="shared" si="1"/>
        <v>0.0021837535710120476</v>
      </c>
      <c r="G42" s="96">
        <v>0</v>
      </c>
      <c r="H42" s="6">
        <f t="shared" si="2"/>
        <v>0</v>
      </c>
      <c r="I42" s="96">
        <v>480</v>
      </c>
      <c r="J42" s="6">
        <f t="shared" si="3"/>
        <v>0.0006531278701908358</v>
      </c>
      <c r="K42" s="54">
        <f t="shared" si="4"/>
        <v>8494</v>
      </c>
      <c r="L42" s="6">
        <f t="shared" si="5"/>
        <v>0.001376751634426571</v>
      </c>
    </row>
    <row r="43" spans="2:12" ht="12.75">
      <c r="B43" s="94" t="s">
        <v>82</v>
      </c>
      <c r="C43" s="96">
        <v>12304</v>
      </c>
      <c r="D43" s="6">
        <f t="shared" si="0"/>
        <v>0.003810009822294503</v>
      </c>
      <c r="E43" s="96">
        <v>3156</v>
      </c>
      <c r="F43" s="6">
        <f t="shared" si="1"/>
        <v>0.0017199716171984083</v>
      </c>
      <c r="G43" s="96">
        <v>6368</v>
      </c>
      <c r="H43" s="6">
        <f t="shared" si="2"/>
        <v>0.017193710039744254</v>
      </c>
      <c r="I43" s="96">
        <v>0</v>
      </c>
      <c r="J43" s="6">
        <f t="shared" si="3"/>
        <v>0</v>
      </c>
      <c r="K43" s="54">
        <f t="shared" si="4"/>
        <v>21828</v>
      </c>
      <c r="L43" s="6">
        <f t="shared" si="5"/>
        <v>0.0035379956058704015</v>
      </c>
    </row>
    <row r="44" spans="2:12" ht="12.75">
      <c r="B44" s="94" t="s">
        <v>88</v>
      </c>
      <c r="C44" s="96">
        <v>0</v>
      </c>
      <c r="D44" s="6">
        <f t="shared" si="0"/>
        <v>0</v>
      </c>
      <c r="E44" s="96">
        <v>0</v>
      </c>
      <c r="F44" s="6">
        <f t="shared" si="1"/>
        <v>0</v>
      </c>
      <c r="G44" s="96">
        <v>0</v>
      </c>
      <c r="H44" s="6">
        <f t="shared" si="2"/>
        <v>0</v>
      </c>
      <c r="I44" s="96">
        <v>15228</v>
      </c>
      <c r="J44" s="6">
        <f t="shared" si="3"/>
        <v>0.020720481681804265</v>
      </c>
      <c r="K44" s="54">
        <f t="shared" si="4"/>
        <v>15228</v>
      </c>
      <c r="L44" s="6">
        <f t="shared" si="5"/>
        <v>0.002468233328119593</v>
      </c>
    </row>
    <row r="45" spans="2:12" ht="12.75">
      <c r="B45" s="94" t="s">
        <v>89</v>
      </c>
      <c r="C45" s="96">
        <v>45740</v>
      </c>
      <c r="D45" s="6">
        <f t="shared" si="0"/>
        <v>0.014163674355636424</v>
      </c>
      <c r="E45" s="96">
        <v>45740</v>
      </c>
      <c r="F45" s="6">
        <f t="shared" si="1"/>
        <v>0.024927598786646132</v>
      </c>
      <c r="G45" s="96">
        <v>5016</v>
      </c>
      <c r="H45" s="6">
        <f t="shared" si="2"/>
        <v>0.013543286677034734</v>
      </c>
      <c r="I45" s="96">
        <v>33075</v>
      </c>
      <c r="J45" s="6">
        <f t="shared" si="3"/>
        <v>0.04500459230533728</v>
      </c>
      <c r="K45" s="54">
        <f t="shared" si="4"/>
        <v>129571</v>
      </c>
      <c r="L45" s="6">
        <f t="shared" si="5"/>
        <v>0.021001540619765155</v>
      </c>
    </row>
    <row r="46" spans="2:12" ht="12.75">
      <c r="B46" s="94" t="s">
        <v>93</v>
      </c>
      <c r="C46" s="96">
        <v>0</v>
      </c>
      <c r="D46" s="6">
        <f t="shared" si="0"/>
        <v>0</v>
      </c>
      <c r="E46" s="96">
        <v>0</v>
      </c>
      <c r="F46" s="6">
        <f t="shared" si="1"/>
        <v>0</v>
      </c>
      <c r="G46" s="96">
        <v>0</v>
      </c>
      <c r="H46" s="6">
        <f t="shared" si="2"/>
        <v>0</v>
      </c>
      <c r="I46" s="96">
        <v>9212</v>
      </c>
      <c r="J46" s="6">
        <f t="shared" si="3"/>
        <v>0.012534612375412457</v>
      </c>
      <c r="K46" s="54">
        <f t="shared" si="4"/>
        <v>9212</v>
      </c>
      <c r="L46" s="6">
        <f t="shared" si="5"/>
        <v>0.001493128803430371</v>
      </c>
    </row>
    <row r="47" spans="2:12" ht="12.75">
      <c r="B47" s="94" t="s">
        <v>99</v>
      </c>
      <c r="C47" s="96">
        <v>119002</v>
      </c>
      <c r="D47" s="6">
        <f t="shared" si="0"/>
        <v>0.03684970650785845</v>
      </c>
      <c r="E47" s="96">
        <v>119002</v>
      </c>
      <c r="F47" s="6">
        <f t="shared" si="1"/>
        <v>0.06485426564950728</v>
      </c>
      <c r="G47" s="96">
        <v>9552</v>
      </c>
      <c r="H47" s="6">
        <f t="shared" si="2"/>
        <v>0.025790565059616383</v>
      </c>
      <c r="I47" s="96">
        <v>61704</v>
      </c>
      <c r="J47" s="6">
        <f t="shared" si="3"/>
        <v>0.08395958771303194</v>
      </c>
      <c r="K47" s="54">
        <f t="shared" si="4"/>
        <v>309260</v>
      </c>
      <c r="L47" s="6">
        <f t="shared" si="5"/>
        <v>0.050126466972305314</v>
      </c>
    </row>
    <row r="48" spans="2:12" ht="12.75">
      <c r="B48" s="94" t="s">
        <v>106</v>
      </c>
      <c r="C48" s="96">
        <v>147</v>
      </c>
      <c r="D48" s="6">
        <f t="shared" si="0"/>
        <v>4.5519460653225935E-05</v>
      </c>
      <c r="E48" s="96">
        <v>147</v>
      </c>
      <c r="F48" s="6">
        <f t="shared" si="1"/>
        <v>8.011274642844296E-05</v>
      </c>
      <c r="G48" s="96">
        <v>105</v>
      </c>
      <c r="H48" s="6">
        <f t="shared" si="2"/>
        <v>0.0002835018144116122</v>
      </c>
      <c r="I48" s="96">
        <v>4812</v>
      </c>
      <c r="J48" s="6">
        <f t="shared" si="3"/>
        <v>0.006547606898663129</v>
      </c>
      <c r="K48" s="54">
        <f t="shared" si="4"/>
        <v>5211</v>
      </c>
      <c r="L48" s="6">
        <f t="shared" si="5"/>
        <v>0.0008446259438423429</v>
      </c>
    </row>
    <row r="49" spans="2:12" ht="12.75">
      <c r="B49" s="94" t="s">
        <v>110</v>
      </c>
      <c r="C49" s="96">
        <v>0</v>
      </c>
      <c r="D49" s="6">
        <f t="shared" si="0"/>
        <v>0</v>
      </c>
      <c r="E49" s="96">
        <v>0</v>
      </c>
      <c r="F49" s="6">
        <f t="shared" si="1"/>
        <v>0</v>
      </c>
      <c r="G49" s="96">
        <v>0</v>
      </c>
      <c r="H49" s="6">
        <f t="shared" si="2"/>
        <v>0</v>
      </c>
      <c r="I49" s="96">
        <v>8294</v>
      </c>
      <c r="J49" s="6">
        <f t="shared" si="3"/>
        <v>0.011285505323672484</v>
      </c>
      <c r="K49" s="54">
        <f t="shared" si="4"/>
        <v>8294</v>
      </c>
      <c r="L49" s="6">
        <f t="shared" si="5"/>
        <v>0.0013443345957068495</v>
      </c>
    </row>
    <row r="50" spans="2:12" ht="12.75">
      <c r="B50" s="94" t="s">
        <v>112</v>
      </c>
      <c r="C50" s="96">
        <v>0</v>
      </c>
      <c r="D50" s="6">
        <f t="shared" si="0"/>
        <v>0</v>
      </c>
      <c r="E50" s="96">
        <v>0</v>
      </c>
      <c r="F50" s="6">
        <f t="shared" si="1"/>
        <v>0</v>
      </c>
      <c r="G50" s="96">
        <v>0</v>
      </c>
      <c r="H50" s="6">
        <f t="shared" si="2"/>
        <v>0</v>
      </c>
      <c r="I50" s="96">
        <v>9234</v>
      </c>
      <c r="J50" s="6">
        <f t="shared" si="3"/>
        <v>0.012564547402796203</v>
      </c>
      <c r="K50" s="54">
        <f t="shared" si="4"/>
        <v>9234</v>
      </c>
      <c r="L50" s="6">
        <f t="shared" si="5"/>
        <v>0.0014966946776895404</v>
      </c>
    </row>
    <row r="51" spans="2:12" ht="12.75">
      <c r="B51" s="94" t="s">
        <v>115</v>
      </c>
      <c r="C51" s="96">
        <v>101139</v>
      </c>
      <c r="D51" s="6">
        <f t="shared" si="0"/>
        <v>0.031318317898004204</v>
      </c>
      <c r="E51" s="96">
        <v>101140</v>
      </c>
      <c r="F51" s="6">
        <f t="shared" si="1"/>
        <v>0.055119749481447086</v>
      </c>
      <c r="G51" s="96">
        <v>4562</v>
      </c>
      <c r="H51" s="6">
        <f t="shared" si="2"/>
        <v>0.012317478831864523</v>
      </c>
      <c r="I51" s="96">
        <v>8167</v>
      </c>
      <c r="J51" s="6">
        <f t="shared" si="3"/>
        <v>0.011112698574684492</v>
      </c>
      <c r="K51" s="54">
        <f t="shared" si="4"/>
        <v>215008</v>
      </c>
      <c r="L51" s="6">
        <f t="shared" si="5"/>
        <v>0.03484961330524937</v>
      </c>
    </row>
    <row r="52" spans="2:12" ht="12.75">
      <c r="B52" s="94" t="s">
        <v>120</v>
      </c>
      <c r="C52" s="96">
        <v>0</v>
      </c>
      <c r="D52" s="6">
        <f t="shared" si="0"/>
        <v>0</v>
      </c>
      <c r="E52" s="96">
        <v>0</v>
      </c>
      <c r="F52" s="6">
        <f t="shared" si="1"/>
        <v>0</v>
      </c>
      <c r="G52" s="96">
        <v>0</v>
      </c>
      <c r="H52" s="6">
        <f t="shared" si="2"/>
        <v>0</v>
      </c>
      <c r="I52" s="96">
        <v>647</v>
      </c>
      <c r="J52" s="6">
        <f t="shared" si="3"/>
        <v>0.0008803619416947307</v>
      </c>
      <c r="K52" s="54">
        <f t="shared" si="4"/>
        <v>647</v>
      </c>
      <c r="L52" s="6">
        <f t="shared" si="5"/>
        <v>0.00010486912025829897</v>
      </c>
    </row>
    <row r="53" spans="2:12" ht="12.75">
      <c r="B53" s="94" t="s">
        <v>121</v>
      </c>
      <c r="C53" s="96">
        <v>827</v>
      </c>
      <c r="D53" s="6">
        <f t="shared" si="0"/>
        <v>0.00025608567319876087</v>
      </c>
      <c r="E53" s="96">
        <v>827</v>
      </c>
      <c r="F53" s="6">
        <f t="shared" si="1"/>
        <v>0.00045070232174368934</v>
      </c>
      <c r="G53" s="96">
        <v>0</v>
      </c>
      <c r="H53" s="6">
        <f t="shared" si="2"/>
        <v>0</v>
      </c>
      <c r="I53" s="96">
        <v>0</v>
      </c>
      <c r="J53" s="6">
        <f t="shared" si="3"/>
        <v>0</v>
      </c>
      <c r="K53" s="54">
        <f t="shared" si="4"/>
        <v>1654</v>
      </c>
      <c r="L53" s="6">
        <f t="shared" si="5"/>
        <v>0.0002680889102120966</v>
      </c>
    </row>
    <row r="54" spans="2:12" ht="12.75">
      <c r="B54" s="94" t="s">
        <v>122</v>
      </c>
      <c r="C54" s="96">
        <v>2181</v>
      </c>
      <c r="D54" s="6">
        <f t="shared" si="0"/>
        <v>0.0006753601611203114</v>
      </c>
      <c r="E54" s="96">
        <v>2181</v>
      </c>
      <c r="F54" s="6">
        <f t="shared" si="1"/>
        <v>0.0011886115643566946</v>
      </c>
      <c r="G54" s="96">
        <v>0</v>
      </c>
      <c r="H54" s="6">
        <f t="shared" si="2"/>
        <v>0</v>
      </c>
      <c r="I54" s="96">
        <v>1463</v>
      </c>
      <c r="J54" s="6">
        <f t="shared" si="3"/>
        <v>0.0019906793210191518</v>
      </c>
      <c r="K54" s="54">
        <f t="shared" si="4"/>
        <v>5825</v>
      </c>
      <c r="L54" s="6">
        <f t="shared" si="5"/>
        <v>0.0009441462527118879</v>
      </c>
    </row>
    <row r="55" spans="2:12" ht="12.75">
      <c r="B55" s="94" t="s">
        <v>123</v>
      </c>
      <c r="C55" s="96">
        <v>709</v>
      </c>
      <c r="D55" s="6">
        <f t="shared" si="0"/>
        <v>0.00021954624219821216</v>
      </c>
      <c r="E55" s="96">
        <v>709</v>
      </c>
      <c r="F55" s="6">
        <f t="shared" si="1"/>
        <v>0.0003863941307331025</v>
      </c>
      <c r="G55" s="96">
        <v>0</v>
      </c>
      <c r="H55" s="6">
        <f t="shared" si="2"/>
        <v>0</v>
      </c>
      <c r="I55" s="96">
        <v>0</v>
      </c>
      <c r="J55" s="6">
        <f t="shared" si="3"/>
        <v>0</v>
      </c>
      <c r="K55" s="54">
        <f t="shared" si="4"/>
        <v>1418</v>
      </c>
      <c r="L55" s="6">
        <f t="shared" si="5"/>
        <v>0.00022983680452282523</v>
      </c>
    </row>
    <row r="56" spans="2:12" ht="12.75">
      <c r="B56" s="94" t="s">
        <v>127</v>
      </c>
      <c r="C56" s="96">
        <v>25418</v>
      </c>
      <c r="D56" s="6">
        <f t="shared" si="0"/>
        <v>0.007870841162474128</v>
      </c>
      <c r="E56" s="96">
        <v>25418</v>
      </c>
      <c r="F56" s="6">
        <f t="shared" si="1"/>
        <v>0.013852420331416078</v>
      </c>
      <c r="G56" s="96">
        <v>753</v>
      </c>
      <c r="H56" s="6">
        <f t="shared" si="2"/>
        <v>0.002033113011923276</v>
      </c>
      <c r="I56" s="96">
        <v>16879</v>
      </c>
      <c r="J56" s="6">
        <f t="shared" si="3"/>
        <v>0.02296696941864816</v>
      </c>
      <c r="K56" s="54">
        <f t="shared" si="4"/>
        <v>68468</v>
      </c>
      <c r="L56" s="6">
        <f t="shared" si="5"/>
        <v>0.01109764903530945</v>
      </c>
    </row>
    <row r="57" spans="2:12" ht="12.75">
      <c r="B57" s="94" t="s">
        <v>128</v>
      </c>
      <c r="C57" s="96">
        <v>0</v>
      </c>
      <c r="D57" s="6">
        <f t="shared" si="0"/>
        <v>0</v>
      </c>
      <c r="E57" s="96">
        <v>0</v>
      </c>
      <c r="F57" s="6">
        <f t="shared" si="1"/>
        <v>0</v>
      </c>
      <c r="G57" s="96">
        <v>0</v>
      </c>
      <c r="H57" s="6">
        <f t="shared" si="2"/>
        <v>0</v>
      </c>
      <c r="I57" s="96">
        <v>9135</v>
      </c>
      <c r="J57" s="6">
        <f t="shared" si="3"/>
        <v>0.012429839779569345</v>
      </c>
      <c r="K57" s="54">
        <f t="shared" si="4"/>
        <v>9135</v>
      </c>
      <c r="L57" s="6">
        <f t="shared" si="5"/>
        <v>0.0014806482435232784</v>
      </c>
    </row>
    <row r="58" spans="2:12" ht="12.75">
      <c r="B58" s="94" t="s">
        <v>130</v>
      </c>
      <c r="C58" s="96">
        <v>0</v>
      </c>
      <c r="D58" s="6">
        <f t="shared" si="0"/>
        <v>0</v>
      </c>
      <c r="E58" s="96">
        <v>0</v>
      </c>
      <c r="F58" s="6">
        <f t="shared" si="1"/>
        <v>0</v>
      </c>
      <c r="G58" s="96">
        <v>0</v>
      </c>
      <c r="H58" s="6">
        <f t="shared" si="2"/>
        <v>0</v>
      </c>
      <c r="I58" s="96">
        <v>4632</v>
      </c>
      <c r="J58" s="6">
        <f t="shared" si="3"/>
        <v>0.006302683947341565</v>
      </c>
      <c r="K58" s="54">
        <f t="shared" si="4"/>
        <v>4632</v>
      </c>
      <c r="L58" s="6">
        <f t="shared" si="5"/>
        <v>0.0007507786167487493</v>
      </c>
    </row>
    <row r="59" spans="2:12" ht="12.75">
      <c r="B59" s="94" t="s">
        <v>131</v>
      </c>
      <c r="C59" s="96">
        <v>6551</v>
      </c>
      <c r="D59" s="6">
        <f t="shared" si="0"/>
        <v>0.0020285577329202933</v>
      </c>
      <c r="E59" s="96">
        <v>6551</v>
      </c>
      <c r="F59" s="6">
        <f t="shared" si="1"/>
        <v>0.0035701945704267337</v>
      </c>
      <c r="G59" s="96">
        <v>0</v>
      </c>
      <c r="H59" s="6">
        <f t="shared" si="2"/>
        <v>0</v>
      </c>
      <c r="I59" s="96">
        <v>9319</v>
      </c>
      <c r="J59" s="6">
        <f t="shared" si="3"/>
        <v>0.012680205463142498</v>
      </c>
      <c r="K59" s="54">
        <f t="shared" si="4"/>
        <v>22421</v>
      </c>
      <c r="L59" s="6">
        <f t="shared" si="5"/>
        <v>0.0036341121256743755</v>
      </c>
    </row>
    <row r="60" spans="2:12" ht="12.75">
      <c r="B60" s="94" t="s">
        <v>132</v>
      </c>
      <c r="C60" s="96">
        <v>14298</v>
      </c>
      <c r="D60" s="6">
        <f t="shared" si="0"/>
        <v>0.004427464274964792</v>
      </c>
      <c r="E60" s="96">
        <v>14298</v>
      </c>
      <c r="F60" s="6">
        <f t="shared" si="1"/>
        <v>0.007792190805672636</v>
      </c>
      <c r="G60" s="96">
        <v>0</v>
      </c>
      <c r="H60" s="6">
        <f t="shared" si="2"/>
        <v>0</v>
      </c>
      <c r="I60" s="96">
        <v>45210</v>
      </c>
      <c r="J60" s="6">
        <f t="shared" si="3"/>
        <v>0.06151648127359935</v>
      </c>
      <c r="K60" s="54">
        <f t="shared" si="4"/>
        <v>73806</v>
      </c>
      <c r="L60" s="6">
        <f t="shared" si="5"/>
        <v>0.011962859798738816</v>
      </c>
    </row>
    <row r="61" spans="2:12" ht="12.75">
      <c r="B61" s="94" t="s">
        <v>134</v>
      </c>
      <c r="C61" s="96">
        <v>4065</v>
      </c>
      <c r="D61" s="6">
        <f t="shared" si="0"/>
        <v>0.0012587524323494112</v>
      </c>
      <c r="E61" s="96">
        <v>4065</v>
      </c>
      <c r="F61" s="6">
        <f t="shared" si="1"/>
        <v>0.0022153626818477595</v>
      </c>
      <c r="G61" s="96">
        <v>0</v>
      </c>
      <c r="H61" s="6">
        <f t="shared" si="2"/>
        <v>0</v>
      </c>
      <c r="I61" s="96">
        <v>1358</v>
      </c>
      <c r="J61" s="6">
        <f t="shared" si="3"/>
        <v>0.0018478075994149063</v>
      </c>
      <c r="K61" s="54">
        <f t="shared" si="4"/>
        <v>9488</v>
      </c>
      <c r="L61" s="6">
        <f t="shared" si="5"/>
        <v>0.0015378643168635867</v>
      </c>
    </row>
    <row r="62" spans="2:12" ht="12.75">
      <c r="B62" s="94" t="s">
        <v>135</v>
      </c>
      <c r="C62" s="96">
        <v>108449</v>
      </c>
      <c r="D62" s="6">
        <f t="shared" si="0"/>
        <v>0.0335819046828687</v>
      </c>
      <c r="E62" s="96">
        <v>108449</v>
      </c>
      <c r="F62" s="6">
        <f t="shared" si="1"/>
        <v>0.059103042431416404</v>
      </c>
      <c r="G62" s="96">
        <v>46864</v>
      </c>
      <c r="H62" s="6">
        <f t="shared" si="2"/>
        <v>0.1265336098151028</v>
      </c>
      <c r="I62" s="96">
        <v>2391</v>
      </c>
      <c r="J62" s="6">
        <f t="shared" si="3"/>
        <v>0.003253393203388101</v>
      </c>
      <c r="K62" s="54">
        <f t="shared" si="4"/>
        <v>266153</v>
      </c>
      <c r="L62" s="6">
        <f t="shared" si="5"/>
        <v>0.043139460531850145</v>
      </c>
    </row>
    <row r="63" spans="2:12" ht="12.75">
      <c r="B63" s="94" t="s">
        <v>136</v>
      </c>
      <c r="C63" s="96">
        <v>0</v>
      </c>
      <c r="D63" s="6">
        <f t="shared" si="0"/>
        <v>0</v>
      </c>
      <c r="E63" s="96">
        <v>0</v>
      </c>
      <c r="F63" s="6">
        <f t="shared" si="1"/>
        <v>0</v>
      </c>
      <c r="G63" s="96">
        <v>0</v>
      </c>
      <c r="H63" s="6">
        <f t="shared" si="2"/>
        <v>0</v>
      </c>
      <c r="I63" s="96">
        <v>25055</v>
      </c>
      <c r="J63" s="6">
        <f t="shared" si="3"/>
        <v>0.03409191414089873</v>
      </c>
      <c r="K63" s="54">
        <f t="shared" si="4"/>
        <v>25055</v>
      </c>
      <c r="L63" s="6">
        <f t="shared" si="5"/>
        <v>0.0040610445256131075</v>
      </c>
    </row>
    <row r="64" spans="2:12" ht="12.75">
      <c r="B64" s="94" t="s">
        <v>137</v>
      </c>
      <c r="C64" s="96">
        <v>92421</v>
      </c>
      <c r="D64" s="6">
        <f t="shared" si="0"/>
        <v>0.02861873519069248</v>
      </c>
      <c r="E64" s="96">
        <v>92421</v>
      </c>
      <c r="F64" s="6">
        <f t="shared" si="1"/>
        <v>0.05036802814736822</v>
      </c>
      <c r="G64" s="96">
        <v>39214</v>
      </c>
      <c r="H64" s="6">
        <f t="shared" si="2"/>
        <v>0.10587847762225679</v>
      </c>
      <c r="I64" s="96">
        <v>36034</v>
      </c>
      <c r="J64" s="6">
        <f t="shared" si="3"/>
        <v>0.0490308534884512</v>
      </c>
      <c r="K64" s="54">
        <f t="shared" si="4"/>
        <v>260090</v>
      </c>
      <c r="L64" s="6">
        <f t="shared" si="5"/>
        <v>0.042156738003061786</v>
      </c>
    </row>
    <row r="65" spans="2:12" ht="12.75">
      <c r="B65" s="94" t="s">
        <v>139</v>
      </c>
      <c r="C65" s="96">
        <v>4310</v>
      </c>
      <c r="D65" s="6">
        <f t="shared" si="0"/>
        <v>0.0013346182001047876</v>
      </c>
      <c r="E65" s="96">
        <v>4311</v>
      </c>
      <c r="F65" s="6">
        <f t="shared" si="1"/>
        <v>0.0023494289105647458</v>
      </c>
      <c r="G65" s="96">
        <v>0</v>
      </c>
      <c r="H65" s="6">
        <f t="shared" si="2"/>
        <v>0</v>
      </c>
      <c r="I65" s="96">
        <v>13079</v>
      </c>
      <c r="J65" s="6">
        <f t="shared" si="3"/>
        <v>0.017796373779637376</v>
      </c>
      <c r="K65" s="54">
        <f t="shared" si="4"/>
        <v>21700</v>
      </c>
      <c r="L65" s="6">
        <f t="shared" si="5"/>
        <v>0.0035172487010897797</v>
      </c>
    </row>
    <row r="66" spans="2:12" ht="12.75">
      <c r="B66" s="94" t="s">
        <v>140</v>
      </c>
      <c r="C66" s="96">
        <v>0</v>
      </c>
      <c r="D66" s="6">
        <f t="shared" si="0"/>
        <v>0</v>
      </c>
      <c r="E66" s="96">
        <v>0</v>
      </c>
      <c r="F66" s="6">
        <f t="shared" si="1"/>
        <v>0</v>
      </c>
      <c r="G66" s="96">
        <v>0</v>
      </c>
      <c r="H66" s="6">
        <f t="shared" si="2"/>
        <v>0</v>
      </c>
      <c r="I66" s="96">
        <v>14272</v>
      </c>
      <c r="J66" s="6">
        <f t="shared" si="3"/>
        <v>0.019419668673674183</v>
      </c>
      <c r="K66" s="54">
        <f t="shared" si="4"/>
        <v>14272</v>
      </c>
      <c r="L66" s="6">
        <f t="shared" si="5"/>
        <v>0.0023132798830393245</v>
      </c>
    </row>
    <row r="67" spans="2:12" ht="12.75">
      <c r="B67" s="94" t="s">
        <v>141</v>
      </c>
      <c r="C67" s="96">
        <v>0</v>
      </c>
      <c r="D67" s="6">
        <f t="shared" si="0"/>
        <v>0</v>
      </c>
      <c r="E67" s="96">
        <v>0</v>
      </c>
      <c r="F67" s="6">
        <f t="shared" si="1"/>
        <v>0</v>
      </c>
      <c r="G67" s="96">
        <v>0</v>
      </c>
      <c r="H67" s="6">
        <f t="shared" si="2"/>
        <v>0</v>
      </c>
      <c r="I67" s="96">
        <v>1939</v>
      </c>
      <c r="J67" s="6">
        <f t="shared" si="3"/>
        <v>0.002638364458958397</v>
      </c>
      <c r="K67" s="54">
        <f t="shared" si="4"/>
        <v>1939</v>
      </c>
      <c r="L67" s="6">
        <f t="shared" si="5"/>
        <v>0.0003142831903876997</v>
      </c>
    </row>
    <row r="68" spans="2:12" ht="12.75">
      <c r="B68" s="94" t="s">
        <v>143</v>
      </c>
      <c r="C68" s="96">
        <v>0</v>
      </c>
      <c r="D68" s="6">
        <f>+C68/$C$76</f>
        <v>0</v>
      </c>
      <c r="E68" s="96">
        <v>0</v>
      </c>
      <c r="F68" s="6">
        <f>+E68/$E$76</f>
        <v>0</v>
      </c>
      <c r="G68" s="96">
        <v>0</v>
      </c>
      <c r="H68" s="6">
        <f>+G68/$G$76</f>
        <v>0</v>
      </c>
      <c r="I68" s="96">
        <v>19112</v>
      </c>
      <c r="J68" s="6">
        <f aca="true" t="shared" si="6" ref="J68:J73">+I68/$I$76</f>
        <v>0.026005374698098445</v>
      </c>
      <c r="K68" s="54">
        <f aca="true" t="shared" si="7" ref="K68:K73">+C68+E68+G68+I68</f>
        <v>19112</v>
      </c>
      <c r="L68" s="6">
        <f aca="true" t="shared" si="8" ref="L68:L73">+K68/$K$76</f>
        <v>0.003097772220056584</v>
      </c>
    </row>
    <row r="69" spans="2:12" ht="12.75">
      <c r="B69" s="94" t="s">
        <v>145</v>
      </c>
      <c r="C69" s="96">
        <v>1512</v>
      </c>
      <c r="D69" s="6">
        <f>+C69/$C$76</f>
        <v>0.00046820016671889536</v>
      </c>
      <c r="E69" s="96">
        <v>1512</v>
      </c>
      <c r="F69" s="6">
        <f>+E69/$E$76</f>
        <v>0.000824016820406842</v>
      </c>
      <c r="G69" s="96">
        <v>0</v>
      </c>
      <c r="H69" s="6">
        <f>+G69/$G$76</f>
        <v>0</v>
      </c>
      <c r="I69" s="96">
        <v>0</v>
      </c>
      <c r="J69" s="6">
        <f t="shared" si="6"/>
        <v>0</v>
      </c>
      <c r="K69" s="54">
        <f t="shared" si="7"/>
        <v>3024</v>
      </c>
      <c r="L69" s="6">
        <f t="shared" si="8"/>
        <v>0.0004901456254421887</v>
      </c>
    </row>
    <row r="70" spans="2:12" ht="12.75">
      <c r="B70" s="94" t="s">
        <v>146</v>
      </c>
      <c r="C70" s="96">
        <v>4778</v>
      </c>
      <c r="D70" s="6">
        <f>+C70/$C$76</f>
        <v>0.001479537299327303</v>
      </c>
      <c r="E70" s="96">
        <v>4778</v>
      </c>
      <c r="F70" s="6">
        <f>+E70/$E$76</f>
        <v>0.002603936751259187</v>
      </c>
      <c r="G70" s="96">
        <v>0</v>
      </c>
      <c r="H70" s="6">
        <f>+G70/$G$76</f>
        <v>0</v>
      </c>
      <c r="I70" s="96">
        <v>407</v>
      </c>
      <c r="J70" s="6">
        <f t="shared" si="6"/>
        <v>0.0005537980065993129</v>
      </c>
      <c r="K70" s="54">
        <f t="shared" si="7"/>
        <v>9963</v>
      </c>
      <c r="L70" s="6">
        <f t="shared" si="8"/>
        <v>0.0016148547838229252</v>
      </c>
    </row>
    <row r="71" spans="2:12" ht="12.75">
      <c r="B71" s="94" t="s">
        <v>147</v>
      </c>
      <c r="C71" s="96">
        <v>0</v>
      </c>
      <c r="D71" s="6">
        <f>+C71/$C$76</f>
        <v>0</v>
      </c>
      <c r="E71" s="96">
        <v>0</v>
      </c>
      <c r="F71" s="6">
        <f>+E71/$E$76</f>
        <v>0</v>
      </c>
      <c r="G71" s="96">
        <v>0</v>
      </c>
      <c r="H71" s="6">
        <f>+G71/$G$76</f>
        <v>0</v>
      </c>
      <c r="I71" s="96">
        <v>720</v>
      </c>
      <c r="J71" s="6">
        <f t="shared" si="6"/>
        <v>0.0009796918052862537</v>
      </c>
      <c r="K71" s="54">
        <f t="shared" si="7"/>
        <v>720</v>
      </c>
      <c r="L71" s="6">
        <f t="shared" si="8"/>
        <v>0.0001167013393909973</v>
      </c>
    </row>
    <row r="72" spans="2:12" ht="12.75">
      <c r="B72" s="94" t="s">
        <v>148</v>
      </c>
      <c r="C72" s="96">
        <v>4229</v>
      </c>
      <c r="D72" s="6">
        <f>+C72/$C$76</f>
        <v>0.0013095360483162755</v>
      </c>
      <c r="E72" s="96">
        <v>4229</v>
      </c>
      <c r="F72" s="6">
        <f>+E72/$E$76</f>
        <v>0.0023047401676590837</v>
      </c>
      <c r="G72" s="96">
        <v>0</v>
      </c>
      <c r="H72" s="6"/>
      <c r="I72" s="96">
        <v>3135</v>
      </c>
      <c r="J72" s="6">
        <f t="shared" si="6"/>
        <v>0.004265741402183896</v>
      </c>
      <c r="K72" s="54">
        <f t="shared" si="7"/>
        <v>11593</v>
      </c>
      <c r="L72" s="6">
        <f t="shared" si="8"/>
        <v>0.0018790536493886551</v>
      </c>
    </row>
    <row r="73" spans="2:12" ht="12.75">
      <c r="B73" s="94" t="s">
        <v>149</v>
      </c>
      <c r="C73" s="96">
        <v>0</v>
      </c>
      <c r="D73" s="6"/>
      <c r="E73" s="96">
        <v>0</v>
      </c>
      <c r="F73" s="6"/>
      <c r="G73" s="96">
        <v>0</v>
      </c>
      <c r="H73" s="6"/>
      <c r="I73" s="96">
        <v>1924</v>
      </c>
      <c r="J73" s="6">
        <f t="shared" si="6"/>
        <v>0.0026179542130149334</v>
      </c>
      <c r="K73" s="54">
        <f t="shared" si="7"/>
        <v>1924</v>
      </c>
      <c r="L73" s="6">
        <f t="shared" si="8"/>
        <v>0.00031185191248372056</v>
      </c>
    </row>
    <row r="74" spans="2:12" ht="12.75">
      <c r="B74" s="24"/>
      <c r="C74" s="25"/>
      <c r="D74" s="6"/>
      <c r="E74" s="25"/>
      <c r="F74" s="6"/>
      <c r="G74" s="25"/>
      <c r="H74" s="6"/>
      <c r="I74" s="25"/>
      <c r="J74" s="6"/>
      <c r="K74" s="25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9" ref="C76:L76">SUM(C3:C75)</f>
        <v>3229388</v>
      </c>
      <c r="D76" s="7">
        <f t="shared" si="9"/>
        <v>1.0000000000000002</v>
      </c>
      <c r="E76" s="4">
        <f t="shared" si="9"/>
        <v>1834914</v>
      </c>
      <c r="F76" s="7">
        <f t="shared" si="9"/>
        <v>0.9999999999999998</v>
      </c>
      <c r="G76" s="4">
        <f t="shared" si="9"/>
        <v>370368</v>
      </c>
      <c r="H76" s="7">
        <f t="shared" si="9"/>
        <v>1</v>
      </c>
      <c r="I76" s="4">
        <f t="shared" si="9"/>
        <v>734925</v>
      </c>
      <c r="J76" s="7">
        <f t="shared" si="9"/>
        <v>0.9999999999999999</v>
      </c>
      <c r="K76" s="4">
        <f t="shared" si="9"/>
        <v>6169595</v>
      </c>
      <c r="L76" s="7">
        <f t="shared" si="9"/>
        <v>0.9999999999999998</v>
      </c>
      <c r="M76" s="4">
        <f>+I76+G76+E76+C76</f>
        <v>6169595</v>
      </c>
    </row>
    <row r="77" spans="3:11" ht="12.75">
      <c r="C77" s="4"/>
      <c r="E77" s="4"/>
      <c r="G77" s="4"/>
      <c r="I77" s="4"/>
      <c r="K77" s="4">
        <f>+K76-K78</f>
        <v>-2.6600000001490116</v>
      </c>
    </row>
    <row r="78" spans="3:11" ht="12.75">
      <c r="C78" s="9">
        <v>3229387.8</v>
      </c>
      <c r="E78" s="4">
        <v>1834913.74</v>
      </c>
      <c r="G78" s="9">
        <v>370368.61</v>
      </c>
      <c r="I78" s="9">
        <v>734927.51</v>
      </c>
      <c r="K78" s="4">
        <f>SUM(C78:I78)</f>
        <v>6169597.66</v>
      </c>
    </row>
    <row r="80" spans="3:11" ht="12.75">
      <c r="C80" s="4">
        <f>+C76-C78</f>
        <v>0.20000000018626451</v>
      </c>
      <c r="E80" s="4">
        <f>+E76-E78</f>
        <v>0.2600000000093132</v>
      </c>
      <c r="G80" s="4">
        <f>+G76-G78</f>
        <v>-0.6099999999860302</v>
      </c>
      <c r="I80" s="4">
        <f>+I76-I78</f>
        <v>-2.5100000000093132</v>
      </c>
      <c r="K80" s="4">
        <f>+K76-K78</f>
        <v>-2.6600000001490116</v>
      </c>
    </row>
    <row r="83" ht="12.75">
      <c r="K83" s="4">
        <f>+K78</f>
        <v>6169597.66</v>
      </c>
    </row>
    <row r="84" ht="12.75">
      <c r="K84" s="4">
        <v>172766.94</v>
      </c>
    </row>
    <row r="85" ht="12.75">
      <c r="K85" s="4">
        <f>+K83-K84</f>
        <v>5996830.72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5"/>
  <sheetViews>
    <sheetView workbookViewId="0" topLeftCell="A48">
      <selection activeCell="K84" sqref="K84"/>
    </sheetView>
  </sheetViews>
  <sheetFormatPr defaultColWidth="9.140625" defaultRowHeight="12.75"/>
  <cols>
    <col min="3" max="3" width="15.00390625" style="0" customWidth="1"/>
    <col min="4" max="4" width="16.421875" style="0" customWidth="1"/>
    <col min="5" max="5" width="13.140625" style="0" customWidth="1"/>
    <col min="7" max="7" width="19.57421875" style="4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36281</v>
      </c>
      <c r="F1" t="s">
        <v>157</v>
      </c>
    </row>
    <row r="2" spans="2:12" ht="12.75">
      <c r="B2" s="97" t="s">
        <v>150</v>
      </c>
      <c r="C2" s="99" t="s">
        <v>151</v>
      </c>
      <c r="D2" s="1" t="s">
        <v>159</v>
      </c>
      <c r="E2" s="99" t="s">
        <v>152</v>
      </c>
      <c r="F2" s="1" t="s">
        <v>159</v>
      </c>
      <c r="G2" s="99" t="s">
        <v>153</v>
      </c>
      <c r="H2" s="1" t="s">
        <v>159</v>
      </c>
      <c r="I2" s="99" t="s">
        <v>154</v>
      </c>
      <c r="J2" s="1" t="s">
        <v>159</v>
      </c>
      <c r="K2" s="55" t="s">
        <v>155</v>
      </c>
      <c r="L2" s="1" t="s">
        <v>156</v>
      </c>
    </row>
    <row r="3" spans="2:14" ht="12.75">
      <c r="B3" s="98" t="s">
        <v>2</v>
      </c>
      <c r="C3" s="100">
        <v>8414</v>
      </c>
      <c r="D3" s="6">
        <f>+C3/$C$76</f>
        <v>0.0035786651332365867</v>
      </c>
      <c r="E3" s="100">
        <v>8414</v>
      </c>
      <c r="F3" s="6">
        <f>+E3/$E$76</f>
        <v>0.006466920250283802</v>
      </c>
      <c r="G3" s="100">
        <v>265</v>
      </c>
      <c r="H3" s="6">
        <f>+G3/$G$76</f>
        <v>0.0009435272252110475</v>
      </c>
      <c r="I3" s="100">
        <v>913</v>
      </c>
      <c r="J3" s="6">
        <f>+I3/$I$76</f>
        <v>0.001403697582350002</v>
      </c>
      <c r="K3" s="56">
        <f>+C3+E3+G3+I3</f>
        <v>18006</v>
      </c>
      <c r="L3" s="6">
        <f>+K3/$K$76</f>
        <v>0.003928417538902919</v>
      </c>
      <c r="N3" s="4"/>
    </row>
    <row r="4" spans="2:14" ht="12.75">
      <c r="B4" s="98" t="s">
        <v>6</v>
      </c>
      <c r="C4" s="100">
        <v>6542</v>
      </c>
      <c r="D4" s="6">
        <f aca="true" t="shared" si="0" ref="D4:D67">+C4/$C$76</f>
        <v>0.0027824610532010637</v>
      </c>
      <c r="E4" s="100">
        <v>6542</v>
      </c>
      <c r="F4" s="6">
        <f aca="true" t="shared" si="1" ref="F4:F67">+E4/$E$76</f>
        <v>0.005028118882500194</v>
      </c>
      <c r="G4" s="100">
        <v>856</v>
      </c>
      <c r="H4" s="6">
        <f aca="true" t="shared" si="2" ref="H4:H67">+G4/$G$76</f>
        <v>0.00304777096143644</v>
      </c>
      <c r="I4" s="100">
        <v>12553</v>
      </c>
      <c r="J4" s="6">
        <f aca="true" t="shared" si="3" ref="J4:J67">+I4/$I$76</f>
        <v>0.019299688665103586</v>
      </c>
      <c r="K4" s="56">
        <f aca="true" t="shared" si="4" ref="K4:K67">+C4+E4+G4+I4</f>
        <v>26493</v>
      </c>
      <c r="L4" s="6">
        <f aca="true" t="shared" si="5" ref="L4:L67">+K4/$K$76</f>
        <v>0.005780049197942632</v>
      </c>
      <c r="N4" s="4"/>
    </row>
    <row r="5" spans="2:14" ht="12.75">
      <c r="B5" s="98" t="s">
        <v>7</v>
      </c>
      <c r="C5" s="100">
        <v>240</v>
      </c>
      <c r="D5" s="6">
        <f t="shared" si="0"/>
        <v>0.00010207744615840038</v>
      </c>
      <c r="E5" s="100">
        <v>240</v>
      </c>
      <c r="F5" s="6">
        <f t="shared" si="1"/>
        <v>0.00018446171381841128</v>
      </c>
      <c r="G5" s="100">
        <v>0</v>
      </c>
      <c r="H5" s="6">
        <f t="shared" si="2"/>
        <v>0</v>
      </c>
      <c r="I5" s="100">
        <v>4144</v>
      </c>
      <c r="J5" s="6">
        <f t="shared" si="3"/>
        <v>0.00637121881846485</v>
      </c>
      <c r="K5" s="56">
        <f t="shared" si="4"/>
        <v>4624</v>
      </c>
      <c r="L5" s="6">
        <f t="shared" si="5"/>
        <v>0.0010088305398137896</v>
      </c>
      <c r="N5" s="4"/>
    </row>
    <row r="6" spans="2:14" ht="12.75">
      <c r="B6" s="98" t="s">
        <v>8</v>
      </c>
      <c r="C6" s="100">
        <v>507</v>
      </c>
      <c r="D6" s="6">
        <f t="shared" si="0"/>
        <v>0.0002156386050096208</v>
      </c>
      <c r="E6" s="100">
        <v>507</v>
      </c>
      <c r="F6" s="6">
        <f t="shared" si="1"/>
        <v>0.00038967537044139384</v>
      </c>
      <c r="G6" s="100">
        <v>0</v>
      </c>
      <c r="H6" s="6">
        <f t="shared" si="2"/>
        <v>0</v>
      </c>
      <c r="I6" s="100">
        <v>18468</v>
      </c>
      <c r="J6" s="6">
        <f t="shared" si="3"/>
        <v>0.02839374255294615</v>
      </c>
      <c r="K6" s="56">
        <f t="shared" si="4"/>
        <v>19482</v>
      </c>
      <c r="L6" s="6">
        <f t="shared" si="5"/>
        <v>0.004250440436127216</v>
      </c>
      <c r="N6" s="4"/>
    </row>
    <row r="7" spans="2:14" ht="12.75">
      <c r="B7" s="98" t="s">
        <v>12</v>
      </c>
      <c r="C7" s="100">
        <v>0</v>
      </c>
      <c r="D7" s="6">
        <f t="shared" si="0"/>
        <v>0</v>
      </c>
      <c r="E7" s="100">
        <v>0</v>
      </c>
      <c r="F7" s="6">
        <f t="shared" si="1"/>
        <v>0</v>
      </c>
      <c r="G7" s="100">
        <v>0</v>
      </c>
      <c r="H7" s="6">
        <f t="shared" si="2"/>
        <v>0</v>
      </c>
      <c r="I7" s="100">
        <v>3398</v>
      </c>
      <c r="J7" s="6">
        <f t="shared" si="3"/>
        <v>0.00522427643463889</v>
      </c>
      <c r="K7" s="56">
        <f t="shared" si="4"/>
        <v>3398</v>
      </c>
      <c r="L7" s="6">
        <f t="shared" si="5"/>
        <v>0.0007413508162385936</v>
      </c>
      <c r="N7" s="4"/>
    </row>
    <row r="8" spans="2:14" ht="12.75">
      <c r="B8" s="98" t="s">
        <v>15</v>
      </c>
      <c r="C8" s="100">
        <v>18555</v>
      </c>
      <c r="D8" s="6">
        <f t="shared" si="0"/>
        <v>0.007891862556121329</v>
      </c>
      <c r="E8" s="100">
        <v>18555</v>
      </c>
      <c r="F8" s="6">
        <f t="shared" si="1"/>
        <v>0.014261196249585922</v>
      </c>
      <c r="G8" s="100">
        <v>809</v>
      </c>
      <c r="H8" s="6">
        <f t="shared" si="2"/>
        <v>0.0028804283969650468</v>
      </c>
      <c r="I8" s="100">
        <v>6052</v>
      </c>
      <c r="J8" s="6">
        <f t="shared" si="3"/>
        <v>0.009304685398008994</v>
      </c>
      <c r="K8" s="56">
        <f t="shared" si="4"/>
        <v>43971</v>
      </c>
      <c r="L8" s="6">
        <f t="shared" si="5"/>
        <v>0.009593271554098648</v>
      </c>
      <c r="N8" s="4"/>
    </row>
    <row r="9" spans="2:14" ht="12.75">
      <c r="B9" s="98" t="s">
        <v>16</v>
      </c>
      <c r="C9" s="100">
        <v>189</v>
      </c>
      <c r="D9" s="6">
        <f t="shared" si="0"/>
        <v>8.03859888497403E-05</v>
      </c>
      <c r="E9" s="100">
        <v>189</v>
      </c>
      <c r="F9" s="6">
        <f t="shared" si="1"/>
        <v>0.0001452635996319989</v>
      </c>
      <c r="G9" s="100">
        <v>0</v>
      </c>
      <c r="H9" s="6">
        <f t="shared" si="2"/>
        <v>0</v>
      </c>
      <c r="I9" s="100">
        <v>0</v>
      </c>
      <c r="J9" s="6">
        <f t="shared" si="3"/>
        <v>0</v>
      </c>
      <c r="K9" s="56">
        <f t="shared" si="4"/>
        <v>378</v>
      </c>
      <c r="L9" s="6">
        <f t="shared" si="5"/>
        <v>8.246927855744214E-05</v>
      </c>
      <c r="N9" s="4"/>
    </row>
    <row r="10" spans="2:14" ht="12.75">
      <c r="B10" s="98" t="s">
        <v>17</v>
      </c>
      <c r="C10" s="100">
        <v>6088</v>
      </c>
      <c r="D10" s="6">
        <f t="shared" si="0"/>
        <v>0.0025893645508847565</v>
      </c>
      <c r="E10" s="100">
        <v>6088</v>
      </c>
      <c r="F10" s="6">
        <f t="shared" si="1"/>
        <v>0.004679178807193699</v>
      </c>
      <c r="G10" s="100">
        <v>474</v>
      </c>
      <c r="H10" s="6">
        <f t="shared" si="2"/>
        <v>0.0016876675650944774</v>
      </c>
      <c r="I10" s="100">
        <v>840</v>
      </c>
      <c r="J10" s="6">
        <f t="shared" si="3"/>
        <v>0.0012914632740131451</v>
      </c>
      <c r="K10" s="56">
        <f t="shared" si="4"/>
        <v>13490</v>
      </c>
      <c r="L10" s="6">
        <f t="shared" si="5"/>
        <v>0.002943149650105541</v>
      </c>
      <c r="N10" s="4"/>
    </row>
    <row r="11" spans="2:14" ht="12.75">
      <c r="B11" s="98" t="s">
        <v>24</v>
      </c>
      <c r="C11" s="100">
        <v>200</v>
      </c>
      <c r="D11" s="6">
        <f t="shared" si="0"/>
        <v>8.506453846533365E-05</v>
      </c>
      <c r="E11" s="100">
        <v>200</v>
      </c>
      <c r="F11" s="6">
        <f t="shared" si="1"/>
        <v>0.00015371809484867607</v>
      </c>
      <c r="G11" s="100">
        <v>0</v>
      </c>
      <c r="H11" s="6">
        <f t="shared" si="2"/>
        <v>0</v>
      </c>
      <c r="I11" s="100">
        <v>422</v>
      </c>
      <c r="J11" s="6">
        <f t="shared" si="3"/>
        <v>0.0006488065495637468</v>
      </c>
      <c r="K11" s="56">
        <f t="shared" si="4"/>
        <v>822</v>
      </c>
      <c r="L11" s="6">
        <f t="shared" si="5"/>
        <v>0.0001793379549582472</v>
      </c>
      <c r="N11" s="4"/>
    </row>
    <row r="12" spans="2:14" ht="12.75">
      <c r="B12" s="98" t="s">
        <v>27</v>
      </c>
      <c r="C12" s="100">
        <v>297</v>
      </c>
      <c r="D12" s="6">
        <f t="shared" si="0"/>
        <v>0.00012632083962102047</v>
      </c>
      <c r="E12" s="100">
        <v>297</v>
      </c>
      <c r="F12" s="6">
        <f t="shared" si="1"/>
        <v>0.00022827137085028396</v>
      </c>
      <c r="G12" s="100">
        <v>0</v>
      </c>
      <c r="H12" s="6">
        <f t="shared" si="2"/>
        <v>0</v>
      </c>
      <c r="I12" s="100">
        <v>972</v>
      </c>
      <c r="J12" s="6">
        <f t="shared" si="3"/>
        <v>0.0014944075027866395</v>
      </c>
      <c r="K12" s="56">
        <f t="shared" si="4"/>
        <v>1566</v>
      </c>
      <c r="L12" s="6">
        <f t="shared" si="5"/>
        <v>0.0003416584397379746</v>
      </c>
      <c r="N12" s="4"/>
    </row>
    <row r="13" spans="2:14" ht="12.75">
      <c r="B13" s="98" t="s">
        <v>28</v>
      </c>
      <c r="C13" s="100">
        <v>33364</v>
      </c>
      <c r="D13" s="6">
        <f t="shared" si="0"/>
        <v>0.01419046630678696</v>
      </c>
      <c r="E13" s="100">
        <v>33364</v>
      </c>
      <c r="F13" s="6">
        <f t="shared" si="1"/>
        <v>0.02564325258265614</v>
      </c>
      <c r="G13" s="100">
        <v>0</v>
      </c>
      <c r="H13" s="6">
        <f t="shared" si="2"/>
        <v>0</v>
      </c>
      <c r="I13" s="100">
        <v>3226</v>
      </c>
      <c r="J13" s="6">
        <f t="shared" si="3"/>
        <v>0.004959833954721913</v>
      </c>
      <c r="K13" s="56">
        <f t="shared" si="4"/>
        <v>69954</v>
      </c>
      <c r="L13" s="6">
        <f t="shared" si="5"/>
        <v>0.01526205267779711</v>
      </c>
      <c r="N13" s="4"/>
    </row>
    <row r="14" spans="2:14" ht="12.75">
      <c r="B14" s="98" t="s">
        <v>31</v>
      </c>
      <c r="C14" s="100">
        <v>101</v>
      </c>
      <c r="D14" s="6">
        <f t="shared" si="0"/>
        <v>4.295759192499349E-05</v>
      </c>
      <c r="E14" s="100">
        <v>101</v>
      </c>
      <c r="F14" s="6">
        <f t="shared" si="1"/>
        <v>7.762763789858142E-05</v>
      </c>
      <c r="G14" s="100">
        <v>0</v>
      </c>
      <c r="H14" s="6">
        <f t="shared" si="2"/>
        <v>0</v>
      </c>
      <c r="I14" s="100">
        <v>473</v>
      </c>
      <c r="J14" s="6">
        <f t="shared" si="3"/>
        <v>0.0007272168197716877</v>
      </c>
      <c r="K14" s="56">
        <f t="shared" si="4"/>
        <v>675</v>
      </c>
      <c r="L14" s="6">
        <f t="shared" si="5"/>
        <v>0.00014726656885257524</v>
      </c>
      <c r="N14" s="4"/>
    </row>
    <row r="15" spans="2:14" ht="12.75">
      <c r="B15" s="98" t="s">
        <v>32</v>
      </c>
      <c r="C15" s="100">
        <v>148</v>
      </c>
      <c r="D15" s="6">
        <f t="shared" si="0"/>
        <v>6.29477584643469E-05</v>
      </c>
      <c r="E15" s="100">
        <v>148</v>
      </c>
      <c r="F15" s="6">
        <f t="shared" si="1"/>
        <v>0.00011375139018802028</v>
      </c>
      <c r="G15" s="100">
        <v>0</v>
      </c>
      <c r="H15" s="6">
        <f t="shared" si="2"/>
        <v>0</v>
      </c>
      <c r="I15" s="100">
        <v>0</v>
      </c>
      <c r="J15" s="6">
        <f t="shared" si="3"/>
        <v>0</v>
      </c>
      <c r="K15" s="56">
        <f t="shared" si="4"/>
        <v>296</v>
      </c>
      <c r="L15" s="6">
        <f t="shared" si="5"/>
        <v>6.457911760053671E-05</v>
      </c>
      <c r="N15" s="4"/>
    </row>
    <row r="16" spans="2:14" ht="12.75">
      <c r="B16" s="98" t="s">
        <v>33</v>
      </c>
      <c r="C16" s="100">
        <v>6086</v>
      </c>
      <c r="D16" s="6">
        <f t="shared" si="0"/>
        <v>0.002588513905500103</v>
      </c>
      <c r="E16" s="100">
        <v>6086</v>
      </c>
      <c r="F16" s="6">
        <f t="shared" si="1"/>
        <v>0.0046776416262452125</v>
      </c>
      <c r="G16" s="100">
        <v>699</v>
      </c>
      <c r="H16" s="6">
        <f t="shared" si="2"/>
        <v>0.0024887755865000837</v>
      </c>
      <c r="I16" s="100">
        <v>17579</v>
      </c>
      <c r="J16" s="6">
        <f t="shared" si="3"/>
        <v>0.02702694392128224</v>
      </c>
      <c r="K16" s="56">
        <f t="shared" si="4"/>
        <v>30450</v>
      </c>
      <c r="L16" s="6">
        <f t="shared" si="5"/>
        <v>0.0066433585504606174</v>
      </c>
      <c r="N16" s="4"/>
    </row>
    <row r="17" spans="2:14" ht="12.75">
      <c r="B17" s="98" t="s">
        <v>35</v>
      </c>
      <c r="C17" s="100">
        <v>19628</v>
      </c>
      <c r="D17" s="6">
        <f t="shared" si="0"/>
        <v>0.008348233804987844</v>
      </c>
      <c r="E17" s="100">
        <v>19628</v>
      </c>
      <c r="F17" s="6">
        <f t="shared" si="1"/>
        <v>0.01508589382844907</v>
      </c>
      <c r="G17" s="100">
        <v>10211</v>
      </c>
      <c r="H17" s="6">
        <f t="shared" si="2"/>
        <v>0.036356062251433986</v>
      </c>
      <c r="I17" s="100">
        <v>0</v>
      </c>
      <c r="J17" s="6">
        <f t="shared" si="3"/>
        <v>0</v>
      </c>
      <c r="K17" s="56">
        <f t="shared" si="4"/>
        <v>49467</v>
      </c>
      <c r="L17" s="6">
        <f t="shared" si="5"/>
        <v>0.010792348683600505</v>
      </c>
      <c r="N17" s="4"/>
    </row>
    <row r="18" spans="2:14" ht="12.75">
      <c r="B18" s="98" t="s">
        <v>38</v>
      </c>
      <c r="C18" s="100">
        <v>0</v>
      </c>
      <c r="D18" s="6">
        <f t="shared" si="0"/>
        <v>0</v>
      </c>
      <c r="E18" s="100">
        <v>0</v>
      </c>
      <c r="F18" s="6">
        <f t="shared" si="1"/>
        <v>0</v>
      </c>
      <c r="G18" s="100">
        <v>10057</v>
      </c>
      <c r="H18" s="6">
        <f t="shared" si="2"/>
        <v>0.03580774831678304</v>
      </c>
      <c r="I18" s="100">
        <v>0</v>
      </c>
      <c r="J18" s="6">
        <f t="shared" si="3"/>
        <v>0</v>
      </c>
      <c r="K18" s="56">
        <f t="shared" si="4"/>
        <v>10057</v>
      </c>
      <c r="L18" s="6">
        <f t="shared" si="5"/>
        <v>0.0021941627895560732</v>
      </c>
      <c r="N18" s="4"/>
    </row>
    <row r="19" spans="2:14" ht="12.75">
      <c r="B19" s="98" t="s">
        <v>39</v>
      </c>
      <c r="C19" s="100">
        <v>31</v>
      </c>
      <c r="D19" s="6">
        <f t="shared" si="0"/>
        <v>1.3185003462126715E-05</v>
      </c>
      <c r="E19" s="100">
        <v>31</v>
      </c>
      <c r="F19" s="6">
        <f t="shared" si="1"/>
        <v>2.382630470154479E-05</v>
      </c>
      <c r="G19" s="100">
        <v>0</v>
      </c>
      <c r="H19" s="6">
        <f t="shared" si="2"/>
        <v>0</v>
      </c>
      <c r="I19" s="100">
        <v>2200</v>
      </c>
      <c r="J19" s="6">
        <f t="shared" si="3"/>
        <v>0.003382403812891571</v>
      </c>
      <c r="K19" s="56">
        <f t="shared" si="4"/>
        <v>2262</v>
      </c>
      <c r="L19" s="6">
        <f t="shared" si="5"/>
        <v>0.0004935066351770745</v>
      </c>
      <c r="N19" s="4"/>
    </row>
    <row r="20" spans="2:14" ht="12.75">
      <c r="B20" s="98" t="s">
        <v>40</v>
      </c>
      <c r="C20" s="100">
        <v>171395</v>
      </c>
      <c r="D20" s="6">
        <f t="shared" si="0"/>
        <v>0.0728981828513293</v>
      </c>
      <c r="E20" s="100">
        <v>171395</v>
      </c>
      <c r="F20" s="6">
        <f t="shared" si="1"/>
        <v>0.13173256433294417</v>
      </c>
      <c r="G20" s="100">
        <v>32899</v>
      </c>
      <c r="H20" s="6">
        <f t="shared" si="2"/>
        <v>0.11713623464988018</v>
      </c>
      <c r="I20" s="100">
        <v>21399</v>
      </c>
      <c r="J20" s="6">
        <f t="shared" si="3"/>
        <v>0.03290002690548487</v>
      </c>
      <c r="K20" s="56">
        <f t="shared" si="4"/>
        <v>397088</v>
      </c>
      <c r="L20" s="6">
        <f t="shared" si="5"/>
        <v>0.08663375895189837</v>
      </c>
      <c r="N20" s="4"/>
    </row>
    <row r="21" spans="2:14" ht="12.75">
      <c r="B21" s="98" t="s">
        <v>42</v>
      </c>
      <c r="C21" s="100">
        <v>0</v>
      </c>
      <c r="D21" s="6">
        <f t="shared" si="0"/>
        <v>0</v>
      </c>
      <c r="E21" s="100">
        <v>0</v>
      </c>
      <c r="F21" s="6">
        <f t="shared" si="1"/>
        <v>0</v>
      </c>
      <c r="G21" s="100">
        <v>0</v>
      </c>
      <c r="H21" s="6">
        <f t="shared" si="2"/>
        <v>0</v>
      </c>
      <c r="I21" s="100">
        <v>136</v>
      </c>
      <c r="J21" s="6">
        <f t="shared" si="3"/>
        <v>0.00020909405388784257</v>
      </c>
      <c r="K21" s="56">
        <f t="shared" si="4"/>
        <v>136</v>
      </c>
      <c r="L21" s="6">
        <f t="shared" si="5"/>
        <v>2.967148646511146E-05</v>
      </c>
      <c r="N21" s="4"/>
    </row>
    <row r="22" spans="2:14" ht="12.75">
      <c r="B22" s="98" t="s">
        <v>43</v>
      </c>
      <c r="C22" s="100">
        <v>9360</v>
      </c>
      <c r="D22" s="6">
        <f t="shared" si="0"/>
        <v>0.003981020400177615</v>
      </c>
      <c r="E22" s="100">
        <v>9360</v>
      </c>
      <c r="F22" s="6">
        <f t="shared" si="1"/>
        <v>0.007194006838918039</v>
      </c>
      <c r="G22" s="100">
        <v>39</v>
      </c>
      <c r="H22" s="6">
        <f t="shared" si="2"/>
        <v>0.0001388587237103051</v>
      </c>
      <c r="I22" s="100">
        <v>724</v>
      </c>
      <c r="J22" s="6">
        <f t="shared" si="3"/>
        <v>0.0011131183456970443</v>
      </c>
      <c r="K22" s="56">
        <f t="shared" si="4"/>
        <v>19483</v>
      </c>
      <c r="L22" s="6">
        <f t="shared" si="5"/>
        <v>0.004250658608821813</v>
      </c>
      <c r="N22" s="4"/>
    </row>
    <row r="23" spans="2:14" ht="12.75">
      <c r="B23" s="98" t="s">
        <v>44</v>
      </c>
      <c r="C23" s="100">
        <v>15708</v>
      </c>
      <c r="D23" s="6">
        <f t="shared" si="0"/>
        <v>0.006680968851067305</v>
      </c>
      <c r="E23" s="100">
        <v>15708</v>
      </c>
      <c r="F23" s="6">
        <f t="shared" si="1"/>
        <v>0.012073019169415018</v>
      </c>
      <c r="G23" s="100">
        <v>833</v>
      </c>
      <c r="H23" s="6">
        <f t="shared" si="2"/>
        <v>0.0029658799192483114</v>
      </c>
      <c r="I23" s="100">
        <v>10701</v>
      </c>
      <c r="J23" s="6">
        <f t="shared" si="3"/>
        <v>0.016452319637160318</v>
      </c>
      <c r="K23" s="56">
        <f t="shared" si="4"/>
        <v>42950</v>
      </c>
      <c r="L23" s="6">
        <f t="shared" si="5"/>
        <v>0.009370517232915715</v>
      </c>
      <c r="N23" s="4"/>
    </row>
    <row r="24" spans="2:14" ht="12.75">
      <c r="B24" s="98" t="s">
        <v>45</v>
      </c>
      <c r="C24" s="100">
        <v>175724</v>
      </c>
      <c r="D24" s="6">
        <f t="shared" si="0"/>
        <v>0.07473940478641145</v>
      </c>
      <c r="E24" s="100">
        <v>175724</v>
      </c>
      <c r="F24" s="6">
        <f t="shared" si="1"/>
        <v>0.13505979249594377</v>
      </c>
      <c r="G24" s="100">
        <v>46911</v>
      </c>
      <c r="H24" s="6">
        <f t="shared" si="2"/>
        <v>0.16702568174292623</v>
      </c>
      <c r="I24" s="100">
        <v>16876</v>
      </c>
      <c r="J24" s="6">
        <f t="shared" si="3"/>
        <v>0.025946112157435523</v>
      </c>
      <c r="K24" s="56">
        <f t="shared" si="4"/>
        <v>415235</v>
      </c>
      <c r="L24" s="6">
        <f t="shared" si="5"/>
        <v>0.09059293884073939</v>
      </c>
      <c r="N24" s="4"/>
    </row>
    <row r="25" spans="2:14" ht="12.75">
      <c r="B25" s="98" t="s">
        <v>46</v>
      </c>
      <c r="C25" s="100">
        <v>88971</v>
      </c>
      <c r="D25" s="6">
        <f t="shared" si="0"/>
        <v>0.037841385258996</v>
      </c>
      <c r="E25" s="100">
        <v>88971</v>
      </c>
      <c r="F25" s="6">
        <f t="shared" si="1"/>
        <v>0.0683822630839078</v>
      </c>
      <c r="G25" s="100">
        <v>16002</v>
      </c>
      <c r="H25" s="6">
        <f t="shared" si="2"/>
        <v>0.05697480248236672</v>
      </c>
      <c r="I25" s="100">
        <v>25302</v>
      </c>
      <c r="J25" s="6">
        <f t="shared" si="3"/>
        <v>0.03890071876081024</v>
      </c>
      <c r="K25" s="56">
        <f t="shared" si="4"/>
        <v>219246</v>
      </c>
      <c r="L25" s="6">
        <f t="shared" si="5"/>
        <v>0.047833490599484024</v>
      </c>
      <c r="N25" s="4"/>
    </row>
    <row r="26" spans="2:14" ht="12.75">
      <c r="B26" s="98" t="s">
        <v>48</v>
      </c>
      <c r="C26" s="100">
        <v>74259</v>
      </c>
      <c r="D26" s="6">
        <f t="shared" si="0"/>
        <v>0.03158403780948606</v>
      </c>
      <c r="E26" s="100">
        <v>74259</v>
      </c>
      <c r="F26" s="6">
        <f t="shared" si="1"/>
        <v>0.05707476002683918</v>
      </c>
      <c r="G26" s="100">
        <v>20977</v>
      </c>
      <c r="H26" s="6">
        <f t="shared" si="2"/>
        <v>0.07468819095566846</v>
      </c>
      <c r="I26" s="100">
        <v>54386</v>
      </c>
      <c r="J26" s="6">
        <f t="shared" si="3"/>
        <v>0.08361609716723681</v>
      </c>
      <c r="K26" s="56">
        <f t="shared" si="4"/>
        <v>223881</v>
      </c>
      <c r="L26" s="6">
        <f t="shared" si="5"/>
        <v>0.048844721038938374</v>
      </c>
      <c r="N26" s="4"/>
    </row>
    <row r="27" spans="2:14" ht="12.75">
      <c r="B27" s="98" t="s">
        <v>51</v>
      </c>
      <c r="C27" s="100">
        <v>122239</v>
      </c>
      <c r="D27" s="6">
        <f t="shared" si="0"/>
        <v>0.0519910205873196</v>
      </c>
      <c r="E27" s="100">
        <v>122239</v>
      </c>
      <c r="F27" s="6">
        <f t="shared" si="1"/>
        <v>0.09395173098103657</v>
      </c>
      <c r="G27" s="100">
        <v>38885</v>
      </c>
      <c r="H27" s="6">
        <f t="shared" si="2"/>
        <v>0.13844926849936445</v>
      </c>
      <c r="I27" s="100">
        <v>30011</v>
      </c>
      <c r="J27" s="6">
        <f t="shared" si="3"/>
        <v>0.04614060037667679</v>
      </c>
      <c r="K27" s="56">
        <f t="shared" si="4"/>
        <v>313374</v>
      </c>
      <c r="L27" s="6">
        <f t="shared" si="5"/>
        <v>0.06836964999645469</v>
      </c>
      <c r="N27" s="4"/>
    </row>
    <row r="28" spans="2:14" ht="12.75">
      <c r="B28" s="98" t="s">
        <v>52</v>
      </c>
      <c r="C28" s="100">
        <v>1271</v>
      </c>
      <c r="D28" s="6">
        <f t="shared" si="0"/>
        <v>0.0005405851419471953</v>
      </c>
      <c r="E28" s="100">
        <v>1271</v>
      </c>
      <c r="F28" s="6">
        <f t="shared" si="1"/>
        <v>0.0009768784927633365</v>
      </c>
      <c r="G28" s="100">
        <v>0</v>
      </c>
      <c r="H28" s="6">
        <f t="shared" si="2"/>
        <v>0</v>
      </c>
      <c r="I28" s="100">
        <v>18571</v>
      </c>
      <c r="J28" s="6">
        <f t="shared" si="3"/>
        <v>0.028552100549640618</v>
      </c>
      <c r="K28" s="56">
        <f t="shared" si="4"/>
        <v>21113</v>
      </c>
      <c r="L28" s="6">
        <f t="shared" si="5"/>
        <v>0.0046062801010139575</v>
      </c>
      <c r="N28" s="4"/>
    </row>
    <row r="29" spans="2:14" ht="12.75">
      <c r="B29" s="98" t="s">
        <v>53</v>
      </c>
      <c r="C29" s="100">
        <v>10552</v>
      </c>
      <c r="D29" s="6">
        <f t="shared" si="0"/>
        <v>0.004488005049431003</v>
      </c>
      <c r="E29" s="100">
        <v>10552</v>
      </c>
      <c r="F29" s="6">
        <f t="shared" si="1"/>
        <v>0.00811016668421615</v>
      </c>
      <c r="G29" s="100">
        <v>31</v>
      </c>
      <c r="H29" s="6">
        <f t="shared" si="2"/>
        <v>0.00011037488294921687</v>
      </c>
      <c r="I29" s="100">
        <v>6018</v>
      </c>
      <c r="J29" s="6">
        <f t="shared" si="3"/>
        <v>0.009252411884537034</v>
      </c>
      <c r="K29" s="56">
        <f t="shared" si="4"/>
        <v>27153</v>
      </c>
      <c r="L29" s="6">
        <f t="shared" si="5"/>
        <v>0.00592404317637626</v>
      </c>
      <c r="N29" s="4"/>
    </row>
    <row r="30" spans="2:14" ht="12.75">
      <c r="B30" s="98" t="s">
        <v>54</v>
      </c>
      <c r="C30" s="100">
        <v>2903</v>
      </c>
      <c r="D30" s="6">
        <f t="shared" si="0"/>
        <v>0.0012347117758243179</v>
      </c>
      <c r="E30" s="100">
        <v>2903</v>
      </c>
      <c r="F30" s="6">
        <f t="shared" si="1"/>
        <v>0.002231218146728533</v>
      </c>
      <c r="G30" s="100">
        <v>0</v>
      </c>
      <c r="H30" s="6">
        <f t="shared" si="2"/>
        <v>0</v>
      </c>
      <c r="I30" s="100">
        <v>292</v>
      </c>
      <c r="J30" s="6">
        <f t="shared" si="3"/>
        <v>0.00044893723334742667</v>
      </c>
      <c r="K30" s="56">
        <f t="shared" si="4"/>
        <v>6098</v>
      </c>
      <c r="L30" s="6">
        <f t="shared" si="5"/>
        <v>0.0013304170916488946</v>
      </c>
      <c r="N30" s="4"/>
    </row>
    <row r="31" spans="2:14" ht="12.75">
      <c r="B31" s="98" t="s">
        <v>55</v>
      </c>
      <c r="C31" s="100">
        <v>6318</v>
      </c>
      <c r="D31" s="6">
        <f t="shared" si="0"/>
        <v>0.00268718877011989</v>
      </c>
      <c r="E31" s="100">
        <v>6318</v>
      </c>
      <c r="F31" s="6">
        <f t="shared" si="1"/>
        <v>0.004855954616269677</v>
      </c>
      <c r="G31" s="100">
        <v>0</v>
      </c>
      <c r="H31" s="6">
        <f t="shared" si="2"/>
        <v>0</v>
      </c>
      <c r="I31" s="100">
        <v>3461</v>
      </c>
      <c r="J31" s="6">
        <f t="shared" si="3"/>
        <v>0.005321136180189876</v>
      </c>
      <c r="K31" s="56">
        <f t="shared" si="4"/>
        <v>16097</v>
      </c>
      <c r="L31" s="6">
        <f t="shared" si="5"/>
        <v>0.003511925864918376</v>
      </c>
      <c r="N31" s="4"/>
    </row>
    <row r="32" spans="2:14" ht="12.75">
      <c r="B32" s="98" t="s">
        <v>58</v>
      </c>
      <c r="C32" s="100">
        <v>552689</v>
      </c>
      <c r="D32" s="6">
        <f t="shared" si="0"/>
        <v>0.23507117349933396</v>
      </c>
      <c r="E32" s="100">
        <v>0</v>
      </c>
      <c r="F32" s="6">
        <f t="shared" si="1"/>
        <v>0</v>
      </c>
      <c r="G32" s="100">
        <v>0</v>
      </c>
      <c r="H32" s="6">
        <f t="shared" si="2"/>
        <v>0</v>
      </c>
      <c r="I32" s="100">
        <v>0</v>
      </c>
      <c r="J32" s="6">
        <f t="shared" si="3"/>
        <v>0</v>
      </c>
      <c r="K32" s="56">
        <f t="shared" si="4"/>
        <v>552689</v>
      </c>
      <c r="L32" s="6">
        <f t="shared" si="5"/>
        <v>0.12058164840379403</v>
      </c>
      <c r="N32" s="4"/>
    </row>
    <row r="33" spans="2:14" ht="12.75">
      <c r="B33" s="98" t="s">
        <v>61</v>
      </c>
      <c r="C33" s="100">
        <v>425168</v>
      </c>
      <c r="D33" s="6">
        <f t="shared" si="0"/>
        <v>0.18083359845114488</v>
      </c>
      <c r="E33" s="100">
        <v>0</v>
      </c>
      <c r="F33" s="6">
        <f t="shared" si="1"/>
        <v>0</v>
      </c>
      <c r="G33" s="100">
        <v>0</v>
      </c>
      <c r="H33" s="6">
        <f t="shared" si="2"/>
        <v>0</v>
      </c>
      <c r="I33" s="100">
        <v>0</v>
      </c>
      <c r="J33" s="6">
        <f t="shared" si="3"/>
        <v>0</v>
      </c>
      <c r="K33" s="56">
        <f t="shared" si="4"/>
        <v>425168</v>
      </c>
      <c r="L33" s="6">
        <f t="shared" si="5"/>
        <v>0.0927600482161655</v>
      </c>
      <c r="N33" s="4"/>
    </row>
    <row r="34" spans="2:14" ht="12.75">
      <c r="B34" s="98" t="s">
        <v>63</v>
      </c>
      <c r="C34" s="100">
        <v>69254</v>
      </c>
      <c r="D34" s="6">
        <f t="shared" si="0"/>
        <v>0.02945529773439108</v>
      </c>
      <c r="E34" s="100">
        <v>3473</v>
      </c>
      <c r="F34" s="6">
        <f t="shared" si="1"/>
        <v>0.00266931471704726</v>
      </c>
      <c r="G34" s="100">
        <v>3193</v>
      </c>
      <c r="H34" s="6">
        <f t="shared" si="2"/>
        <v>0.011368612943769337</v>
      </c>
      <c r="I34" s="100">
        <v>6067</v>
      </c>
      <c r="J34" s="6">
        <f t="shared" si="3"/>
        <v>0.0093277472421878</v>
      </c>
      <c r="K34" s="56">
        <f t="shared" si="4"/>
        <v>81987</v>
      </c>
      <c r="L34" s="6">
        <f t="shared" si="5"/>
        <v>0.017887324711875686</v>
      </c>
      <c r="N34" s="4"/>
    </row>
    <row r="35" spans="2:14" ht="12.75">
      <c r="B35" s="98" t="s">
        <v>67</v>
      </c>
      <c r="C35" s="100">
        <v>63248</v>
      </c>
      <c r="D35" s="6">
        <f t="shared" si="0"/>
        <v>0.026900809644277112</v>
      </c>
      <c r="E35" s="100">
        <v>63248</v>
      </c>
      <c r="F35" s="6">
        <f t="shared" si="1"/>
        <v>0.04861181031494532</v>
      </c>
      <c r="G35" s="100">
        <v>7558</v>
      </c>
      <c r="H35" s="6">
        <f t="shared" si="2"/>
        <v>0.0269101085590381</v>
      </c>
      <c r="I35" s="100">
        <v>6528</v>
      </c>
      <c r="J35" s="6">
        <f t="shared" si="3"/>
        <v>0.010036514586616443</v>
      </c>
      <c r="K35" s="56">
        <f t="shared" si="4"/>
        <v>140582</v>
      </c>
      <c r="L35" s="6">
        <f t="shared" si="5"/>
        <v>0.0306711537517522</v>
      </c>
      <c r="N35" s="4"/>
    </row>
    <row r="36" spans="2:14" ht="12.75">
      <c r="B36" s="98" t="s">
        <v>68</v>
      </c>
      <c r="C36" s="100">
        <v>1002</v>
      </c>
      <c r="D36" s="6">
        <f t="shared" si="0"/>
        <v>0.0004261733377113216</v>
      </c>
      <c r="E36" s="100">
        <v>1002</v>
      </c>
      <c r="F36" s="6">
        <f t="shared" si="1"/>
        <v>0.0007701276551918671</v>
      </c>
      <c r="G36" s="100">
        <v>307</v>
      </c>
      <c r="H36" s="6">
        <f t="shared" si="2"/>
        <v>0.0010930673892067607</v>
      </c>
      <c r="I36" s="100">
        <v>21430</v>
      </c>
      <c r="J36" s="6">
        <f t="shared" si="3"/>
        <v>0.03294768805012108</v>
      </c>
      <c r="K36" s="56">
        <f t="shared" si="4"/>
        <v>23741</v>
      </c>
      <c r="L36" s="6">
        <f t="shared" si="5"/>
        <v>0.0051796379424133175</v>
      </c>
      <c r="N36" s="4"/>
    </row>
    <row r="37" spans="2:14" ht="12.75">
      <c r="B37" s="98" t="s">
        <v>70</v>
      </c>
      <c r="C37" s="100">
        <v>4393</v>
      </c>
      <c r="D37" s="6">
        <f t="shared" si="0"/>
        <v>0.0018684425873910537</v>
      </c>
      <c r="E37" s="100">
        <v>4393</v>
      </c>
      <c r="F37" s="6">
        <f t="shared" si="1"/>
        <v>0.0033764179533511698</v>
      </c>
      <c r="G37" s="100">
        <v>222</v>
      </c>
      <c r="H37" s="6">
        <f t="shared" si="2"/>
        <v>0.0007904265811201983</v>
      </c>
      <c r="I37" s="100">
        <v>10168</v>
      </c>
      <c r="J37" s="6">
        <f t="shared" si="3"/>
        <v>0.015632855440673405</v>
      </c>
      <c r="K37" s="56">
        <f t="shared" si="4"/>
        <v>19176</v>
      </c>
      <c r="L37" s="6">
        <f t="shared" si="5"/>
        <v>0.004183679591580716</v>
      </c>
      <c r="N37" s="4"/>
    </row>
    <row r="38" spans="2:14" ht="12.75">
      <c r="B38" s="98" t="s">
        <v>73</v>
      </c>
      <c r="C38" s="100">
        <v>0</v>
      </c>
      <c r="D38" s="6">
        <f t="shared" si="0"/>
        <v>0</v>
      </c>
      <c r="E38" s="100">
        <v>0</v>
      </c>
      <c r="F38" s="6">
        <f t="shared" si="1"/>
        <v>0</v>
      </c>
      <c r="G38" s="100">
        <v>0</v>
      </c>
      <c r="H38" s="6">
        <f t="shared" si="2"/>
        <v>0</v>
      </c>
      <c r="I38" s="100">
        <v>14342</v>
      </c>
      <c r="J38" s="6">
        <f t="shared" si="3"/>
        <v>0.022050197947495867</v>
      </c>
      <c r="K38" s="56">
        <f t="shared" si="4"/>
        <v>14342</v>
      </c>
      <c r="L38" s="6">
        <f t="shared" si="5"/>
        <v>0.0031290327859016804</v>
      </c>
      <c r="N38" s="4"/>
    </row>
    <row r="39" spans="2:14" ht="12.75">
      <c r="B39" s="98" t="s">
        <v>75</v>
      </c>
      <c r="C39" s="100">
        <v>10806</v>
      </c>
      <c r="D39" s="6">
        <f t="shared" si="0"/>
        <v>0.004596037013281977</v>
      </c>
      <c r="E39" s="100">
        <v>10806</v>
      </c>
      <c r="F39" s="6">
        <f t="shared" si="1"/>
        <v>0.008305388664673967</v>
      </c>
      <c r="G39" s="100">
        <v>686</v>
      </c>
      <c r="H39" s="6">
        <f t="shared" si="2"/>
        <v>0.0024424893452633153</v>
      </c>
      <c r="I39" s="100">
        <v>3390</v>
      </c>
      <c r="J39" s="6">
        <f t="shared" si="3"/>
        <v>0.005211976784410193</v>
      </c>
      <c r="K39" s="56">
        <f t="shared" si="4"/>
        <v>25688</v>
      </c>
      <c r="L39" s="6">
        <f t="shared" si="5"/>
        <v>0.005604420178792523</v>
      </c>
      <c r="N39" s="4"/>
    </row>
    <row r="40" spans="2:14" ht="12.75">
      <c r="B40" s="98" t="s">
        <v>78</v>
      </c>
      <c r="C40" s="100">
        <v>482</v>
      </c>
      <c r="D40" s="6">
        <f t="shared" si="0"/>
        <v>0.0002050055377014541</v>
      </c>
      <c r="E40" s="100">
        <v>482</v>
      </c>
      <c r="F40" s="6">
        <f t="shared" si="1"/>
        <v>0.0003704606085853093</v>
      </c>
      <c r="G40" s="100">
        <v>0</v>
      </c>
      <c r="H40" s="6">
        <f t="shared" si="2"/>
        <v>0</v>
      </c>
      <c r="I40" s="100">
        <v>0</v>
      </c>
      <c r="J40" s="6">
        <f t="shared" si="3"/>
        <v>0</v>
      </c>
      <c r="K40" s="56">
        <f t="shared" si="4"/>
        <v>964</v>
      </c>
      <c r="L40" s="6">
        <f t="shared" si="5"/>
        <v>0.0002103184775909371</v>
      </c>
      <c r="N40" s="4"/>
    </row>
    <row r="41" spans="2:14" ht="12.75">
      <c r="B41" s="98" t="s">
        <v>79</v>
      </c>
      <c r="C41" s="100">
        <v>64392</v>
      </c>
      <c r="D41" s="6">
        <f t="shared" si="0"/>
        <v>0.027387378804298822</v>
      </c>
      <c r="E41" s="100">
        <v>64392</v>
      </c>
      <c r="F41" s="6">
        <f t="shared" si="1"/>
        <v>0.049491077817479745</v>
      </c>
      <c r="G41" s="100">
        <v>21414</v>
      </c>
      <c r="H41" s="6">
        <f t="shared" si="2"/>
        <v>0.0762441207572429</v>
      </c>
      <c r="I41" s="100">
        <v>17980</v>
      </c>
      <c r="J41" s="6">
        <f t="shared" si="3"/>
        <v>0.02764346388899566</v>
      </c>
      <c r="K41" s="56">
        <f t="shared" si="4"/>
        <v>168178</v>
      </c>
      <c r="L41" s="6">
        <f t="shared" si="5"/>
        <v>0.03669184743183467</v>
      </c>
      <c r="N41" s="4"/>
    </row>
    <row r="42" spans="2:14" ht="12.75">
      <c r="B42" s="98" t="s">
        <v>81</v>
      </c>
      <c r="C42" s="100">
        <v>3004</v>
      </c>
      <c r="D42" s="6">
        <f t="shared" si="0"/>
        <v>0.0012776693677493114</v>
      </c>
      <c r="E42" s="100">
        <v>3004</v>
      </c>
      <c r="F42" s="6">
        <f t="shared" si="1"/>
        <v>0.0023088457846271145</v>
      </c>
      <c r="G42" s="100">
        <v>0</v>
      </c>
      <c r="H42" s="6">
        <f t="shared" si="2"/>
        <v>0</v>
      </c>
      <c r="I42" s="100">
        <v>432</v>
      </c>
      <c r="J42" s="6">
        <f t="shared" si="3"/>
        <v>0.0006641811123496176</v>
      </c>
      <c r="K42" s="56">
        <f t="shared" si="4"/>
        <v>6440</v>
      </c>
      <c r="L42" s="6">
        <f t="shared" si="5"/>
        <v>0.0014050321532008661</v>
      </c>
      <c r="N42" s="4"/>
    </row>
    <row r="43" spans="2:14" ht="12.75">
      <c r="B43" s="98" t="s">
        <v>82</v>
      </c>
      <c r="C43" s="100">
        <v>6435</v>
      </c>
      <c r="D43" s="6">
        <f t="shared" si="0"/>
        <v>0.0027369515251221103</v>
      </c>
      <c r="E43" s="100">
        <v>0</v>
      </c>
      <c r="F43" s="6">
        <f t="shared" si="1"/>
        <v>0</v>
      </c>
      <c r="G43" s="100">
        <v>5525</v>
      </c>
      <c r="H43" s="6">
        <f t="shared" si="2"/>
        <v>0.019671652525626554</v>
      </c>
      <c r="I43" s="100">
        <v>0</v>
      </c>
      <c r="J43" s="6">
        <f t="shared" si="3"/>
        <v>0</v>
      </c>
      <c r="K43" s="56">
        <f t="shared" si="4"/>
        <v>11960</v>
      </c>
      <c r="L43" s="6">
        <f t="shared" si="5"/>
        <v>0.002609345427373037</v>
      </c>
      <c r="N43" s="4"/>
    </row>
    <row r="44" spans="2:14" ht="12.75">
      <c r="B44" s="98" t="s">
        <v>88</v>
      </c>
      <c r="C44" s="100">
        <v>0</v>
      </c>
      <c r="D44" s="6">
        <f t="shared" si="0"/>
        <v>0</v>
      </c>
      <c r="E44" s="100">
        <v>0</v>
      </c>
      <c r="F44" s="6">
        <f t="shared" si="1"/>
        <v>0</v>
      </c>
      <c r="G44" s="100">
        <v>0</v>
      </c>
      <c r="H44" s="6">
        <f t="shared" si="2"/>
        <v>0</v>
      </c>
      <c r="I44" s="100">
        <v>13515</v>
      </c>
      <c r="J44" s="6">
        <f t="shared" si="3"/>
        <v>0.020778721605104356</v>
      </c>
      <c r="K44" s="56">
        <f t="shared" si="4"/>
        <v>13515</v>
      </c>
      <c r="L44" s="6">
        <f t="shared" si="5"/>
        <v>0.002948603967470451</v>
      </c>
      <c r="N44" s="4"/>
    </row>
    <row r="45" spans="2:14" ht="12.75">
      <c r="B45" s="98" t="s">
        <v>89</v>
      </c>
      <c r="C45" s="100">
        <v>47066</v>
      </c>
      <c r="D45" s="6">
        <f t="shared" si="0"/>
        <v>0.020018237837046968</v>
      </c>
      <c r="E45" s="100">
        <v>47066</v>
      </c>
      <c r="F45" s="6">
        <f t="shared" si="1"/>
        <v>0.03617447926073894</v>
      </c>
      <c r="G45" s="100">
        <v>6461</v>
      </c>
      <c r="H45" s="6">
        <f t="shared" si="2"/>
        <v>0.023004261894673878</v>
      </c>
      <c r="I45" s="100">
        <v>31762</v>
      </c>
      <c r="J45" s="6">
        <f t="shared" si="3"/>
        <v>0.04883268632048276</v>
      </c>
      <c r="K45" s="56">
        <f t="shared" si="4"/>
        <v>132355</v>
      </c>
      <c r="L45" s="6">
        <f t="shared" si="5"/>
        <v>0.028876246993307552</v>
      </c>
      <c r="N45" s="4"/>
    </row>
    <row r="46" spans="2:14" ht="12.75">
      <c r="B46" s="98" t="s">
        <v>93</v>
      </c>
      <c r="C46" s="100">
        <v>0</v>
      </c>
      <c r="D46" s="6">
        <f t="shared" si="0"/>
        <v>0</v>
      </c>
      <c r="E46" s="100">
        <v>0</v>
      </c>
      <c r="F46" s="6">
        <f t="shared" si="1"/>
        <v>0</v>
      </c>
      <c r="G46" s="100">
        <v>0</v>
      </c>
      <c r="H46" s="6">
        <f t="shared" si="2"/>
        <v>0</v>
      </c>
      <c r="I46" s="100">
        <v>9933</v>
      </c>
      <c r="J46" s="6">
        <f t="shared" si="3"/>
        <v>0.015271553215205442</v>
      </c>
      <c r="K46" s="56">
        <f t="shared" si="4"/>
        <v>9933</v>
      </c>
      <c r="L46" s="6">
        <f t="shared" si="5"/>
        <v>0.0021671093754261185</v>
      </c>
      <c r="N46" s="4"/>
    </row>
    <row r="47" spans="2:14" ht="12.75">
      <c r="B47" s="98" t="s">
        <v>97</v>
      </c>
      <c r="C47" s="100">
        <v>0</v>
      </c>
      <c r="D47" s="6">
        <f t="shared" si="0"/>
        <v>0</v>
      </c>
      <c r="E47" s="100">
        <v>0</v>
      </c>
      <c r="F47" s="6">
        <f t="shared" si="1"/>
        <v>0</v>
      </c>
      <c r="G47" s="100">
        <v>0</v>
      </c>
      <c r="H47" s="6">
        <f t="shared" si="2"/>
        <v>0</v>
      </c>
      <c r="I47" s="100">
        <v>498</v>
      </c>
      <c r="J47" s="6">
        <f t="shared" si="3"/>
        <v>0.0007656532267363646</v>
      </c>
      <c r="K47" s="56">
        <f t="shared" si="4"/>
        <v>498</v>
      </c>
      <c r="L47" s="6">
        <f t="shared" si="5"/>
        <v>0.00010865000190901107</v>
      </c>
      <c r="N47" s="4"/>
    </row>
    <row r="48" spans="2:14" ht="12.75">
      <c r="B48" s="98" t="s">
        <v>99</v>
      </c>
      <c r="C48" s="100">
        <v>85356</v>
      </c>
      <c r="D48" s="6">
        <f t="shared" si="0"/>
        <v>0.036303843726235095</v>
      </c>
      <c r="E48" s="100">
        <v>85356</v>
      </c>
      <c r="F48" s="6">
        <f t="shared" si="1"/>
        <v>0.06560380851951797</v>
      </c>
      <c r="G48" s="100">
        <v>10247</v>
      </c>
      <c r="H48" s="6">
        <f t="shared" si="2"/>
        <v>0.03648423953485888</v>
      </c>
      <c r="I48" s="100">
        <v>42588</v>
      </c>
      <c r="J48" s="6">
        <f t="shared" si="3"/>
        <v>0.06547718799246646</v>
      </c>
      <c r="K48" s="56">
        <f t="shared" si="4"/>
        <v>223547</v>
      </c>
      <c r="L48" s="6">
        <f t="shared" si="5"/>
        <v>0.04877185135894317</v>
      </c>
      <c r="N48" s="4"/>
    </row>
    <row r="49" spans="2:14" ht="12.75">
      <c r="B49" s="98" t="s">
        <v>106</v>
      </c>
      <c r="C49" s="100">
        <v>106</v>
      </c>
      <c r="D49" s="6">
        <f t="shared" si="0"/>
        <v>4.508420538662683E-05</v>
      </c>
      <c r="E49" s="100">
        <v>106</v>
      </c>
      <c r="F49" s="6">
        <f t="shared" si="1"/>
        <v>8.147059026979831E-05</v>
      </c>
      <c r="G49" s="100">
        <v>0</v>
      </c>
      <c r="H49" s="6">
        <f t="shared" si="2"/>
        <v>0</v>
      </c>
      <c r="I49" s="100">
        <v>3817</v>
      </c>
      <c r="J49" s="6">
        <f t="shared" si="3"/>
        <v>0.005868470615366875</v>
      </c>
      <c r="K49" s="56">
        <f t="shared" si="4"/>
        <v>4029</v>
      </c>
      <c r="L49" s="6">
        <f t="shared" si="5"/>
        <v>0.000879017786528927</v>
      </c>
      <c r="N49" s="4"/>
    </row>
    <row r="50" spans="2:14" ht="12.75">
      <c r="B50" s="98" t="s">
        <v>110</v>
      </c>
      <c r="C50" s="100">
        <v>0</v>
      </c>
      <c r="D50" s="6">
        <f t="shared" si="0"/>
        <v>0</v>
      </c>
      <c r="E50" s="100">
        <v>0</v>
      </c>
      <c r="F50" s="6">
        <f t="shared" si="1"/>
        <v>0</v>
      </c>
      <c r="G50" s="100">
        <v>0</v>
      </c>
      <c r="H50" s="6">
        <f t="shared" si="2"/>
        <v>0</v>
      </c>
      <c r="I50" s="100">
        <v>5039</v>
      </c>
      <c r="J50" s="6">
        <f t="shared" si="3"/>
        <v>0.0077472421878002845</v>
      </c>
      <c r="K50" s="56">
        <f t="shared" si="4"/>
        <v>5039</v>
      </c>
      <c r="L50" s="6">
        <f t="shared" si="5"/>
        <v>0.0010993722080712988</v>
      </c>
      <c r="N50" s="4"/>
    </row>
    <row r="51" spans="2:14" ht="12.75">
      <c r="B51" s="98" t="s">
        <v>112</v>
      </c>
      <c r="C51" s="100">
        <v>0</v>
      </c>
      <c r="D51" s="6">
        <f t="shared" si="0"/>
        <v>0</v>
      </c>
      <c r="E51" s="100">
        <v>0</v>
      </c>
      <c r="F51" s="6">
        <f t="shared" si="1"/>
        <v>0</v>
      </c>
      <c r="G51" s="100">
        <v>0</v>
      </c>
      <c r="H51" s="6">
        <f t="shared" si="2"/>
        <v>0</v>
      </c>
      <c r="I51" s="100">
        <v>11631</v>
      </c>
      <c r="J51" s="6">
        <f t="shared" si="3"/>
        <v>0.0178821539762463</v>
      </c>
      <c r="K51" s="56">
        <f t="shared" si="4"/>
        <v>11631</v>
      </c>
      <c r="L51" s="6">
        <f t="shared" si="5"/>
        <v>0.002537566610850819</v>
      </c>
      <c r="N51" s="4"/>
    </row>
    <row r="52" spans="2:14" ht="12.75">
      <c r="B52" s="98" t="s">
        <v>115</v>
      </c>
      <c r="C52" s="100">
        <v>77028</v>
      </c>
      <c r="D52" s="6">
        <f t="shared" si="0"/>
        <v>0.0327617563445386</v>
      </c>
      <c r="E52" s="100">
        <v>77028</v>
      </c>
      <c r="F52" s="6">
        <f t="shared" si="1"/>
        <v>0.0592029870500191</v>
      </c>
      <c r="G52" s="100">
        <v>4186</v>
      </c>
      <c r="H52" s="6">
        <f t="shared" si="2"/>
        <v>0.014904169678239414</v>
      </c>
      <c r="I52" s="100">
        <v>10063</v>
      </c>
      <c r="J52" s="6">
        <f t="shared" si="3"/>
        <v>0.015471422531421763</v>
      </c>
      <c r="K52" s="56">
        <f t="shared" si="4"/>
        <v>168305</v>
      </c>
      <c r="L52" s="6">
        <f t="shared" si="5"/>
        <v>0.03671955536404841</v>
      </c>
      <c r="N52" s="4"/>
    </row>
    <row r="53" spans="2:14" ht="12.75">
      <c r="B53" s="98" t="s">
        <v>120</v>
      </c>
      <c r="C53" s="100">
        <v>0</v>
      </c>
      <c r="D53" s="6">
        <f t="shared" si="0"/>
        <v>0</v>
      </c>
      <c r="E53" s="100">
        <v>0</v>
      </c>
      <c r="F53" s="6">
        <f t="shared" si="1"/>
        <v>0</v>
      </c>
      <c r="G53" s="100">
        <v>0</v>
      </c>
      <c r="H53" s="6">
        <f t="shared" si="2"/>
        <v>0</v>
      </c>
      <c r="I53" s="100">
        <v>641</v>
      </c>
      <c r="J53" s="6">
        <f t="shared" si="3"/>
        <v>0.0009855094745743168</v>
      </c>
      <c r="K53" s="56">
        <f t="shared" si="4"/>
        <v>641</v>
      </c>
      <c r="L53" s="6">
        <f t="shared" si="5"/>
        <v>0.0001398486972362974</v>
      </c>
      <c r="N53" s="4"/>
    </row>
    <row r="54" spans="2:14" ht="12.75">
      <c r="B54" s="98" t="s">
        <v>121</v>
      </c>
      <c r="C54" s="100">
        <v>0</v>
      </c>
      <c r="D54" s="6">
        <f t="shared" si="0"/>
        <v>0</v>
      </c>
      <c r="E54" s="100">
        <v>0</v>
      </c>
      <c r="F54" s="6">
        <f t="shared" si="1"/>
        <v>0</v>
      </c>
      <c r="G54" s="100">
        <v>0</v>
      </c>
      <c r="H54" s="6">
        <f t="shared" si="2"/>
        <v>0</v>
      </c>
      <c r="I54" s="100">
        <v>0</v>
      </c>
      <c r="J54" s="6">
        <f t="shared" si="3"/>
        <v>0</v>
      </c>
      <c r="K54" s="56">
        <f t="shared" si="4"/>
        <v>0</v>
      </c>
      <c r="L54" s="6">
        <f t="shared" si="5"/>
        <v>0</v>
      </c>
      <c r="N54" s="4"/>
    </row>
    <row r="55" spans="2:14" ht="12.75">
      <c r="B55" s="98" t="s">
        <v>122</v>
      </c>
      <c r="C55" s="100">
        <v>8520</v>
      </c>
      <c r="D55" s="6">
        <f t="shared" si="0"/>
        <v>0.0036237493386232136</v>
      </c>
      <c r="E55" s="100">
        <v>8520</v>
      </c>
      <c r="F55" s="6">
        <f t="shared" si="1"/>
        <v>0.0065483908405536</v>
      </c>
      <c r="G55" s="100">
        <v>274</v>
      </c>
      <c r="H55" s="6">
        <f t="shared" si="2"/>
        <v>0.0009755715460672718</v>
      </c>
      <c r="I55" s="100">
        <v>1475</v>
      </c>
      <c r="J55" s="6">
        <f t="shared" si="3"/>
        <v>0.0022677480109159396</v>
      </c>
      <c r="K55" s="56">
        <f t="shared" si="4"/>
        <v>18789</v>
      </c>
      <c r="L55" s="6">
        <f t="shared" si="5"/>
        <v>0.0040992467587719055</v>
      </c>
      <c r="N55" s="4"/>
    </row>
    <row r="56" spans="2:14" ht="12.75">
      <c r="B56" s="98" t="s">
        <v>123</v>
      </c>
      <c r="C56" s="100">
        <v>294</v>
      </c>
      <c r="D56" s="6">
        <f t="shared" si="0"/>
        <v>0.00012504487154404046</v>
      </c>
      <c r="E56" s="100">
        <v>294</v>
      </c>
      <c r="F56" s="6">
        <f t="shared" si="1"/>
        <v>0.00022596559942755383</v>
      </c>
      <c r="G56" s="100">
        <v>0</v>
      </c>
      <c r="H56" s="6">
        <f t="shared" si="2"/>
        <v>0</v>
      </c>
      <c r="I56" s="100">
        <v>0</v>
      </c>
      <c r="J56" s="6">
        <f t="shared" si="3"/>
        <v>0</v>
      </c>
      <c r="K56" s="56">
        <f t="shared" si="4"/>
        <v>588</v>
      </c>
      <c r="L56" s="6">
        <f t="shared" si="5"/>
        <v>0.00012828554442268777</v>
      </c>
      <c r="N56" s="4"/>
    </row>
    <row r="57" spans="2:14" ht="12.75">
      <c r="B57" s="98" t="s">
        <v>127</v>
      </c>
      <c r="C57" s="100">
        <v>12255</v>
      </c>
      <c r="D57" s="6">
        <f t="shared" si="0"/>
        <v>0.00521232959446332</v>
      </c>
      <c r="E57" s="100">
        <v>12255</v>
      </c>
      <c r="F57" s="6">
        <f t="shared" si="1"/>
        <v>0.009419076261852627</v>
      </c>
      <c r="G57" s="100">
        <v>459</v>
      </c>
      <c r="H57" s="6">
        <f t="shared" si="2"/>
        <v>0.0016342603636674369</v>
      </c>
      <c r="I57" s="100">
        <v>15797</v>
      </c>
      <c r="J57" s="6">
        <f t="shared" si="3"/>
        <v>0.024287196832840065</v>
      </c>
      <c r="K57" s="56">
        <f t="shared" si="4"/>
        <v>40766</v>
      </c>
      <c r="L57" s="6">
        <f t="shared" si="5"/>
        <v>0.00889402806791716</v>
      </c>
      <c r="N57" s="4"/>
    </row>
    <row r="58" spans="2:14" ht="12.75">
      <c r="B58" s="98" t="s">
        <v>128</v>
      </c>
      <c r="C58" s="100">
        <v>0</v>
      </c>
      <c r="D58" s="6">
        <f t="shared" si="0"/>
        <v>0</v>
      </c>
      <c r="E58" s="100">
        <v>0</v>
      </c>
      <c r="F58" s="6">
        <f t="shared" si="1"/>
        <v>0</v>
      </c>
      <c r="G58" s="100">
        <v>0</v>
      </c>
      <c r="H58" s="6">
        <f t="shared" si="2"/>
        <v>0</v>
      </c>
      <c r="I58" s="100">
        <v>8192</v>
      </c>
      <c r="J58" s="6">
        <f t="shared" si="3"/>
        <v>0.01259484183418534</v>
      </c>
      <c r="K58" s="56">
        <f t="shared" si="4"/>
        <v>8192</v>
      </c>
      <c r="L58" s="6">
        <f t="shared" si="5"/>
        <v>0.0017872707141337726</v>
      </c>
      <c r="N58" s="4"/>
    </row>
    <row r="59" spans="2:14" ht="12.75">
      <c r="B59" s="98" t="s">
        <v>130</v>
      </c>
      <c r="C59" s="100">
        <v>0</v>
      </c>
      <c r="D59" s="6">
        <f t="shared" si="0"/>
        <v>0</v>
      </c>
      <c r="E59" s="100">
        <v>0</v>
      </c>
      <c r="F59" s="6">
        <f t="shared" si="1"/>
        <v>0</v>
      </c>
      <c r="G59" s="100">
        <v>0</v>
      </c>
      <c r="H59" s="6">
        <f t="shared" si="2"/>
        <v>0</v>
      </c>
      <c r="I59" s="100">
        <v>4165</v>
      </c>
      <c r="J59" s="6">
        <f t="shared" si="3"/>
        <v>0.006403505400315179</v>
      </c>
      <c r="K59" s="56">
        <f t="shared" si="4"/>
        <v>4165</v>
      </c>
      <c r="L59" s="6">
        <f t="shared" si="5"/>
        <v>0.0009086892729940385</v>
      </c>
      <c r="N59" s="4"/>
    </row>
    <row r="60" spans="2:14" ht="12.75">
      <c r="B60" s="98" t="s">
        <v>131</v>
      </c>
      <c r="C60" s="100">
        <v>3680</v>
      </c>
      <c r="D60" s="6">
        <f t="shared" si="0"/>
        <v>0.0015651875077621392</v>
      </c>
      <c r="E60" s="100">
        <v>3680</v>
      </c>
      <c r="F60" s="6">
        <f t="shared" si="1"/>
        <v>0.0028284129452156395</v>
      </c>
      <c r="G60" s="100">
        <v>0</v>
      </c>
      <c r="H60" s="6">
        <f t="shared" si="2"/>
        <v>0</v>
      </c>
      <c r="I60" s="100">
        <v>3784</v>
      </c>
      <c r="J60" s="6">
        <f t="shared" si="3"/>
        <v>0.005817734558173502</v>
      </c>
      <c r="K60" s="56">
        <f t="shared" si="4"/>
        <v>11144</v>
      </c>
      <c r="L60" s="6">
        <f t="shared" si="5"/>
        <v>0.0024313165085823683</v>
      </c>
      <c r="N60" s="4"/>
    </row>
    <row r="61" spans="2:14" ht="12.75">
      <c r="B61" s="98" t="s">
        <v>132</v>
      </c>
      <c r="C61" s="100">
        <v>5228</v>
      </c>
      <c r="D61" s="6">
        <f t="shared" si="0"/>
        <v>0.0022235870354838216</v>
      </c>
      <c r="E61" s="100">
        <v>5228</v>
      </c>
      <c r="F61" s="6">
        <f t="shared" si="1"/>
        <v>0.0040181909993443924</v>
      </c>
      <c r="G61" s="100">
        <v>0</v>
      </c>
      <c r="H61" s="6">
        <f t="shared" si="2"/>
        <v>0</v>
      </c>
      <c r="I61" s="100">
        <v>39390</v>
      </c>
      <c r="J61" s="6">
        <f t="shared" si="3"/>
        <v>0.06056040281354499</v>
      </c>
      <c r="K61" s="56">
        <f t="shared" si="4"/>
        <v>49846</v>
      </c>
      <c r="L61" s="6">
        <f t="shared" si="5"/>
        <v>0.010875036134852542</v>
      </c>
      <c r="N61" s="4"/>
    </row>
    <row r="62" spans="2:14" ht="12.75">
      <c r="B62" s="98" t="s">
        <v>134</v>
      </c>
      <c r="C62" s="100">
        <v>873</v>
      </c>
      <c r="D62" s="6">
        <f t="shared" si="0"/>
        <v>0.00037130671040118136</v>
      </c>
      <c r="E62" s="100">
        <v>873</v>
      </c>
      <c r="F62" s="6">
        <f t="shared" si="1"/>
        <v>0.000670979484014471</v>
      </c>
      <c r="G62" s="100">
        <v>0</v>
      </c>
      <c r="H62" s="6">
        <f t="shared" si="2"/>
        <v>0</v>
      </c>
      <c r="I62" s="100">
        <v>954</v>
      </c>
      <c r="J62" s="6">
        <f t="shared" si="3"/>
        <v>0.001466733289772072</v>
      </c>
      <c r="K62" s="56">
        <f t="shared" si="4"/>
        <v>2700</v>
      </c>
      <c r="L62" s="6">
        <f t="shared" si="5"/>
        <v>0.000589066275410301</v>
      </c>
      <c r="N62" s="4"/>
    </row>
    <row r="63" spans="2:14" ht="12.75">
      <c r="B63" s="98" t="s">
        <v>135</v>
      </c>
      <c r="C63" s="100">
        <v>92933</v>
      </c>
      <c r="D63" s="6">
        <f t="shared" si="0"/>
        <v>0.03952651376599426</v>
      </c>
      <c r="E63" s="100">
        <v>92933</v>
      </c>
      <c r="F63" s="6">
        <f t="shared" si="1"/>
        <v>0.07142741854286007</v>
      </c>
      <c r="G63" s="100">
        <v>39932</v>
      </c>
      <c r="H63" s="6">
        <f t="shared" si="2"/>
        <v>0.14217709115897187</v>
      </c>
      <c r="I63" s="100">
        <v>0</v>
      </c>
      <c r="J63" s="6">
        <f t="shared" si="3"/>
        <v>0</v>
      </c>
      <c r="K63" s="56">
        <f t="shared" si="4"/>
        <v>225798</v>
      </c>
      <c r="L63" s="6">
        <f t="shared" si="5"/>
        <v>0.049262958094479684</v>
      </c>
      <c r="N63" s="4"/>
    </row>
    <row r="64" spans="2:14" ht="12.75">
      <c r="B64" s="98" t="s">
        <v>136</v>
      </c>
      <c r="C64" s="100">
        <v>5</v>
      </c>
      <c r="D64" s="6">
        <f t="shared" si="0"/>
        <v>2.126613461633341E-06</v>
      </c>
      <c r="E64" s="100">
        <v>5</v>
      </c>
      <c r="F64" s="6">
        <f t="shared" si="1"/>
        <v>3.842952371216902E-06</v>
      </c>
      <c r="G64" s="100">
        <v>0</v>
      </c>
      <c r="H64" s="6">
        <f t="shared" si="2"/>
        <v>0</v>
      </c>
      <c r="I64" s="100">
        <v>19944</v>
      </c>
      <c r="J64" s="6">
        <f t="shared" si="3"/>
        <v>0.030663028020140676</v>
      </c>
      <c r="K64" s="56">
        <f t="shared" si="4"/>
        <v>19954</v>
      </c>
      <c r="L64" s="6">
        <f t="shared" si="5"/>
        <v>0.004353417947976721</v>
      </c>
      <c r="N64" s="4"/>
    </row>
    <row r="65" spans="2:14" ht="12.75">
      <c r="B65" s="98" t="s">
        <v>137</v>
      </c>
      <c r="C65" s="100">
        <v>5306</v>
      </c>
      <c r="D65" s="6">
        <f t="shared" si="0"/>
        <v>0.0022567622054853018</v>
      </c>
      <c r="E65" s="100">
        <v>5306</v>
      </c>
      <c r="F65" s="6">
        <f t="shared" si="1"/>
        <v>0.004078141056335376</v>
      </c>
      <c r="G65" s="100">
        <v>120</v>
      </c>
      <c r="H65" s="6">
        <f t="shared" si="2"/>
        <v>0.0004272576114163234</v>
      </c>
      <c r="I65" s="100">
        <v>38443</v>
      </c>
      <c r="J65" s="6">
        <f t="shared" si="3"/>
        <v>0.059104431717723026</v>
      </c>
      <c r="K65" s="56">
        <f t="shared" si="4"/>
        <v>49175</v>
      </c>
      <c r="L65" s="6">
        <f t="shared" si="5"/>
        <v>0.010728642256778352</v>
      </c>
      <c r="N65" s="4"/>
    </row>
    <row r="66" spans="2:14" ht="12.75">
      <c r="B66" s="98" t="s">
        <v>139</v>
      </c>
      <c r="C66" s="100">
        <v>12102</v>
      </c>
      <c r="D66" s="6">
        <f t="shared" si="0"/>
        <v>0.005147255222537339</v>
      </c>
      <c r="E66" s="100">
        <v>12102</v>
      </c>
      <c r="F66" s="6">
        <f t="shared" si="1"/>
        <v>0.009301481919293388</v>
      </c>
      <c r="G66" s="100">
        <v>329</v>
      </c>
      <c r="H66" s="6">
        <f t="shared" si="2"/>
        <v>0.0011713979512997532</v>
      </c>
      <c r="I66" s="100">
        <v>9057</v>
      </c>
      <c r="J66" s="6">
        <f t="shared" si="3"/>
        <v>0.013924741515163163</v>
      </c>
      <c r="K66" s="56">
        <f t="shared" si="4"/>
        <v>33590</v>
      </c>
      <c r="L66" s="6">
        <f t="shared" si="5"/>
        <v>0.007328420811493337</v>
      </c>
      <c r="N66" s="4"/>
    </row>
    <row r="67" spans="2:14" ht="12.75">
      <c r="B67" s="98" t="s">
        <v>140</v>
      </c>
      <c r="C67" s="100">
        <v>12893</v>
      </c>
      <c r="D67" s="6">
        <f t="shared" si="0"/>
        <v>0.005483685472167734</v>
      </c>
      <c r="E67" s="100">
        <v>12893</v>
      </c>
      <c r="F67" s="6">
        <f t="shared" si="1"/>
        <v>0.009909436984419902</v>
      </c>
      <c r="G67" s="100">
        <v>0</v>
      </c>
      <c r="H67" s="6">
        <f t="shared" si="2"/>
        <v>0</v>
      </c>
      <c r="I67" s="100">
        <v>10582</v>
      </c>
      <c r="J67" s="6">
        <f t="shared" si="3"/>
        <v>0.016269362340008454</v>
      </c>
      <c r="K67" s="56">
        <f t="shared" si="4"/>
        <v>36368</v>
      </c>
      <c r="L67" s="6">
        <f t="shared" si="5"/>
        <v>0.007934504557082158</v>
      </c>
      <c r="N67" s="4"/>
    </row>
    <row r="68" spans="2:14" ht="12.75">
      <c r="B68" s="98" t="s">
        <v>141</v>
      </c>
      <c r="C68" s="100">
        <v>0</v>
      </c>
      <c r="D68" s="6">
        <f aca="true" t="shared" si="6" ref="D68:D74">+C68/$C$76</f>
        <v>0</v>
      </c>
      <c r="E68" s="100">
        <v>0</v>
      </c>
      <c r="F68" s="6">
        <f aca="true" t="shared" si="7" ref="F68:F74">+E68/$E$76</f>
        <v>0</v>
      </c>
      <c r="G68" s="100">
        <v>0</v>
      </c>
      <c r="H68" s="6">
        <f aca="true" t="shared" si="8" ref="H68:H74">+G68/$G$76</f>
        <v>0</v>
      </c>
      <c r="I68" s="100">
        <v>4275</v>
      </c>
      <c r="J68" s="6">
        <f aca="true" t="shared" si="9" ref="J68:J74">+I68/$I$76</f>
        <v>0.006572625590959757</v>
      </c>
      <c r="K68" s="56">
        <f aca="true" t="shared" si="10" ref="K68:K74">+C68+E68+G68+I68</f>
        <v>4275</v>
      </c>
      <c r="L68" s="6">
        <f aca="true" t="shared" si="11" ref="L68:L74">+K68/$K$76</f>
        <v>0.0009326882693996433</v>
      </c>
      <c r="N68" s="4"/>
    </row>
    <row r="69" spans="2:14" ht="12.75">
      <c r="B69" s="98" t="s">
        <v>143</v>
      </c>
      <c r="C69" s="100">
        <v>0</v>
      </c>
      <c r="D69" s="6">
        <f t="shared" si="6"/>
        <v>0</v>
      </c>
      <c r="E69" s="100">
        <v>0</v>
      </c>
      <c r="F69" s="6">
        <f t="shared" si="7"/>
        <v>0</v>
      </c>
      <c r="G69" s="100">
        <v>0</v>
      </c>
      <c r="H69" s="6">
        <f t="shared" si="8"/>
        <v>0</v>
      </c>
      <c r="I69" s="100">
        <v>19480</v>
      </c>
      <c r="J69" s="6">
        <f t="shared" si="9"/>
        <v>0.029949648306876273</v>
      </c>
      <c r="K69" s="56">
        <f t="shared" si="10"/>
        <v>19480</v>
      </c>
      <c r="L69" s="6">
        <f t="shared" si="11"/>
        <v>0.004250004090738024</v>
      </c>
      <c r="N69" s="4"/>
    </row>
    <row r="70" spans="2:14" ht="12.75">
      <c r="B70" s="98" t="s">
        <v>145</v>
      </c>
      <c r="C70" s="100">
        <v>1113</v>
      </c>
      <c r="D70" s="6">
        <f t="shared" si="6"/>
        <v>0.00047338415655958174</v>
      </c>
      <c r="E70" s="100">
        <v>1113</v>
      </c>
      <c r="F70" s="6">
        <f t="shared" si="7"/>
        <v>0.0008554411978328823</v>
      </c>
      <c r="G70" s="100">
        <v>0</v>
      </c>
      <c r="H70" s="6">
        <f t="shared" si="8"/>
        <v>0</v>
      </c>
      <c r="I70" s="100">
        <v>0</v>
      </c>
      <c r="J70" s="6">
        <f t="shared" si="9"/>
        <v>0</v>
      </c>
      <c r="K70" s="56">
        <f t="shared" si="10"/>
        <v>2226</v>
      </c>
      <c r="L70" s="6">
        <f t="shared" si="11"/>
        <v>0.0004856524181716037</v>
      </c>
      <c r="N70" s="4"/>
    </row>
    <row r="71" spans="2:14" ht="12.75">
      <c r="B71" s="98" t="s">
        <v>146</v>
      </c>
      <c r="C71" s="100">
        <v>3504</v>
      </c>
      <c r="D71" s="6">
        <f t="shared" si="6"/>
        <v>0.0014903307139126456</v>
      </c>
      <c r="E71" s="100">
        <v>3504</v>
      </c>
      <c r="F71" s="6">
        <f t="shared" si="7"/>
        <v>0.0026931410217488046</v>
      </c>
      <c r="G71" s="100">
        <v>0</v>
      </c>
      <c r="H71" s="6">
        <f t="shared" si="8"/>
        <v>0</v>
      </c>
      <c r="I71" s="100">
        <v>394</v>
      </c>
      <c r="J71" s="6">
        <f t="shared" si="9"/>
        <v>0.0006057577737633086</v>
      </c>
      <c r="K71" s="56">
        <f t="shared" si="10"/>
        <v>7402</v>
      </c>
      <c r="L71" s="6">
        <f t="shared" si="11"/>
        <v>0.0016149142854026105</v>
      </c>
      <c r="N71" s="4"/>
    </row>
    <row r="72" spans="2:14" ht="12.75">
      <c r="B72" s="98" t="s">
        <v>147</v>
      </c>
      <c r="C72" s="100">
        <v>0</v>
      </c>
      <c r="D72" s="6">
        <f t="shared" si="6"/>
        <v>0</v>
      </c>
      <c r="E72" s="100">
        <v>0</v>
      </c>
      <c r="F72" s="6">
        <f t="shared" si="7"/>
        <v>0</v>
      </c>
      <c r="G72" s="100">
        <v>0</v>
      </c>
      <c r="H72" s="6">
        <f t="shared" si="8"/>
        <v>0</v>
      </c>
      <c r="I72" s="100">
        <v>693</v>
      </c>
      <c r="J72" s="6">
        <f t="shared" si="9"/>
        <v>0.0010654572010608447</v>
      </c>
      <c r="K72" s="56">
        <f t="shared" si="10"/>
        <v>693</v>
      </c>
      <c r="L72" s="6">
        <f t="shared" si="11"/>
        <v>0.0001511936773553106</v>
      </c>
      <c r="N72" s="4"/>
    </row>
    <row r="73" spans="2:14" ht="12.75">
      <c r="B73" s="98" t="s">
        <v>148</v>
      </c>
      <c r="C73" s="100">
        <v>2931</v>
      </c>
      <c r="D73" s="6">
        <f t="shared" si="6"/>
        <v>0.0012466208112094646</v>
      </c>
      <c r="E73" s="100">
        <v>2931</v>
      </c>
      <c r="F73" s="6">
        <f t="shared" si="7"/>
        <v>0.0022527386800073475</v>
      </c>
      <c r="G73" s="100">
        <v>0</v>
      </c>
      <c r="H73" s="6">
        <f t="shared" si="8"/>
        <v>0</v>
      </c>
      <c r="I73" s="100">
        <v>3045</v>
      </c>
      <c r="J73" s="6">
        <f t="shared" si="9"/>
        <v>0.004681554368297651</v>
      </c>
      <c r="K73" s="56">
        <f t="shared" si="10"/>
        <v>8907</v>
      </c>
      <c r="L73" s="6">
        <f t="shared" si="11"/>
        <v>0.0019432641907702042</v>
      </c>
      <c r="N73" s="4"/>
    </row>
    <row r="74" spans="2:14" ht="12.75">
      <c r="B74" s="98" t="s">
        <v>149</v>
      </c>
      <c r="C74" s="100">
        <v>0</v>
      </c>
      <c r="D74" s="6">
        <f t="shared" si="6"/>
        <v>0</v>
      </c>
      <c r="E74" s="100">
        <v>0</v>
      </c>
      <c r="F74" s="6">
        <f t="shared" si="7"/>
        <v>0</v>
      </c>
      <c r="G74" s="100">
        <v>0</v>
      </c>
      <c r="H74" s="6">
        <f t="shared" si="8"/>
        <v>0</v>
      </c>
      <c r="I74" s="100">
        <v>1814</v>
      </c>
      <c r="J74" s="6">
        <f t="shared" si="9"/>
        <v>0.002788945689356959</v>
      </c>
      <c r="K74" s="56">
        <f t="shared" si="10"/>
        <v>1814</v>
      </c>
      <c r="L74" s="6">
        <f t="shared" si="11"/>
        <v>0.0003957652679978837</v>
      </c>
      <c r="N74" s="4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SUM(C3:C75)</f>
        <v>2351156</v>
      </c>
      <c r="D76" s="7">
        <f aca="true" t="shared" si="12" ref="D76:L76">SUM(D3:D75)</f>
        <v>1</v>
      </c>
      <c r="E76" s="4">
        <f t="shared" si="12"/>
        <v>1301083</v>
      </c>
      <c r="F76" s="7">
        <f t="shared" si="12"/>
        <v>1.0000000000000002</v>
      </c>
      <c r="G76" s="4">
        <f t="shared" si="12"/>
        <v>280861</v>
      </c>
      <c r="H76" s="7">
        <f t="shared" si="12"/>
        <v>1</v>
      </c>
      <c r="I76" s="4">
        <f t="shared" si="12"/>
        <v>650425</v>
      </c>
      <c r="J76" s="7">
        <f t="shared" si="12"/>
        <v>1</v>
      </c>
      <c r="K76" s="4">
        <f>SUM(K3:K75)</f>
        <v>4583525</v>
      </c>
      <c r="L76" s="7">
        <f t="shared" si="12"/>
        <v>0.9999999999999996</v>
      </c>
      <c r="M76" s="4">
        <f>+I76+G76+E76+C76</f>
        <v>4583525</v>
      </c>
    </row>
    <row r="77" spans="3:11" ht="12.75">
      <c r="C77" s="4"/>
      <c r="E77" s="4"/>
      <c r="I77" s="4"/>
      <c r="K77" s="4">
        <f>+K76-K78</f>
        <v>-5.78999999910593</v>
      </c>
    </row>
    <row r="78" spans="3:11" ht="12.75">
      <c r="C78" s="9">
        <v>2351156.46</v>
      </c>
      <c r="E78" s="4">
        <v>1301084.22</v>
      </c>
      <c r="G78" s="9">
        <v>280861.42</v>
      </c>
      <c r="I78" s="9">
        <v>650428.69</v>
      </c>
      <c r="K78" s="4">
        <f>SUM(C78:I78)</f>
        <v>4583530.789999999</v>
      </c>
    </row>
    <row r="79" spans="3:5" ht="12.75">
      <c r="C79" s="4"/>
      <c r="E79" s="4"/>
    </row>
    <row r="80" spans="3:11" ht="12.75">
      <c r="C80" s="4">
        <f>+C76-C78</f>
        <v>-0.4599999999627471</v>
      </c>
      <c r="E80" s="4">
        <f>+E76-E78</f>
        <v>-1.2199999999720603</v>
      </c>
      <c r="G80" s="4">
        <f>+G76-G78</f>
        <v>-0.41999999998370185</v>
      </c>
      <c r="I80" s="4">
        <f>+I76-I78</f>
        <v>-3.6899999999441206</v>
      </c>
      <c r="K80" s="4">
        <f>+K76-K78</f>
        <v>-5.78999999910593</v>
      </c>
    </row>
    <row r="83" ht="12.75">
      <c r="K83" s="4">
        <f>+K78</f>
        <v>4583530.789999999</v>
      </c>
    </row>
    <row r="84" ht="12.75">
      <c r="K84" s="4"/>
    </row>
    <row r="85" ht="12.75">
      <c r="K85" s="4">
        <f>+K83-K84</f>
        <v>4583530.789999999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2012-05-09T21:54:59Z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