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18" sheetId="2" r:id="rId2"/>
    <sheet name="Nov2018" sheetId="3" r:id="rId3"/>
    <sheet name="Dec2018" sheetId="4" r:id="rId4"/>
    <sheet name="Jan2019" sheetId="5" r:id="rId5"/>
    <sheet name="Feb2019" sheetId="6" r:id="rId6"/>
    <sheet name="Mar2019" sheetId="7" r:id="rId7"/>
    <sheet name="Apr2019" sheetId="8" r:id="rId8"/>
    <sheet name="May2019" sheetId="9" r:id="rId9"/>
    <sheet name="June2019" sheetId="10" r:id="rId10"/>
    <sheet name="July2019" sheetId="11" r:id="rId11"/>
    <sheet name="Aug2019" sheetId="12" r:id="rId12"/>
    <sheet name="Sept2019" sheetId="13" r:id="rId13"/>
    <sheet name="FY20182019" sheetId="14" r:id="rId14"/>
  </sheets>
  <definedNames>
    <definedName name="_xlnm.Print_Area" localSheetId="13">'FY20182019'!$C$101:$L$104</definedName>
  </definedNames>
  <calcPr fullCalcOnLoad="1"/>
</workbook>
</file>

<file path=xl/sharedStrings.xml><?xml version="1.0" encoding="utf-8"?>
<sst xmlns="http://schemas.openxmlformats.org/spreadsheetml/2006/main" count="654" uniqueCount="163">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</sst>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9.85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11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1" xfId="57" applyBorder="1" applyAlignment="1">
      <alignment horizontal="left" wrapText="1"/>
      <protection/>
    </xf>
    <xf numFmtId="0" fontId="1" fillId="0" borderId="11" xfId="58" applyBorder="1" applyAlignment="1">
      <alignment horizontal="right" wrapText="1"/>
      <protection/>
    </xf>
    <xf numFmtId="0" fontId="1" fillId="0" borderId="11" xfId="58" applyBorder="1" applyAlignment="1">
      <alignment horizontal="left" wrapText="1"/>
      <protection/>
    </xf>
    <xf numFmtId="4" fontId="1" fillId="0" borderId="0" xfId="0" applyNumberFormat="1" applyFont="1" applyAlignment="1">
      <alignment horizontal="right"/>
    </xf>
    <xf numFmtId="164" fontId="1" fillId="0" borderId="11" xfId="58" applyNumberFormat="1" applyBorder="1" applyAlignment="1">
      <alignment horizontal="right" wrapText="1"/>
      <protection/>
    </xf>
    <xf numFmtId="164" fontId="1" fillId="33" borderId="10" xfId="58" applyNumberFormat="1" applyFill="1" applyBorder="1" applyAlignment="1">
      <alignment horizontal="center"/>
      <protection/>
    </xf>
    <xf numFmtId="168" fontId="0" fillId="0" borderId="0" xfId="0" applyNumberFormat="1" applyAlignment="1">
      <alignment/>
    </xf>
    <xf numFmtId="164" fontId="1" fillId="0" borderId="11" xfId="63" applyNumberFormat="1" applyBorder="1" applyAlignment="1">
      <alignment horizontal="right" wrapText="1"/>
      <protection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65" applyFill="1" applyBorder="1" applyAlignment="1">
      <alignment horizontal="center"/>
      <protection/>
    </xf>
    <xf numFmtId="0" fontId="1" fillId="0" borderId="11" xfId="65" applyBorder="1" applyAlignment="1">
      <alignment horizontal="left" wrapText="1"/>
      <protection/>
    </xf>
    <xf numFmtId="164" fontId="1" fillId="33" borderId="10" xfId="65" applyNumberFormat="1" applyFill="1" applyBorder="1" applyAlignment="1">
      <alignment horizontal="center"/>
      <protection/>
    </xf>
    <xf numFmtId="164" fontId="1" fillId="0" borderId="11" xfId="65" applyNumberFormat="1" applyBorder="1" applyAlignment="1">
      <alignment horizontal="right" wrapText="1"/>
      <protection/>
    </xf>
    <xf numFmtId="0" fontId="1" fillId="0" borderId="11" xfId="64" applyBorder="1" applyAlignment="1">
      <alignment horizontal="left" wrapText="1"/>
      <protection/>
    </xf>
    <xf numFmtId="164" fontId="1" fillId="0" borderId="11" xfId="59" applyNumberFormat="1" applyBorder="1" applyAlignment="1">
      <alignment horizontal="right" wrapText="1"/>
      <protection/>
    </xf>
    <xf numFmtId="42" fontId="0" fillId="0" borderId="0" xfId="0" applyNumberFormat="1" applyAlignment="1">
      <alignment/>
    </xf>
    <xf numFmtId="164" fontId="1" fillId="0" borderId="0" xfId="59" applyNumberFormat="1" applyAlignment="1">
      <alignment horizontal="right" wrapText="1"/>
      <protection/>
    </xf>
    <xf numFmtId="0" fontId="1" fillId="0" borderId="11" xfId="60" applyBorder="1" applyAlignment="1">
      <alignment horizontal="left" wrapText="1"/>
      <protection/>
    </xf>
    <xf numFmtId="164" fontId="1" fillId="0" borderId="11" xfId="60" applyNumberFormat="1" applyBorder="1" applyAlignment="1">
      <alignment horizontal="right" wrapText="1"/>
      <protection/>
    </xf>
    <xf numFmtId="164" fontId="1" fillId="33" borderId="10" xfId="61" applyNumberFormat="1" applyFill="1" applyBorder="1" applyAlignment="1">
      <alignment horizontal="center"/>
      <protection/>
    </xf>
    <xf numFmtId="164" fontId="1" fillId="0" borderId="11" xfId="61" applyNumberFormat="1" applyBorder="1" applyAlignment="1">
      <alignment horizontal="right" wrapText="1"/>
      <protection/>
    </xf>
    <xf numFmtId="10" fontId="1" fillId="0" borderId="11" xfId="58" applyNumberFormat="1" applyBorder="1" applyAlignment="1">
      <alignment horizontal="right" wrapText="1"/>
      <protection/>
    </xf>
    <xf numFmtId="0" fontId="1" fillId="33" borderId="10" xfId="61" applyFill="1" applyBorder="1" applyAlignment="1">
      <alignment horizontal="center"/>
      <protection/>
    </xf>
    <xf numFmtId="0" fontId="1" fillId="0" borderId="11" xfId="61" applyBorder="1" applyAlignment="1">
      <alignment horizontal="left" wrapText="1"/>
      <protection/>
    </xf>
    <xf numFmtId="5" fontId="1" fillId="33" borderId="10" xfId="61" applyNumberFormat="1" applyFill="1" applyBorder="1" applyAlignment="1">
      <alignment horizontal="center"/>
      <protection/>
    </xf>
    <xf numFmtId="5" fontId="1" fillId="0" borderId="11" xfId="61" applyNumberFormat="1" applyBorder="1" applyAlignment="1">
      <alignment horizontal="right" wrapText="1"/>
      <protection/>
    </xf>
    <xf numFmtId="0" fontId="1" fillId="33" borderId="10" xfId="62" applyFill="1" applyBorder="1" applyAlignment="1">
      <alignment horizontal="center"/>
      <protection/>
    </xf>
    <xf numFmtId="164" fontId="1" fillId="0" borderId="0" xfId="60" applyNumberFormat="1" applyAlignment="1">
      <alignment horizontal="righ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Y20062007" xfId="57"/>
    <cellStyle name="Normal_FY20072008" xfId="58"/>
    <cellStyle name="Normal_FY20092010" xfId="59"/>
    <cellStyle name="Normal_FY20102011" xfId="60"/>
    <cellStyle name="Normal_FY20112012" xfId="61"/>
    <cellStyle name="Normal_FY20112012_1" xfId="62"/>
    <cellStyle name="Normal_Nov2007" xfId="63"/>
    <cellStyle name="Normal_Oct2009" xfId="64"/>
    <cellStyle name="Normal_Sept200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25"/>
          <c:y val="0.1875"/>
          <c:w val="0.4632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'FY20182019'!$X$2:$X$14</c:f>
              <c:strCache/>
            </c:strRef>
          </c:cat>
          <c:val>
            <c:numRef>
              <c:f>'FY20182019'!$Z$2:$Z$14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8075"/>
          <c:w val="0.499"/>
          <c:h val="0.7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'FY20182019'!$AI$2:$AI$12</c:f>
              <c:strCache/>
            </c:strRef>
          </c:cat>
          <c:val>
            <c:numRef>
              <c:f>'FY20182019'!$AJ$2:$AJ$12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  <c:w val="0.1347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28875"/>
          <c:w val="0.344"/>
          <c:h val="0.51875"/>
        </c:manualLayout>
      </c:layout>
      <c:pieChart>
        <c:varyColors val="1"/>
        <c:ser>
          <c:idx val="0"/>
          <c:order val="0"/>
          <c:tx>
            <c:strRef>
              <c:f>'FY20182019'!$AR$1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'FY20182019'!$AW$2:$AW$12</c:f>
              <c:strCache/>
            </c:strRef>
          </c:cat>
          <c:val>
            <c:numRef>
              <c:f>'FY20182019'!$AX$2:$AX$12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26175"/>
          <c:w val="0.13125"/>
          <c:h val="0.5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875"/>
          <c:w val="0.477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'FY20182019'!$BI$2:$BI$22</c:f>
              <c:strCache/>
            </c:strRef>
          </c:cat>
          <c:val>
            <c:numRef>
              <c:f>'FY20182019'!$BJ$2:$BJ$22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'FY20182019'!$BI$2:$BI$22</c:f>
              <c:strCache/>
            </c:strRef>
          </c:cat>
          <c:val>
            <c:numRef>
              <c:f>'FY20182019'!$BK$2:$BK$22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29125"/>
          <c:w val="0.334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'FY20182019'!$BW$2:$BW$19</c:f>
              <c:strCache/>
            </c:strRef>
          </c:cat>
          <c:val>
            <c:numRef>
              <c:f>'FY20182019'!$BX$2:$BX$19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06425"/>
          <c:w val="0.125"/>
          <c:h val="0.9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898475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585400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100875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559200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K41" sqref="K41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3:12" ht="12.75">
      <c r="C1"/>
      <c r="D1" s="5">
        <v>43617</v>
      </c>
      <c r="F1" t="s">
        <v>157</v>
      </c>
      <c r="H1"/>
      <c r="J1"/>
      <c r="L1"/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44469.75</v>
      </c>
      <c r="D3" s="6">
        <f>+C3/$C$90</f>
        <v>0.006185630120412939</v>
      </c>
      <c r="E3" s="32">
        <v>44469.75</v>
      </c>
      <c r="F3" s="6">
        <f>+E3/$E$90</f>
        <v>0.011949155544104294</v>
      </c>
      <c r="G3" s="32">
        <v>2161.86</v>
      </c>
      <c r="H3" s="6">
        <f>+G3/$G$90</f>
        <v>0.0027320546725356025</v>
      </c>
      <c r="I3" s="32">
        <v>2998.69</v>
      </c>
      <c r="J3" s="6">
        <f>+I3/$I$90</f>
        <v>0.0012060647413304078</v>
      </c>
      <c r="K3" s="27">
        <f>+C3+E3+G3+I3</f>
        <v>94100.05</v>
      </c>
      <c r="L3" s="6">
        <f>+K3/$K$90</f>
        <v>0.006632172144495422</v>
      </c>
    </row>
    <row r="4" spans="2:12" ht="12.75">
      <c r="B4" s="30">
        <v>33012</v>
      </c>
      <c r="C4" s="32">
        <v>449.86</v>
      </c>
      <c r="D4" s="6">
        <f aca="true" t="shared" si="0" ref="D4:D67">+C4/$C$90</f>
        <v>6.257439193989094E-05</v>
      </c>
      <c r="E4" s="32">
        <v>449.86</v>
      </c>
      <c r="F4" s="6">
        <f aca="true" t="shared" si="1" ref="F4:F67">+E4/$E$90</f>
        <v>0.00012087873471451396</v>
      </c>
      <c r="G4" s="32">
        <v>0</v>
      </c>
      <c r="H4" s="6">
        <f aca="true" t="shared" si="2" ref="H4:H67">+G4/$G$90</f>
        <v>0</v>
      </c>
      <c r="I4" s="32">
        <v>55353.9</v>
      </c>
      <c r="J4" s="6">
        <f aca="true" t="shared" si="3" ref="J4:J67">+I4/$I$90</f>
        <v>0.022263183952035474</v>
      </c>
      <c r="K4" s="27">
        <f aca="true" t="shared" si="4" ref="K4:K67">+C4+E4+G4+I4</f>
        <v>56253.62</v>
      </c>
      <c r="L4" s="6">
        <f aca="true" t="shared" si="5" ref="L4:L67">+K4/$K$90</f>
        <v>0.003964755508536187</v>
      </c>
    </row>
    <row r="5" spans="2:12" ht="12.75">
      <c r="B5" s="30">
        <v>33013</v>
      </c>
      <c r="C5" s="32">
        <v>661.2</v>
      </c>
      <c r="D5" s="6">
        <f t="shared" si="0"/>
        <v>9.197125316911015E-05</v>
      </c>
      <c r="E5" s="32">
        <v>661.2</v>
      </c>
      <c r="F5" s="6">
        <f t="shared" si="1"/>
        <v>0.00017766642820707919</v>
      </c>
      <c r="G5" s="32">
        <v>0</v>
      </c>
      <c r="H5" s="6">
        <f t="shared" si="2"/>
        <v>0</v>
      </c>
      <c r="I5" s="32">
        <v>5872.22999999999</v>
      </c>
      <c r="J5" s="6">
        <f t="shared" si="3"/>
        <v>0.002361794502260203</v>
      </c>
      <c r="K5" s="27">
        <f t="shared" si="4"/>
        <v>7194.62999999999</v>
      </c>
      <c r="L5" s="6">
        <f t="shared" si="5"/>
        <v>0.000507077569841366</v>
      </c>
    </row>
    <row r="6" spans="2:12" ht="12.75">
      <c r="B6" s="30">
        <v>33014</v>
      </c>
      <c r="C6" s="32">
        <v>18730.08</v>
      </c>
      <c r="D6" s="6">
        <f t="shared" si="0"/>
        <v>0.0026053069110067856</v>
      </c>
      <c r="E6" s="32">
        <v>18730.08</v>
      </c>
      <c r="F6" s="6">
        <f t="shared" si="1"/>
        <v>0.005032828816746596</v>
      </c>
      <c r="G6" s="32">
        <v>8621.88999999999</v>
      </c>
      <c r="H6" s="6">
        <f t="shared" si="2"/>
        <v>0.010895929829215565</v>
      </c>
      <c r="I6" s="32">
        <v>44364.82</v>
      </c>
      <c r="J6" s="6">
        <f t="shared" si="3"/>
        <v>0.017843406673404085</v>
      </c>
      <c r="K6" s="27">
        <f t="shared" si="4"/>
        <v>90446.87</v>
      </c>
      <c r="L6" s="6">
        <f t="shared" si="5"/>
        <v>0.006374695994006365</v>
      </c>
    </row>
    <row r="7" spans="2:12" ht="12.75">
      <c r="B7" s="30">
        <v>33015</v>
      </c>
      <c r="C7" s="32">
        <v>704.019999999999</v>
      </c>
      <c r="D7" s="6">
        <f t="shared" si="0"/>
        <v>9.792740722340718E-05</v>
      </c>
      <c r="E7" s="32">
        <v>704.019999999999</v>
      </c>
      <c r="F7" s="6">
        <f t="shared" si="1"/>
        <v>0.00018917229096543811</v>
      </c>
      <c r="G7" s="32">
        <v>0</v>
      </c>
      <c r="H7" s="6">
        <f t="shared" si="2"/>
        <v>0</v>
      </c>
      <c r="I7" s="32">
        <v>15037.2199999999</v>
      </c>
      <c r="J7" s="6">
        <f t="shared" si="3"/>
        <v>0.006047927878382998</v>
      </c>
      <c r="K7" s="27">
        <f t="shared" si="4"/>
        <v>16445.259999999897</v>
      </c>
      <c r="L7" s="6">
        <f t="shared" si="5"/>
        <v>0.0011590620332399834</v>
      </c>
    </row>
    <row r="8" spans="2:12" ht="12.75">
      <c r="B8" s="30">
        <v>33016</v>
      </c>
      <c r="C8" s="32">
        <v>54013.4199999999</v>
      </c>
      <c r="D8" s="6">
        <f t="shared" si="0"/>
        <v>0.00751313055860476</v>
      </c>
      <c r="E8" s="32">
        <v>54013.4199999999</v>
      </c>
      <c r="F8" s="6">
        <f t="shared" si="1"/>
        <v>0.014513568370612214</v>
      </c>
      <c r="G8" s="32">
        <v>1635.71</v>
      </c>
      <c r="H8" s="6">
        <f t="shared" si="2"/>
        <v>0.0020671316127839966</v>
      </c>
      <c r="I8" s="32">
        <v>27867.2599999999</v>
      </c>
      <c r="J8" s="6">
        <f t="shared" si="3"/>
        <v>0.011208134126397559</v>
      </c>
      <c r="K8" s="27">
        <f t="shared" si="4"/>
        <v>137529.8099999997</v>
      </c>
      <c r="L8" s="6">
        <f t="shared" si="5"/>
        <v>0.009693101915671097</v>
      </c>
    </row>
    <row r="9" spans="2:12" ht="12.75">
      <c r="B9" s="30">
        <v>33018</v>
      </c>
      <c r="C9" s="32">
        <v>713.45</v>
      </c>
      <c r="D9" s="6">
        <f t="shared" si="0"/>
        <v>9.923909645115189E-05</v>
      </c>
      <c r="E9" s="32">
        <v>713.45</v>
      </c>
      <c r="F9" s="6">
        <f t="shared" si="1"/>
        <v>0.00019170616032114434</v>
      </c>
      <c r="G9" s="32">
        <v>0</v>
      </c>
      <c r="H9" s="6">
        <f t="shared" si="2"/>
        <v>0</v>
      </c>
      <c r="I9" s="32">
        <v>7794.31999999999</v>
      </c>
      <c r="J9" s="6">
        <f t="shared" si="3"/>
        <v>0.0031348537310113456</v>
      </c>
      <c r="K9" s="27">
        <f t="shared" si="4"/>
        <v>9221.21999999999</v>
      </c>
      <c r="L9" s="6">
        <f t="shared" si="5"/>
        <v>0.0006499116464046939</v>
      </c>
    </row>
    <row r="10" spans="2:12" ht="12.75">
      <c r="B10" s="30">
        <v>33030</v>
      </c>
      <c r="C10" s="32">
        <v>9860.12</v>
      </c>
      <c r="D10" s="6">
        <f t="shared" si="0"/>
        <v>0.001371517835447378</v>
      </c>
      <c r="E10" s="32">
        <v>9860.12</v>
      </c>
      <c r="F10" s="6">
        <f t="shared" si="1"/>
        <v>0.002649443893062894</v>
      </c>
      <c r="G10" s="32">
        <v>429.68</v>
      </c>
      <c r="H10" s="6">
        <f t="shared" si="2"/>
        <v>0.0005430089144047707</v>
      </c>
      <c r="I10" s="32">
        <v>6676.38</v>
      </c>
      <c r="J10" s="6">
        <f t="shared" si="3"/>
        <v>0.002685221385913018</v>
      </c>
      <c r="K10" s="27">
        <f t="shared" si="4"/>
        <v>26826.300000000003</v>
      </c>
      <c r="L10" s="6">
        <f t="shared" si="5"/>
        <v>0.0018907178008925347</v>
      </c>
    </row>
    <row r="11" spans="2:12" ht="12.75">
      <c r="B11" s="30">
        <v>33031</v>
      </c>
      <c r="C11" s="32">
        <v>505.91</v>
      </c>
      <c r="D11" s="6">
        <f t="shared" si="0"/>
        <v>7.037080564244482E-05</v>
      </c>
      <c r="E11" s="32">
        <v>505.91</v>
      </c>
      <c r="F11" s="6">
        <f t="shared" si="1"/>
        <v>0.00013593953825505662</v>
      </c>
      <c r="G11" s="32">
        <v>0</v>
      </c>
      <c r="H11" s="6">
        <f t="shared" si="2"/>
        <v>0</v>
      </c>
      <c r="I11" s="32">
        <v>1062.8</v>
      </c>
      <c r="J11" s="6">
        <f t="shared" si="3"/>
        <v>0.0004274551911287787</v>
      </c>
      <c r="K11" s="27">
        <f t="shared" si="4"/>
        <v>2074.62</v>
      </c>
      <c r="L11" s="6">
        <f t="shared" si="5"/>
        <v>0.0001462192312800375</v>
      </c>
    </row>
    <row r="12" spans="2:12" ht="12.75">
      <c r="B12" s="30">
        <v>33032</v>
      </c>
      <c r="C12" s="32">
        <v>2111.84999999999</v>
      </c>
      <c r="D12" s="6">
        <f t="shared" si="0"/>
        <v>0.0002937530111996133</v>
      </c>
      <c r="E12" s="32">
        <v>2111.84999999999</v>
      </c>
      <c r="F12" s="6">
        <f t="shared" si="1"/>
        <v>0.0005674604452648493</v>
      </c>
      <c r="G12" s="32">
        <v>0</v>
      </c>
      <c r="H12" s="6">
        <f t="shared" si="2"/>
        <v>0</v>
      </c>
      <c r="I12" s="32">
        <v>5529.85</v>
      </c>
      <c r="J12" s="6">
        <f t="shared" si="3"/>
        <v>0.002224090222679222</v>
      </c>
      <c r="K12" s="27">
        <f t="shared" si="4"/>
        <v>9753.549999999981</v>
      </c>
      <c r="L12" s="6">
        <f t="shared" si="5"/>
        <v>0.0006874302683148755</v>
      </c>
    </row>
    <row r="13" spans="2:12" ht="12.75">
      <c r="B13" s="30">
        <v>33033</v>
      </c>
      <c r="C13" s="32">
        <v>22461.09</v>
      </c>
      <c r="D13" s="6">
        <f t="shared" si="0"/>
        <v>0.003124280996437036</v>
      </c>
      <c r="E13" s="32">
        <v>22461.09</v>
      </c>
      <c r="F13" s="6">
        <f t="shared" si="1"/>
        <v>0.006035362422773357</v>
      </c>
      <c r="G13" s="32">
        <v>388.93</v>
      </c>
      <c r="H13" s="6">
        <f t="shared" si="2"/>
        <v>0.0004915110246682357</v>
      </c>
      <c r="I13" s="32">
        <v>21672.8899999999</v>
      </c>
      <c r="J13" s="6">
        <f t="shared" si="3"/>
        <v>0.008716775816017082</v>
      </c>
      <c r="K13" s="27">
        <f t="shared" si="4"/>
        <v>66983.9999999999</v>
      </c>
      <c r="L13" s="6">
        <f t="shared" si="5"/>
        <v>0.00472103276169227</v>
      </c>
    </row>
    <row r="14" spans="2:12" ht="12.75">
      <c r="B14" s="30">
        <v>33034</v>
      </c>
      <c r="C14" s="32">
        <v>45228.48</v>
      </c>
      <c r="D14" s="6">
        <f t="shared" si="0"/>
        <v>0.0062911675507169315</v>
      </c>
      <c r="E14" s="32">
        <v>45228.48</v>
      </c>
      <c r="F14" s="6">
        <f t="shared" si="1"/>
        <v>0.012153028576580939</v>
      </c>
      <c r="G14" s="32">
        <v>15.05</v>
      </c>
      <c r="H14" s="6">
        <f t="shared" si="2"/>
        <v>1.901946602539518E-05</v>
      </c>
      <c r="I14" s="32">
        <v>10917.7999999999</v>
      </c>
      <c r="J14" s="6">
        <f t="shared" si="3"/>
        <v>0.004391108661747965</v>
      </c>
      <c r="K14" s="27">
        <f t="shared" si="4"/>
        <v>101389.80999999991</v>
      </c>
      <c r="L14" s="6">
        <f t="shared" si="5"/>
        <v>0.00714595447736407</v>
      </c>
    </row>
    <row r="15" spans="2:12" ht="12.75">
      <c r="B15" s="30">
        <v>33035</v>
      </c>
      <c r="C15" s="32">
        <v>163.12</v>
      </c>
      <c r="D15" s="6">
        <f t="shared" si="0"/>
        <v>2.2689580787878473E-05</v>
      </c>
      <c r="E15" s="32">
        <v>163.12</v>
      </c>
      <c r="F15" s="6">
        <f t="shared" si="1"/>
        <v>4.3830834496580086E-05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326.24</v>
      </c>
      <c r="L15" s="6">
        <f t="shared" si="5"/>
        <v>2.2993397351225496E-05</v>
      </c>
    </row>
    <row r="16" spans="2:12" ht="12.75">
      <c r="B16" s="30">
        <v>33054</v>
      </c>
      <c r="C16" s="32">
        <v>148.12</v>
      </c>
      <c r="D16" s="6">
        <f t="shared" si="0"/>
        <v>2.0603118601646393E-05</v>
      </c>
      <c r="E16" s="32">
        <v>148.12</v>
      </c>
      <c r="F16" s="6">
        <f t="shared" si="1"/>
        <v>3.980028939206377E-05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296.24</v>
      </c>
      <c r="L16" s="6">
        <f t="shared" si="5"/>
        <v>2.087899715340559E-05</v>
      </c>
    </row>
    <row r="17" spans="2:12" ht="12.75">
      <c r="B17" s="30">
        <v>33055</v>
      </c>
      <c r="C17" s="32">
        <v>135.979999999999</v>
      </c>
      <c r="D17" s="6">
        <f t="shared" si="0"/>
        <v>1.8914475205589087E-05</v>
      </c>
      <c r="E17" s="32">
        <v>135.979999999999</v>
      </c>
      <c r="F17" s="6">
        <f t="shared" si="1"/>
        <v>3.6538234887474964E-05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271.959999999998</v>
      </c>
      <c r="L17" s="6">
        <f t="shared" si="5"/>
        <v>1.916774259330321E-05</v>
      </c>
    </row>
    <row r="18" spans="2:12" ht="12.75">
      <c r="B18" s="30">
        <v>33056</v>
      </c>
      <c r="C18" s="32">
        <v>12434.4599999999</v>
      </c>
      <c r="D18" s="6">
        <f t="shared" si="0"/>
        <v>0.0017296020397476772</v>
      </c>
      <c r="E18" s="32">
        <v>12434.4599999999</v>
      </c>
      <c r="F18" s="6">
        <f t="shared" si="1"/>
        <v>0.003341176792020236</v>
      </c>
      <c r="G18" s="32">
        <v>550.649999999999</v>
      </c>
      <c r="H18" s="6">
        <f t="shared" si="2"/>
        <v>0.0006958849811882947</v>
      </c>
      <c r="I18" s="32">
        <v>20589.56</v>
      </c>
      <c r="J18" s="6">
        <f t="shared" si="3"/>
        <v>0.008281063516237728</v>
      </c>
      <c r="K18" s="27">
        <f t="shared" si="4"/>
        <v>46009.1299999998</v>
      </c>
      <c r="L18" s="6">
        <f t="shared" si="5"/>
        <v>0.003242723785784039</v>
      </c>
    </row>
    <row r="19" spans="2:12" ht="12.75">
      <c r="B19" s="30">
        <v>33109</v>
      </c>
      <c r="C19" s="32">
        <v>6341.05</v>
      </c>
      <c r="D19" s="6">
        <f t="shared" si="0"/>
        <v>0.0008820240697337959</v>
      </c>
      <c r="E19" s="32">
        <v>6341.05</v>
      </c>
      <c r="F19" s="6">
        <f t="shared" si="1"/>
        <v>0.0017038592023328786</v>
      </c>
      <c r="G19" s="32">
        <v>12672.8799999999</v>
      </c>
      <c r="H19" s="6">
        <f t="shared" si="2"/>
        <v>0.016015376119861004</v>
      </c>
      <c r="I19" s="32">
        <v>0</v>
      </c>
      <c r="J19" s="6">
        <f t="shared" si="3"/>
        <v>0</v>
      </c>
      <c r="K19" s="27">
        <f t="shared" si="4"/>
        <v>25354.9799999999</v>
      </c>
      <c r="L19" s="6">
        <f t="shared" si="5"/>
        <v>0.0017870191575906484</v>
      </c>
    </row>
    <row r="20" spans="2:12" ht="12.75">
      <c r="B20" s="30">
        <v>33122</v>
      </c>
      <c r="C20" s="32">
        <v>79718.41</v>
      </c>
      <c r="D20" s="6">
        <f t="shared" si="0"/>
        <v>0.011088629867436361</v>
      </c>
      <c r="E20" s="32">
        <v>79718.41</v>
      </c>
      <c r="F20" s="6">
        <f t="shared" si="1"/>
        <v>0.0214205764776883</v>
      </c>
      <c r="G20" s="32">
        <v>9723.13999999999</v>
      </c>
      <c r="H20" s="6">
        <f t="shared" si="2"/>
        <v>0.012287636603997388</v>
      </c>
      <c r="I20" s="32">
        <v>108002.31</v>
      </c>
      <c r="J20" s="6">
        <f t="shared" si="3"/>
        <v>0.04343822738370305</v>
      </c>
      <c r="K20" s="27">
        <f t="shared" si="4"/>
        <v>277162.27</v>
      </c>
      <c r="L20" s="6">
        <f t="shared" si="5"/>
        <v>0.019534398617207103</v>
      </c>
    </row>
    <row r="21" spans="2:12" ht="12.75">
      <c r="B21" s="30">
        <v>33125</v>
      </c>
      <c r="C21" s="32">
        <v>7331.97999999999</v>
      </c>
      <c r="D21" s="6">
        <f t="shared" si="0"/>
        <v>0.0010198599346806583</v>
      </c>
      <c r="E21" s="32">
        <v>7331.97999999999</v>
      </c>
      <c r="F21" s="6">
        <f t="shared" si="1"/>
        <v>0.0019701250730274327</v>
      </c>
      <c r="G21" s="32">
        <v>0</v>
      </c>
      <c r="H21" s="6">
        <f t="shared" si="2"/>
        <v>0</v>
      </c>
      <c r="I21" s="32">
        <v>25676.98</v>
      </c>
      <c r="J21" s="6">
        <f t="shared" si="3"/>
        <v>0.010327209628819936</v>
      </c>
      <c r="K21" s="27">
        <f t="shared" si="4"/>
        <v>40340.93999999998</v>
      </c>
      <c r="L21" s="6">
        <f t="shared" si="5"/>
        <v>0.0028432297172080252</v>
      </c>
    </row>
    <row r="22" spans="2:12" ht="12.75">
      <c r="B22" s="30">
        <v>33126</v>
      </c>
      <c r="C22" s="32">
        <v>348286.64</v>
      </c>
      <c r="D22" s="6">
        <f t="shared" si="0"/>
        <v>0.04844579362198839</v>
      </c>
      <c r="E22" s="32">
        <v>348286.64</v>
      </c>
      <c r="F22" s="6">
        <f t="shared" si="1"/>
        <v>0.09358566745469575</v>
      </c>
      <c r="G22" s="32">
        <v>35867.25</v>
      </c>
      <c r="H22" s="6">
        <f t="shared" si="2"/>
        <v>0.045327305169392366</v>
      </c>
      <c r="I22" s="32">
        <v>47851.26</v>
      </c>
      <c r="J22" s="6">
        <f t="shared" si="3"/>
        <v>0.01924564310223267</v>
      </c>
      <c r="K22" s="27">
        <f t="shared" si="4"/>
        <v>780291.79</v>
      </c>
      <c r="L22" s="6">
        <f t="shared" si="5"/>
        <v>0.054994970504441514</v>
      </c>
    </row>
    <row r="23" spans="2:12" ht="12.75">
      <c r="B23" s="30">
        <v>33127</v>
      </c>
      <c r="C23" s="32">
        <v>19405.65</v>
      </c>
      <c r="D23" s="6">
        <f t="shared" si="0"/>
        <v>0.002699276994950306</v>
      </c>
      <c r="E23" s="32">
        <v>19405.65</v>
      </c>
      <c r="F23" s="6">
        <f t="shared" si="1"/>
        <v>0.005214356507163802</v>
      </c>
      <c r="G23" s="32">
        <v>116.69</v>
      </c>
      <c r="H23" s="6">
        <f t="shared" si="2"/>
        <v>0.0001474672086713198</v>
      </c>
      <c r="I23" s="32">
        <v>89867.75</v>
      </c>
      <c r="J23" s="6">
        <f t="shared" si="3"/>
        <v>0.03614455800956276</v>
      </c>
      <c r="K23" s="27">
        <f t="shared" si="4"/>
        <v>128795.74</v>
      </c>
      <c r="L23" s="6">
        <f t="shared" si="5"/>
        <v>0.00907752460447869</v>
      </c>
    </row>
    <row r="24" spans="2:12" ht="12.75">
      <c r="B24" s="30">
        <v>33128</v>
      </c>
      <c r="C24" s="32">
        <v>7370.97999999999</v>
      </c>
      <c r="D24" s="6">
        <f t="shared" si="0"/>
        <v>0.0010252847363648617</v>
      </c>
      <c r="E24" s="32">
        <v>7370.97999999999</v>
      </c>
      <c r="F24" s="6">
        <f t="shared" si="1"/>
        <v>0.001980604490299175</v>
      </c>
      <c r="G24" s="32">
        <v>0</v>
      </c>
      <c r="H24" s="6">
        <f t="shared" si="2"/>
        <v>0</v>
      </c>
      <c r="I24" s="32">
        <v>36669.0199999999</v>
      </c>
      <c r="J24" s="6">
        <f t="shared" si="3"/>
        <v>0.014748177411182693</v>
      </c>
      <c r="K24" s="27">
        <f t="shared" si="4"/>
        <v>51410.97999999988</v>
      </c>
      <c r="L24" s="6">
        <f t="shared" si="5"/>
        <v>0.0036234462094038257</v>
      </c>
    </row>
    <row r="25" spans="2:12" ht="12.75">
      <c r="B25" s="30">
        <v>33129</v>
      </c>
      <c r="C25" s="32">
        <v>62821.3799999999</v>
      </c>
      <c r="D25" s="6">
        <f t="shared" si="0"/>
        <v>0.008738295590461076</v>
      </c>
      <c r="E25" s="32">
        <v>62821.3799999999</v>
      </c>
      <c r="F25" s="6">
        <f t="shared" si="1"/>
        <v>0.016880293707863918</v>
      </c>
      <c r="G25" s="32">
        <v>3355.19999999999</v>
      </c>
      <c r="H25" s="6">
        <f t="shared" si="2"/>
        <v>0.004240140359362505</v>
      </c>
      <c r="I25" s="32">
        <v>3886.8</v>
      </c>
      <c r="J25" s="6">
        <f t="shared" si="3"/>
        <v>0.0015632601024457443</v>
      </c>
      <c r="K25" s="27">
        <f t="shared" si="4"/>
        <v>132884.75999999978</v>
      </c>
      <c r="L25" s="6">
        <f t="shared" si="5"/>
        <v>0.009365718761041657</v>
      </c>
    </row>
    <row r="26" spans="2:12" ht="12.75">
      <c r="B26" s="30">
        <v>33130</v>
      </c>
      <c r="C26" s="32">
        <v>158010.649999999</v>
      </c>
      <c r="D26" s="6">
        <f t="shared" si="0"/>
        <v>0.021978883083130007</v>
      </c>
      <c r="E26" s="32">
        <v>158010.649999999</v>
      </c>
      <c r="F26" s="6">
        <f t="shared" si="1"/>
        <v>0.042457936787929126</v>
      </c>
      <c r="G26" s="32">
        <v>20104.23</v>
      </c>
      <c r="H26" s="6">
        <f t="shared" si="2"/>
        <v>0.025406758767556843</v>
      </c>
      <c r="I26" s="32">
        <v>102816.84</v>
      </c>
      <c r="J26" s="6">
        <f t="shared" si="3"/>
        <v>0.04135264583501793</v>
      </c>
      <c r="K26" s="27">
        <f t="shared" si="4"/>
        <v>438942.369999998</v>
      </c>
      <c r="L26" s="6">
        <f t="shared" si="5"/>
        <v>0.030936661131984414</v>
      </c>
    </row>
    <row r="27" spans="2:12" ht="12.75">
      <c r="B27" s="30">
        <v>33131</v>
      </c>
      <c r="C27" s="32">
        <v>609229.859999999</v>
      </c>
      <c r="D27" s="6">
        <f t="shared" si="0"/>
        <v>0.08474233770756419</v>
      </c>
      <c r="E27" s="32">
        <v>609229.859999999</v>
      </c>
      <c r="F27" s="6">
        <f t="shared" si="1"/>
        <v>0.16370189531654375</v>
      </c>
      <c r="G27" s="32">
        <v>259049.329999999</v>
      </c>
      <c r="H27" s="6">
        <f t="shared" si="2"/>
        <v>0.32737408178314714</v>
      </c>
      <c r="I27" s="32">
        <v>148988.899999999</v>
      </c>
      <c r="J27" s="6">
        <f t="shared" si="3"/>
        <v>0.059922919387999686</v>
      </c>
      <c r="K27" s="27">
        <f t="shared" si="4"/>
        <v>1626497.949999996</v>
      </c>
      <c r="L27" s="6">
        <f t="shared" si="5"/>
        <v>0.11463558624112188</v>
      </c>
    </row>
    <row r="28" spans="2:12" ht="12.75">
      <c r="B28" s="30">
        <v>33132</v>
      </c>
      <c r="C28" s="32">
        <v>252751.32</v>
      </c>
      <c r="D28" s="6">
        <f t="shared" si="0"/>
        <v>0.03515707144668296</v>
      </c>
      <c r="E28" s="32">
        <v>252751.32</v>
      </c>
      <c r="F28" s="6">
        <f t="shared" si="1"/>
        <v>0.0679150396990691</v>
      </c>
      <c r="G28" s="32">
        <v>36934.4899999999</v>
      </c>
      <c r="H28" s="6">
        <f t="shared" si="2"/>
        <v>0.04667603174221236</v>
      </c>
      <c r="I28" s="32">
        <v>89799.6399999999</v>
      </c>
      <c r="J28" s="6">
        <f t="shared" si="3"/>
        <v>0.03611716435782412</v>
      </c>
      <c r="K28" s="27">
        <f t="shared" si="4"/>
        <v>632236.7699999998</v>
      </c>
      <c r="L28" s="6">
        <f t="shared" si="5"/>
        <v>0.04456005171856718</v>
      </c>
    </row>
    <row r="29" spans="2:12" ht="12.75">
      <c r="B29" s="30">
        <v>33133</v>
      </c>
      <c r="C29" s="32">
        <v>109227.14</v>
      </c>
      <c r="D29" s="6">
        <f t="shared" si="0"/>
        <v>0.015193219821351842</v>
      </c>
      <c r="E29" s="32">
        <v>109227.14</v>
      </c>
      <c r="F29" s="6">
        <f t="shared" si="1"/>
        <v>0.029349660960487876</v>
      </c>
      <c r="G29" s="32">
        <v>48961.36</v>
      </c>
      <c r="H29" s="6">
        <f t="shared" si="2"/>
        <v>0.06187501150014235</v>
      </c>
      <c r="I29" s="32">
        <v>77439.88</v>
      </c>
      <c r="J29" s="6">
        <f t="shared" si="3"/>
        <v>0.03114610341210923</v>
      </c>
      <c r="K29" s="27">
        <f t="shared" si="4"/>
        <v>344855.52</v>
      </c>
      <c r="L29" s="6">
        <f t="shared" si="5"/>
        <v>0.024305419323576175</v>
      </c>
    </row>
    <row r="30" spans="2:12" ht="12.75">
      <c r="B30" s="30">
        <v>33134</v>
      </c>
      <c r="C30" s="32">
        <v>147252.17</v>
      </c>
      <c r="D30" s="6">
        <f t="shared" si="0"/>
        <v>0.020482405636374542</v>
      </c>
      <c r="E30" s="32">
        <v>147252.17</v>
      </c>
      <c r="F30" s="6">
        <f t="shared" si="1"/>
        <v>0.03956710086152695</v>
      </c>
      <c r="G30" s="32">
        <v>51669.75</v>
      </c>
      <c r="H30" s="6">
        <f t="shared" si="2"/>
        <v>0.06529774449605731</v>
      </c>
      <c r="I30" s="32">
        <v>126895.83</v>
      </c>
      <c r="J30" s="6">
        <f t="shared" si="3"/>
        <v>0.05103714834973185</v>
      </c>
      <c r="K30" s="27">
        <f t="shared" si="4"/>
        <v>473069.92000000004</v>
      </c>
      <c r="L30" s="6">
        <f t="shared" si="5"/>
        <v>0.03334197108102151</v>
      </c>
    </row>
    <row r="31" spans="2:12" ht="12.75">
      <c r="B31" s="30">
        <v>33135</v>
      </c>
      <c r="C31" s="32">
        <v>8968.89999999999</v>
      </c>
      <c r="D31" s="6">
        <f t="shared" si="0"/>
        <v>0.0012475513801397929</v>
      </c>
      <c r="E31" s="32">
        <v>8968.89999999999</v>
      </c>
      <c r="F31" s="6">
        <f t="shared" si="1"/>
        <v>0.002409970399193089</v>
      </c>
      <c r="G31" s="32">
        <v>0</v>
      </c>
      <c r="H31" s="6">
        <f t="shared" si="2"/>
        <v>0</v>
      </c>
      <c r="I31" s="32">
        <v>49577.6299999999</v>
      </c>
      <c r="J31" s="6">
        <f t="shared" si="3"/>
        <v>0.019939984293716437</v>
      </c>
      <c r="K31" s="27">
        <f t="shared" si="4"/>
        <v>67515.42999999988</v>
      </c>
      <c r="L31" s="6">
        <f t="shared" si="5"/>
        <v>0.0047584879515965165</v>
      </c>
    </row>
    <row r="32" spans="2:12" ht="12.75">
      <c r="B32" s="30">
        <v>33136</v>
      </c>
      <c r="C32" s="32">
        <v>19320</v>
      </c>
      <c r="D32" s="6">
        <f t="shared" si="0"/>
        <v>0.0026873632958669207</v>
      </c>
      <c r="E32" s="32">
        <v>19320</v>
      </c>
      <c r="F32" s="6">
        <f t="shared" si="1"/>
        <v>0.005191342094617014</v>
      </c>
      <c r="G32" s="32">
        <v>793.279999999999</v>
      </c>
      <c r="H32" s="6">
        <f t="shared" si="2"/>
        <v>0.0010025091035631539</v>
      </c>
      <c r="I32" s="32">
        <v>3651.34</v>
      </c>
      <c r="J32" s="6">
        <f t="shared" si="3"/>
        <v>0.0014685587481898332</v>
      </c>
      <c r="K32" s="27">
        <f t="shared" si="4"/>
        <v>43084.619999999995</v>
      </c>
      <c r="L32" s="6">
        <f t="shared" si="5"/>
        <v>0.003036604301699843</v>
      </c>
    </row>
    <row r="33" spans="2:12" ht="12.75">
      <c r="B33" s="30">
        <v>33137</v>
      </c>
      <c r="C33" s="32">
        <v>53906.8099999999</v>
      </c>
      <c r="D33" s="6">
        <f t="shared" si="0"/>
        <v>0.007498301376359815</v>
      </c>
      <c r="E33" s="32">
        <v>53906.8099999999</v>
      </c>
      <c r="F33" s="6">
        <f t="shared" si="1"/>
        <v>0.014484921943039382</v>
      </c>
      <c r="G33" s="32">
        <v>0</v>
      </c>
      <c r="H33" s="6">
        <f t="shared" si="2"/>
        <v>0</v>
      </c>
      <c r="I33" s="32">
        <v>71631.55</v>
      </c>
      <c r="J33" s="6">
        <f t="shared" si="3"/>
        <v>0.028810009311348014</v>
      </c>
      <c r="K33" s="27">
        <f t="shared" si="4"/>
        <v>179445.1699999998</v>
      </c>
      <c r="L33" s="6">
        <f t="shared" si="5"/>
        <v>0.01264729676486085</v>
      </c>
    </row>
    <row r="34" spans="2:12" ht="12.75">
      <c r="B34" s="30">
        <v>33138</v>
      </c>
      <c r="C34" s="32">
        <v>90632.36</v>
      </c>
      <c r="D34" s="6">
        <f t="shared" si="0"/>
        <v>0.012606732799264869</v>
      </c>
      <c r="E34" s="32">
        <v>90632.36</v>
      </c>
      <c r="F34" s="6">
        <f t="shared" si="1"/>
        <v>0.02435318766058402</v>
      </c>
      <c r="G34" s="32">
        <v>28687.65</v>
      </c>
      <c r="H34" s="6">
        <f t="shared" si="2"/>
        <v>0.03625407206135734</v>
      </c>
      <c r="I34" s="32">
        <v>28660.5999999999</v>
      </c>
      <c r="J34" s="6">
        <f t="shared" si="3"/>
        <v>0.011527213258247489</v>
      </c>
      <c r="K34" s="27">
        <f t="shared" si="4"/>
        <v>238612.96999999988</v>
      </c>
      <c r="L34" s="6">
        <f t="shared" si="5"/>
        <v>0.016817443699013137</v>
      </c>
    </row>
    <row r="35" spans="2:12" ht="12.75">
      <c r="B35" s="30">
        <v>33139</v>
      </c>
      <c r="C35" s="32">
        <v>1981972.71</v>
      </c>
      <c r="D35" s="6">
        <f t="shared" si="0"/>
        <v>0.27568740757059484</v>
      </c>
      <c r="E35" s="32">
        <v>1910.76</v>
      </c>
      <c r="F35" s="6">
        <f t="shared" si="1"/>
        <v>0.0005134269575937062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1983883.47</v>
      </c>
      <c r="L35" s="6">
        <f t="shared" si="5"/>
        <v>0.13982412004732112</v>
      </c>
    </row>
    <row r="36" spans="2:12" ht="12.75">
      <c r="B36" s="30">
        <v>33140</v>
      </c>
      <c r="C36" s="32">
        <v>1360847.35</v>
      </c>
      <c r="D36" s="6">
        <f t="shared" si="0"/>
        <v>0.18929043580060897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1360847.35</v>
      </c>
      <c r="L36" s="6">
        <f t="shared" si="5"/>
        <v>0.09591253020142299</v>
      </c>
    </row>
    <row r="37" spans="2:12" ht="12.75">
      <c r="B37" s="30">
        <v>33141</v>
      </c>
      <c r="C37" s="32">
        <v>145906.489999999</v>
      </c>
      <c r="D37" s="6">
        <f t="shared" si="0"/>
        <v>0.02029522494072315</v>
      </c>
      <c r="E37" s="32">
        <v>19193.8699999999</v>
      </c>
      <c r="F37" s="6">
        <f t="shared" si="1"/>
        <v>0.005157450584348145</v>
      </c>
      <c r="G37" s="32">
        <v>13426.7999999999</v>
      </c>
      <c r="H37" s="6">
        <f t="shared" si="2"/>
        <v>0.016968143948822196</v>
      </c>
      <c r="I37" s="32">
        <v>6102.32999999999</v>
      </c>
      <c r="J37" s="6">
        <f t="shared" si="3"/>
        <v>0.0024543400794889685</v>
      </c>
      <c r="K37" s="27">
        <f t="shared" si="4"/>
        <v>184629.4899999988</v>
      </c>
      <c r="L37" s="6">
        <f t="shared" si="5"/>
        <v>0.01301268767264617</v>
      </c>
    </row>
    <row r="38" spans="2:12" ht="12.75">
      <c r="B38" s="30">
        <v>33142</v>
      </c>
      <c r="C38" s="32">
        <v>145998.429999999</v>
      </c>
      <c r="D38" s="6">
        <f t="shared" si="0"/>
        <v>0.02030801356294996</v>
      </c>
      <c r="E38" s="32">
        <v>145998.429999999</v>
      </c>
      <c r="F38" s="6">
        <f t="shared" si="1"/>
        <v>0.039230217153570925</v>
      </c>
      <c r="G38" s="32">
        <v>12250.49</v>
      </c>
      <c r="H38" s="6">
        <f t="shared" si="2"/>
        <v>0.015481579956773645</v>
      </c>
      <c r="I38" s="32">
        <v>26074.4599999999</v>
      </c>
      <c r="J38" s="6">
        <f t="shared" si="3"/>
        <v>0.010487074974482173</v>
      </c>
      <c r="K38" s="27">
        <f t="shared" si="4"/>
        <v>330321.8099999979</v>
      </c>
      <c r="L38" s="6">
        <f t="shared" si="5"/>
        <v>0.02328108334694079</v>
      </c>
    </row>
    <row r="39" spans="2:12" ht="12.75">
      <c r="B39" s="30">
        <v>33143</v>
      </c>
      <c r="C39" s="32">
        <v>29693.1699999999</v>
      </c>
      <c r="D39" s="6">
        <f t="shared" si="0"/>
        <v>0.004130245092957376</v>
      </c>
      <c r="E39" s="32">
        <v>29693.1699999999</v>
      </c>
      <c r="F39" s="6">
        <f t="shared" si="1"/>
        <v>0.007978644065404687</v>
      </c>
      <c r="G39" s="32">
        <v>0</v>
      </c>
      <c r="H39" s="6">
        <f t="shared" si="2"/>
        <v>0</v>
      </c>
      <c r="I39" s="32">
        <v>71467.25</v>
      </c>
      <c r="J39" s="6">
        <f t="shared" si="3"/>
        <v>0.028743928310310696</v>
      </c>
      <c r="K39" s="27">
        <f t="shared" si="4"/>
        <v>130853.5899999998</v>
      </c>
      <c r="L39" s="6">
        <f t="shared" si="5"/>
        <v>0.00922256188604813</v>
      </c>
    </row>
    <row r="40" spans="2:12" ht="12.75">
      <c r="B40" s="30">
        <v>33144</v>
      </c>
      <c r="C40" s="32">
        <v>15985.66</v>
      </c>
      <c r="D40" s="6">
        <f t="shared" si="0"/>
        <v>0.0022235650074641823</v>
      </c>
      <c r="E40" s="32">
        <v>15985.66</v>
      </c>
      <c r="F40" s="6">
        <f t="shared" si="1"/>
        <v>0.004295394910364151</v>
      </c>
      <c r="G40" s="32">
        <v>460</v>
      </c>
      <c r="H40" s="6">
        <f t="shared" si="2"/>
        <v>0.0005813258718725436</v>
      </c>
      <c r="I40" s="32">
        <v>34339.1299999999</v>
      </c>
      <c r="J40" s="6">
        <f t="shared" si="3"/>
        <v>0.013811102161597607</v>
      </c>
      <c r="K40" s="27">
        <f t="shared" si="4"/>
        <v>66770.4499999999</v>
      </c>
      <c r="L40" s="6">
        <f t="shared" si="5"/>
        <v>0.004705981756284122</v>
      </c>
    </row>
    <row r="41" spans="2:12" ht="12.75">
      <c r="B41" s="30">
        <v>33145</v>
      </c>
      <c r="C41" s="32">
        <v>17546.97</v>
      </c>
      <c r="D41" s="6">
        <f t="shared" si="0"/>
        <v>0.0024407392925299165</v>
      </c>
      <c r="E41" s="32">
        <v>17546.97</v>
      </c>
      <c r="F41" s="6">
        <f t="shared" si="1"/>
        <v>0.004714923602172977</v>
      </c>
      <c r="G41" s="32">
        <v>0</v>
      </c>
      <c r="H41" s="6">
        <f t="shared" si="2"/>
        <v>0</v>
      </c>
      <c r="I41" s="32">
        <v>38290.41</v>
      </c>
      <c r="J41" s="6">
        <f t="shared" si="3"/>
        <v>0.015400295939922187</v>
      </c>
      <c r="K41" s="27">
        <f t="shared" si="4"/>
        <v>73384.35</v>
      </c>
      <c r="L41" s="6">
        <f t="shared" si="5"/>
        <v>0.005172129471896165</v>
      </c>
    </row>
    <row r="42" spans="2:12" ht="12.75">
      <c r="B42" s="30">
        <v>33146</v>
      </c>
      <c r="C42" s="32">
        <v>13754.35</v>
      </c>
      <c r="D42" s="6">
        <f t="shared" si="0"/>
        <v>0.0019131954114134152</v>
      </c>
      <c r="E42" s="32">
        <v>13754.35</v>
      </c>
      <c r="F42" s="6">
        <f t="shared" si="1"/>
        <v>0.003695835203886932</v>
      </c>
      <c r="G42" s="32">
        <v>319.069999999999</v>
      </c>
      <c r="H42" s="6">
        <f t="shared" si="2"/>
        <v>0.00040322531725733027</v>
      </c>
      <c r="I42" s="32">
        <v>57587.8</v>
      </c>
      <c r="J42" s="6">
        <f t="shared" si="3"/>
        <v>0.023161652291763157</v>
      </c>
      <c r="K42" s="27">
        <f t="shared" si="4"/>
        <v>85415.57</v>
      </c>
      <c r="L42" s="6">
        <f t="shared" si="5"/>
        <v>0.00602008993682999</v>
      </c>
    </row>
    <row r="43" spans="2:12" ht="12.75">
      <c r="B43" s="30">
        <v>33147</v>
      </c>
      <c r="C43" s="32">
        <v>5406.02</v>
      </c>
      <c r="D43" s="6">
        <f t="shared" si="0"/>
        <v>0.0007519637538676238</v>
      </c>
      <c r="E43" s="32">
        <v>5406.02</v>
      </c>
      <c r="F43" s="6">
        <f t="shared" si="1"/>
        <v>0.0014526138297278194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10812.04</v>
      </c>
      <c r="L43" s="6">
        <f t="shared" si="5"/>
        <v>0.0007620326504945565</v>
      </c>
    </row>
    <row r="44" spans="2:12" ht="12.75">
      <c r="B44" s="30">
        <v>33149</v>
      </c>
      <c r="C44" s="32">
        <v>116204.36</v>
      </c>
      <c r="D44" s="6">
        <f t="shared" si="0"/>
        <v>0.01616373353435332</v>
      </c>
      <c r="E44" s="32">
        <v>116204.36</v>
      </c>
      <c r="F44" s="6">
        <f t="shared" si="1"/>
        <v>0.031224460954763434</v>
      </c>
      <c r="G44" s="32">
        <v>72736.02</v>
      </c>
      <c r="H44" s="6">
        <f t="shared" si="2"/>
        <v>0.09192028313704081</v>
      </c>
      <c r="I44" s="32">
        <v>41331.65</v>
      </c>
      <c r="J44" s="6">
        <f t="shared" si="3"/>
        <v>0.016623474172391593</v>
      </c>
      <c r="K44" s="27">
        <f t="shared" si="4"/>
        <v>346476.39</v>
      </c>
      <c r="L44" s="6">
        <f t="shared" si="5"/>
        <v>0.024419658251864186</v>
      </c>
    </row>
    <row r="45" spans="2:12" ht="12.75">
      <c r="B45" s="30">
        <v>33150</v>
      </c>
      <c r="C45" s="32">
        <v>2763.55</v>
      </c>
      <c r="D45" s="6">
        <f t="shared" si="0"/>
        <v>0.0003844028383174446</v>
      </c>
      <c r="E45" s="32">
        <v>2763.55</v>
      </c>
      <c r="F45" s="6">
        <f t="shared" si="1"/>
        <v>0.0007425741949057376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5527.1</v>
      </c>
      <c r="L45" s="6">
        <f t="shared" si="5"/>
        <v>0.00038955004444567935</v>
      </c>
    </row>
    <row r="46" spans="2:12" ht="12.75">
      <c r="B46" s="30">
        <v>33154</v>
      </c>
      <c r="C46" s="32">
        <v>26476.3499999999</v>
      </c>
      <c r="D46" s="6">
        <f t="shared" si="0"/>
        <v>0.0036827935402963703</v>
      </c>
      <c r="E46" s="32">
        <v>26476.3499999999</v>
      </c>
      <c r="F46" s="6">
        <f t="shared" si="1"/>
        <v>0.007114274858530676</v>
      </c>
      <c r="G46" s="32">
        <v>6908.04</v>
      </c>
      <c r="H46" s="6">
        <f t="shared" si="2"/>
        <v>0.00873004864332697</v>
      </c>
      <c r="I46" s="32">
        <v>1675.4</v>
      </c>
      <c r="J46" s="6">
        <f t="shared" si="3"/>
        <v>0.0006738411998655964</v>
      </c>
      <c r="K46" s="27">
        <f t="shared" si="4"/>
        <v>61536.1399999998</v>
      </c>
      <c r="L46" s="6">
        <f t="shared" si="5"/>
        <v>0.004337067552969092</v>
      </c>
    </row>
    <row r="47" spans="2:12" ht="12.75">
      <c r="B47" s="30">
        <v>33155</v>
      </c>
      <c r="C47" s="32">
        <v>2661.54</v>
      </c>
      <c r="D47" s="6">
        <f t="shared" si="0"/>
        <v>0.0003702135044762756</v>
      </c>
      <c r="E47" s="32">
        <v>2661.54</v>
      </c>
      <c r="F47" s="6">
        <f t="shared" si="1"/>
        <v>0.0007151638011649569</v>
      </c>
      <c r="G47" s="32">
        <v>0</v>
      </c>
      <c r="H47" s="6">
        <f t="shared" si="2"/>
        <v>0</v>
      </c>
      <c r="I47" s="32">
        <v>50070.25</v>
      </c>
      <c r="J47" s="6">
        <f t="shared" si="3"/>
        <v>0.020138114681610586</v>
      </c>
      <c r="K47" s="27">
        <f t="shared" si="4"/>
        <v>55393.33</v>
      </c>
      <c r="L47" s="6">
        <f t="shared" si="5"/>
        <v>0.0039041222636634373</v>
      </c>
    </row>
    <row r="48" spans="2:12" ht="12.75">
      <c r="B48" s="30">
        <v>33156</v>
      </c>
      <c r="C48" s="32">
        <v>12739.7999999999</v>
      </c>
      <c r="D48" s="6">
        <f t="shared" si="0"/>
        <v>0.0017720740640106173</v>
      </c>
      <c r="E48" s="32">
        <v>12739.7999999999</v>
      </c>
      <c r="F48" s="6">
        <f t="shared" si="1"/>
        <v>0.0034232225681677694</v>
      </c>
      <c r="G48" s="32">
        <v>354.86</v>
      </c>
      <c r="H48" s="6">
        <f t="shared" si="2"/>
        <v>0.00044845499759280615</v>
      </c>
      <c r="I48" s="32">
        <v>86051.55</v>
      </c>
      <c r="J48" s="6">
        <f t="shared" si="3"/>
        <v>0.03460969302989994</v>
      </c>
      <c r="K48" s="27">
        <f t="shared" si="4"/>
        <v>111886.0099999998</v>
      </c>
      <c r="L48" s="6">
        <f t="shared" si="5"/>
        <v>0.00788572672257597</v>
      </c>
    </row>
    <row r="49" spans="2:12" ht="12.75">
      <c r="B49" s="30">
        <v>33157</v>
      </c>
      <c r="C49" s="32">
        <v>2936.52</v>
      </c>
      <c r="D49" s="6">
        <f t="shared" si="0"/>
        <v>0.00040846252927428207</v>
      </c>
      <c r="E49" s="32">
        <v>2936.52</v>
      </c>
      <c r="F49" s="6">
        <f t="shared" si="1"/>
        <v>0.00078905175402095</v>
      </c>
      <c r="G49" s="32">
        <v>0</v>
      </c>
      <c r="H49" s="6">
        <f t="shared" si="2"/>
        <v>0</v>
      </c>
      <c r="I49" s="32">
        <v>14535.8799999999</v>
      </c>
      <c r="J49" s="6">
        <f t="shared" si="3"/>
        <v>0.005846290330847712</v>
      </c>
      <c r="K49" s="27">
        <f t="shared" si="4"/>
        <v>20408.9199999999</v>
      </c>
      <c r="L49" s="6">
        <f t="shared" si="5"/>
        <v>0.0014384208161763448</v>
      </c>
    </row>
    <row r="50" spans="2:12" ht="12.75">
      <c r="B50" s="30">
        <v>33158</v>
      </c>
      <c r="C50" s="32">
        <v>190.68</v>
      </c>
      <c r="D50" s="6">
        <f t="shared" si="0"/>
        <v>2.652310731138222E-05</v>
      </c>
      <c r="E50" s="32">
        <v>190.68</v>
      </c>
      <c r="F50" s="6">
        <f t="shared" si="1"/>
        <v>5.12362893686114E-05</v>
      </c>
      <c r="G50" s="32">
        <v>0</v>
      </c>
      <c r="H50" s="6">
        <f t="shared" si="2"/>
        <v>0</v>
      </c>
      <c r="I50" s="32">
        <v>1658.59999999999</v>
      </c>
      <c r="J50" s="6">
        <f t="shared" si="3"/>
        <v>0.0006670842867954347</v>
      </c>
      <c r="K50" s="27">
        <f t="shared" si="4"/>
        <v>2039.95999999999</v>
      </c>
      <c r="L50" s="6">
        <f t="shared" si="5"/>
        <v>0.00014377639425148888</v>
      </c>
    </row>
    <row r="51" spans="2:12" ht="12.75">
      <c r="B51" s="30">
        <v>33160</v>
      </c>
      <c r="C51" s="32">
        <v>291803.479999999</v>
      </c>
      <c r="D51" s="6">
        <f t="shared" si="0"/>
        <v>0.040589128455395154</v>
      </c>
      <c r="E51" s="32">
        <v>291803.479999999</v>
      </c>
      <c r="F51" s="6">
        <f t="shared" si="1"/>
        <v>0.07840847251965469</v>
      </c>
      <c r="G51" s="32">
        <v>37385.33</v>
      </c>
      <c r="H51" s="6">
        <f t="shared" si="2"/>
        <v>0.0472457816467234</v>
      </c>
      <c r="I51" s="32">
        <v>91833.6699999999</v>
      </c>
      <c r="J51" s="6">
        <f t="shared" si="3"/>
        <v>0.03693524554187726</v>
      </c>
      <c r="K51" s="27">
        <f t="shared" si="4"/>
        <v>712825.9599999979</v>
      </c>
      <c r="L51" s="6">
        <f t="shared" si="5"/>
        <v>0.0502399783611719</v>
      </c>
    </row>
    <row r="52" spans="2:12" ht="12.75">
      <c r="B52" s="30">
        <v>33161</v>
      </c>
      <c r="C52" s="32">
        <v>6258.56999999999</v>
      </c>
      <c r="D52" s="6">
        <f t="shared" si="0"/>
        <v>0.0008705513096590997</v>
      </c>
      <c r="E52" s="32">
        <v>6258.56999999999</v>
      </c>
      <c r="F52" s="6">
        <f t="shared" si="1"/>
        <v>0.0016816965783181756</v>
      </c>
      <c r="G52" s="32">
        <v>0</v>
      </c>
      <c r="H52" s="6">
        <f t="shared" si="2"/>
        <v>0</v>
      </c>
      <c r="I52" s="32">
        <v>2746.61</v>
      </c>
      <c r="J52" s="6">
        <f t="shared" si="3"/>
        <v>0.0011046788695015194</v>
      </c>
      <c r="K52" s="27">
        <f t="shared" si="4"/>
        <v>15263.74999999998</v>
      </c>
      <c r="L52" s="6">
        <f t="shared" si="5"/>
        <v>0.0010757892006491162</v>
      </c>
    </row>
    <row r="53" spans="2:12" ht="12.75">
      <c r="B53" s="30">
        <v>33162</v>
      </c>
      <c r="C53" s="32">
        <v>6442.11999999999</v>
      </c>
      <c r="D53" s="6">
        <f t="shared" si="0"/>
        <v>0.0008960826519446263</v>
      </c>
      <c r="E53" s="32">
        <v>6442.11999999999</v>
      </c>
      <c r="F53" s="6">
        <f t="shared" si="1"/>
        <v>0.0017310170152471068</v>
      </c>
      <c r="G53" s="32">
        <v>0</v>
      </c>
      <c r="H53" s="6">
        <f t="shared" si="2"/>
        <v>0</v>
      </c>
      <c r="I53" s="32">
        <v>2005.21</v>
      </c>
      <c r="J53" s="6">
        <f t="shared" si="3"/>
        <v>0.0008064898605601602</v>
      </c>
      <c r="K53" s="27">
        <f t="shared" si="4"/>
        <v>14889.449999999979</v>
      </c>
      <c r="L53" s="6">
        <f t="shared" si="5"/>
        <v>0.0010494085341809832</v>
      </c>
    </row>
    <row r="54" spans="2:12" ht="12.75">
      <c r="B54" s="30">
        <v>33165</v>
      </c>
      <c r="C54" s="32">
        <v>2118.82999999999</v>
      </c>
      <c r="D54" s="6">
        <f t="shared" si="0"/>
        <v>0.00029472391160360666</v>
      </c>
      <c r="E54" s="32">
        <v>2118.82999999999</v>
      </c>
      <c r="F54" s="6">
        <f t="shared" si="1"/>
        <v>0.0005693359922534843</v>
      </c>
      <c r="G54" s="32">
        <v>0</v>
      </c>
      <c r="H54" s="6">
        <f t="shared" si="2"/>
        <v>0</v>
      </c>
      <c r="I54" s="32">
        <v>34117.8899999999</v>
      </c>
      <c r="J54" s="6">
        <f t="shared" si="3"/>
        <v>0.013722120051618934</v>
      </c>
      <c r="K54" s="27">
        <f t="shared" si="4"/>
        <v>38355.54999999988</v>
      </c>
      <c r="L54" s="6">
        <f t="shared" si="5"/>
        <v>0.0027032994169163627</v>
      </c>
    </row>
    <row r="55" spans="2:12" ht="12.75">
      <c r="B55" s="30">
        <v>33166</v>
      </c>
      <c r="C55" s="32">
        <v>208667.88</v>
      </c>
      <c r="D55" s="6">
        <f t="shared" si="0"/>
        <v>0.02902517607341424</v>
      </c>
      <c r="E55" s="32">
        <v>208667.88</v>
      </c>
      <c r="F55" s="6">
        <f t="shared" si="1"/>
        <v>0.056069686813586525</v>
      </c>
      <c r="G55" s="32">
        <v>6393.8</v>
      </c>
      <c r="H55" s="6">
        <f t="shared" si="2"/>
        <v>0.008080176868649282</v>
      </c>
      <c r="I55" s="32">
        <v>37005.15</v>
      </c>
      <c r="J55" s="6">
        <f t="shared" si="3"/>
        <v>0.014883367958222737</v>
      </c>
      <c r="K55" s="27">
        <f t="shared" si="4"/>
        <v>460734.71</v>
      </c>
      <c r="L55" s="6">
        <f t="shared" si="5"/>
        <v>0.032472585398883175</v>
      </c>
    </row>
    <row r="56" spans="2:12" ht="12.75">
      <c r="B56" s="30">
        <v>33167</v>
      </c>
      <c r="C56" s="32">
        <v>431.88</v>
      </c>
      <c r="D56" s="6">
        <f t="shared" si="0"/>
        <v>6.007341926599408E-05</v>
      </c>
      <c r="E56" s="32">
        <v>431.88</v>
      </c>
      <c r="F56" s="6">
        <f t="shared" si="1"/>
        <v>0.00011604745464923374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863.76</v>
      </c>
      <c r="L56" s="6">
        <f t="shared" si="5"/>
        <v>6.087781049563062E-05</v>
      </c>
    </row>
    <row r="57" spans="2:12" ht="12.75">
      <c r="B57" s="30">
        <v>33168</v>
      </c>
      <c r="C57" s="32">
        <v>3757.01</v>
      </c>
      <c r="D57" s="6">
        <f t="shared" si="0"/>
        <v>0.0005225906198863861</v>
      </c>
      <c r="E57" s="32">
        <v>3757.01</v>
      </c>
      <c r="F57" s="6">
        <f t="shared" si="1"/>
        <v>0.0010095198842079228</v>
      </c>
      <c r="G57" s="32">
        <v>0</v>
      </c>
      <c r="H57" s="6">
        <f t="shared" si="2"/>
        <v>0</v>
      </c>
      <c r="I57" s="32">
        <v>2252.65</v>
      </c>
      <c r="J57" s="6">
        <f t="shared" si="3"/>
        <v>0.0009060095373506241</v>
      </c>
      <c r="K57" s="27">
        <f t="shared" si="4"/>
        <v>9766.67</v>
      </c>
      <c r="L57" s="6">
        <f t="shared" si="5"/>
        <v>0.0006883549660013901</v>
      </c>
    </row>
    <row r="58" spans="2:12" ht="12.75">
      <c r="B58" s="30">
        <v>33169</v>
      </c>
      <c r="C58" s="32">
        <v>11068.4</v>
      </c>
      <c r="D58" s="6">
        <f t="shared" si="0"/>
        <v>0.0015395865374727446</v>
      </c>
      <c r="E58" s="32">
        <v>11068.4</v>
      </c>
      <c r="F58" s="6">
        <f t="shared" si="1"/>
        <v>0.0029741123623218918</v>
      </c>
      <c r="G58" s="32">
        <v>0</v>
      </c>
      <c r="H58" s="6">
        <f t="shared" si="2"/>
        <v>0</v>
      </c>
      <c r="I58" s="32">
        <v>45134.07</v>
      </c>
      <c r="J58" s="6">
        <f t="shared" si="3"/>
        <v>0.018152796874548058</v>
      </c>
      <c r="K58" s="27">
        <f t="shared" si="4"/>
        <v>67270.87</v>
      </c>
      <c r="L58" s="6">
        <f t="shared" si="5"/>
        <v>0.004741251361183896</v>
      </c>
    </row>
    <row r="59" spans="2:12" ht="12.75">
      <c r="B59" s="30">
        <v>33170</v>
      </c>
      <c r="C59" s="32">
        <v>695.059999999999</v>
      </c>
      <c r="D59" s="6">
        <f t="shared" si="0"/>
        <v>9.668109381083123E-05</v>
      </c>
      <c r="E59" s="32">
        <v>695.059999999999</v>
      </c>
      <c r="F59" s="6">
        <f t="shared" si="1"/>
        <v>0.00018676471202300706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1390.119999999998</v>
      </c>
      <c r="L59" s="6">
        <f t="shared" si="5"/>
        <v>9.79756667664466E-05</v>
      </c>
    </row>
    <row r="60" spans="2:12" ht="12.75">
      <c r="B60" s="30">
        <v>33172</v>
      </c>
      <c r="C60" s="32">
        <v>166322.079999999</v>
      </c>
      <c r="D60" s="6">
        <f t="shared" si="0"/>
        <v>0.02313498204369767</v>
      </c>
      <c r="E60" s="32">
        <v>166322.079999999</v>
      </c>
      <c r="F60" s="6">
        <f t="shared" si="1"/>
        <v>0.04469124302113112</v>
      </c>
      <c r="G60" s="32">
        <v>13407.08</v>
      </c>
      <c r="H60" s="6">
        <f t="shared" si="2"/>
        <v>0.016943222761445526</v>
      </c>
      <c r="I60" s="32">
        <v>114120.03</v>
      </c>
      <c r="J60" s="6">
        <f t="shared" si="3"/>
        <v>0.04589875727820094</v>
      </c>
      <c r="K60" s="27">
        <f t="shared" si="4"/>
        <v>460171.26999999804</v>
      </c>
      <c r="L60" s="6">
        <f t="shared" si="5"/>
        <v>0.03243287414396771</v>
      </c>
    </row>
    <row r="61" spans="2:12" ht="12.75">
      <c r="B61" s="30">
        <v>33173</v>
      </c>
      <c r="C61" s="32">
        <v>698.549999999999</v>
      </c>
      <c r="D61" s="6">
        <f t="shared" si="0"/>
        <v>9.716654401282789E-05</v>
      </c>
      <c r="E61" s="32">
        <v>698.549999999999</v>
      </c>
      <c r="F61" s="6">
        <f t="shared" si="1"/>
        <v>0.00018770248551732455</v>
      </c>
      <c r="G61" s="32">
        <v>0</v>
      </c>
      <c r="H61" s="6">
        <f t="shared" si="2"/>
        <v>0</v>
      </c>
      <c r="I61" s="32">
        <v>16368.73</v>
      </c>
      <c r="J61" s="6">
        <f t="shared" si="3"/>
        <v>0.006583457480885749</v>
      </c>
      <c r="K61" s="27">
        <f t="shared" si="4"/>
        <v>17765.829999999998</v>
      </c>
      <c r="L61" s="6">
        <f t="shared" si="5"/>
        <v>0.001252135815547825</v>
      </c>
    </row>
    <row r="62" spans="2:12" ht="12.75">
      <c r="B62" s="30">
        <v>33174</v>
      </c>
      <c r="C62" s="32">
        <v>611.159999999999</v>
      </c>
      <c r="D62" s="6">
        <f t="shared" si="0"/>
        <v>8.501081531583977E-05</v>
      </c>
      <c r="E62" s="32">
        <v>611.159999999999</v>
      </c>
      <c r="F62" s="6">
        <f t="shared" si="1"/>
        <v>0.00016422052973841245</v>
      </c>
      <c r="G62" s="32">
        <v>0</v>
      </c>
      <c r="H62" s="6">
        <f t="shared" si="2"/>
        <v>0</v>
      </c>
      <c r="I62" s="32">
        <v>17788.22</v>
      </c>
      <c r="J62" s="6">
        <f t="shared" si="3"/>
        <v>0.007154372393621344</v>
      </c>
      <c r="K62" s="27">
        <f t="shared" si="4"/>
        <v>19010.54</v>
      </c>
      <c r="L62" s="6">
        <f t="shared" si="5"/>
        <v>0.0013398629845554387</v>
      </c>
    </row>
    <row r="63" spans="2:12" ht="12.75">
      <c r="B63" s="30">
        <v>33175</v>
      </c>
      <c r="C63" s="32">
        <v>8215.06999999999</v>
      </c>
      <c r="D63" s="6">
        <f t="shared" si="0"/>
        <v>0.0011426955274833042</v>
      </c>
      <c r="E63" s="32">
        <v>8215.06999999999</v>
      </c>
      <c r="F63" s="6">
        <f t="shared" si="1"/>
        <v>0.002207414011450587</v>
      </c>
      <c r="G63" s="32">
        <v>0</v>
      </c>
      <c r="H63" s="6">
        <f t="shared" si="2"/>
        <v>0</v>
      </c>
      <c r="I63" s="32">
        <v>32665.07</v>
      </c>
      <c r="J63" s="6">
        <f t="shared" si="3"/>
        <v>0.013137799905988836</v>
      </c>
      <c r="K63" s="27">
        <f t="shared" si="4"/>
        <v>49095.20999999998</v>
      </c>
      <c r="L63" s="6">
        <f t="shared" si="5"/>
        <v>0.0034602307245336526</v>
      </c>
    </row>
    <row r="64" spans="2:12" ht="12.75">
      <c r="B64" s="30">
        <v>33176</v>
      </c>
      <c r="C64" s="32">
        <v>26054.29</v>
      </c>
      <c r="D64" s="6">
        <f t="shared" si="0"/>
        <v>0.0036240860582749767</v>
      </c>
      <c r="E64" s="32">
        <v>26054.29</v>
      </c>
      <c r="F64" s="6">
        <f t="shared" si="1"/>
        <v>0.0070008660674098925</v>
      </c>
      <c r="G64" s="32">
        <v>2294.86999999999</v>
      </c>
      <c r="H64" s="6">
        <f t="shared" si="2"/>
        <v>0.002900146312139431</v>
      </c>
      <c r="I64" s="32">
        <v>70500.08</v>
      </c>
      <c r="J64" s="6">
        <f t="shared" si="3"/>
        <v>0.028354935238044963</v>
      </c>
      <c r="K64" s="27">
        <f t="shared" si="4"/>
        <v>124903.53</v>
      </c>
      <c r="L64" s="6">
        <f t="shared" si="5"/>
        <v>0.008803201618013469</v>
      </c>
    </row>
    <row r="65" spans="2:12" ht="12.75">
      <c r="B65" s="30">
        <v>33177</v>
      </c>
      <c r="C65" s="32">
        <v>8287.79</v>
      </c>
      <c r="D65" s="6">
        <f t="shared" si="0"/>
        <v>0.001152810696162159</v>
      </c>
      <c r="E65" s="32">
        <v>8287.79</v>
      </c>
      <c r="F65" s="6">
        <f t="shared" si="1"/>
        <v>0.002226954094117285</v>
      </c>
      <c r="G65" s="32">
        <v>0</v>
      </c>
      <c r="H65" s="6">
        <f t="shared" si="2"/>
        <v>0</v>
      </c>
      <c r="I65" s="32">
        <v>10376.65</v>
      </c>
      <c r="J65" s="6">
        <f t="shared" si="3"/>
        <v>0.004173459643419685</v>
      </c>
      <c r="K65" s="27">
        <f t="shared" si="4"/>
        <v>26952.230000000003</v>
      </c>
      <c r="L65" s="6">
        <f t="shared" si="5"/>
        <v>0.0018995933481229168</v>
      </c>
    </row>
    <row r="66" spans="2:12" ht="12.75">
      <c r="B66" s="30">
        <v>33178</v>
      </c>
      <c r="C66" s="32">
        <v>142459.5</v>
      </c>
      <c r="D66" s="6">
        <f t="shared" si="0"/>
        <v>0.019815757321301947</v>
      </c>
      <c r="E66" s="32">
        <v>142459.5</v>
      </c>
      <c r="F66" s="6">
        <f t="shared" si="1"/>
        <v>0.038279296021122795</v>
      </c>
      <c r="G66" s="32">
        <v>31957.66</v>
      </c>
      <c r="H66" s="6">
        <f t="shared" si="2"/>
        <v>0.04038655339675285</v>
      </c>
      <c r="I66" s="32">
        <v>53133.1999999999</v>
      </c>
      <c r="J66" s="6">
        <f t="shared" si="3"/>
        <v>0.02137002461543431</v>
      </c>
      <c r="K66" s="27">
        <f t="shared" si="4"/>
        <v>370009.85999999987</v>
      </c>
      <c r="L66" s="6">
        <f t="shared" si="5"/>
        <v>0.026078297372643798</v>
      </c>
    </row>
    <row r="67" spans="2:12" ht="12.75">
      <c r="B67" s="30">
        <v>33179</v>
      </c>
      <c r="C67" s="32">
        <v>6124.52999999999</v>
      </c>
      <c r="D67" s="6">
        <f t="shared" si="0"/>
        <v>0.0008519066835629298</v>
      </c>
      <c r="E67" s="32">
        <v>6124.52999999999</v>
      </c>
      <c r="F67" s="6">
        <f t="shared" si="1"/>
        <v>0.0016456796272642177</v>
      </c>
      <c r="G67" s="32">
        <v>0</v>
      </c>
      <c r="H67" s="6">
        <f t="shared" si="2"/>
        <v>0</v>
      </c>
      <c r="I67" s="32">
        <v>588.169999999999</v>
      </c>
      <c r="J67" s="6">
        <f t="shared" si="3"/>
        <v>0.0002365603309806298</v>
      </c>
      <c r="K67" s="27">
        <f t="shared" si="4"/>
        <v>12837.229999999978</v>
      </c>
      <c r="L67" s="6">
        <f t="shared" si="5"/>
        <v>0.0009047680550486511</v>
      </c>
    </row>
    <row r="68" spans="2:12" ht="12.75">
      <c r="B68" s="30">
        <v>33180</v>
      </c>
      <c r="C68" s="32">
        <v>150543.519999999</v>
      </c>
      <c r="D68" s="6">
        <f aca="true" t="shared" si="6" ref="D68:D89">+C68/$C$90</f>
        <v>0.020940224124151398</v>
      </c>
      <c r="E68" s="32">
        <v>150543.519999999</v>
      </c>
      <c r="F68" s="6">
        <f aca="true" t="shared" si="7" ref="F68:F89">+E68/$E$90</f>
        <v>0.040451496503509994</v>
      </c>
      <c r="G68" s="32">
        <v>71516.7299999999</v>
      </c>
      <c r="H68" s="6">
        <f aca="true" t="shared" si="8" ref="H68:H89">+G68/$G$90</f>
        <v>0.09037940308852876</v>
      </c>
      <c r="I68" s="32">
        <v>82957.1499999999</v>
      </c>
      <c r="J68" s="6">
        <f aca="true" t="shared" si="9" ref="J68:J89">+I68/$I$90</f>
        <v>0.03336513399392992</v>
      </c>
      <c r="K68" s="27">
        <f aca="true" t="shared" si="10" ref="K68:K89">+C68+E68+G68+I68</f>
        <v>455560.91999999783</v>
      </c>
      <c r="L68" s="6">
        <f aca="true" t="shared" si="11" ref="L68:L89">+K68/$K$90</f>
        <v>0.03210793664556706</v>
      </c>
    </row>
    <row r="69" spans="2:12" ht="12.75">
      <c r="B69" s="30">
        <v>33181</v>
      </c>
      <c r="C69" s="32">
        <v>12748.67</v>
      </c>
      <c r="D69" s="6">
        <f t="shared" si="6"/>
        <v>0.0017733078586500898</v>
      </c>
      <c r="E69" s="32">
        <v>12748.67</v>
      </c>
      <c r="F69" s="6">
        <f t="shared" si="7"/>
        <v>0.0034256059638396005</v>
      </c>
      <c r="G69" s="32">
        <v>0</v>
      </c>
      <c r="H69" s="6">
        <f t="shared" si="8"/>
        <v>0</v>
      </c>
      <c r="I69" s="32">
        <v>28396.81</v>
      </c>
      <c r="J69" s="6">
        <f t="shared" si="9"/>
        <v>0.011421117657129859</v>
      </c>
      <c r="K69" s="27">
        <f t="shared" si="10"/>
        <v>53894.15</v>
      </c>
      <c r="L69" s="6">
        <f t="shared" si="11"/>
        <v>0.003798460047377849</v>
      </c>
    </row>
    <row r="70" spans="2:12" ht="12.75">
      <c r="B70" s="30">
        <v>33182</v>
      </c>
      <c r="C70" s="32">
        <v>839.86</v>
      </c>
      <c r="D70" s="6">
        <f t="shared" si="6"/>
        <v>0.00011682240878192506</v>
      </c>
      <c r="E70" s="32">
        <v>839.86</v>
      </c>
      <c r="F70" s="6">
        <f t="shared" si="7"/>
        <v>0.00022567290743193816</v>
      </c>
      <c r="G70" s="32">
        <v>0</v>
      </c>
      <c r="H70" s="6">
        <f t="shared" si="8"/>
        <v>0</v>
      </c>
      <c r="I70" s="32">
        <v>6457.34</v>
      </c>
      <c r="J70" s="6">
        <f t="shared" si="9"/>
        <v>0.002597124109788773</v>
      </c>
      <c r="K70" s="27">
        <f t="shared" si="10"/>
        <v>8137.06</v>
      </c>
      <c r="L70" s="6">
        <f t="shared" si="11"/>
        <v>0.000573500042455747</v>
      </c>
    </row>
    <row r="71" spans="2:12" ht="12.75">
      <c r="B71" s="30">
        <v>33183</v>
      </c>
      <c r="C71" s="32">
        <v>16808.4</v>
      </c>
      <c r="D71" s="6">
        <f t="shared" si="6"/>
        <v>0.002338006067404221</v>
      </c>
      <c r="E71" s="32">
        <v>16808.4</v>
      </c>
      <c r="F71" s="6">
        <f t="shared" si="7"/>
        <v>0.004516467622316802</v>
      </c>
      <c r="G71" s="32">
        <v>0</v>
      </c>
      <c r="H71" s="6">
        <f t="shared" si="8"/>
        <v>0</v>
      </c>
      <c r="I71" s="32">
        <v>37930.3099999999</v>
      </c>
      <c r="J71" s="6">
        <f t="shared" si="9"/>
        <v>0.01525546472584097</v>
      </c>
      <c r="K71" s="27">
        <f t="shared" si="10"/>
        <v>71547.1099999999</v>
      </c>
      <c r="L71" s="6">
        <f t="shared" si="11"/>
        <v>0.005042640784581403</v>
      </c>
    </row>
    <row r="72" spans="2:12" ht="12.75">
      <c r="B72" s="30">
        <v>33184</v>
      </c>
      <c r="C72" s="32">
        <v>599.34</v>
      </c>
      <c r="D72" s="6">
        <f t="shared" si="6"/>
        <v>8.336668311308905E-05</v>
      </c>
      <c r="E72" s="32">
        <v>599.34</v>
      </c>
      <c r="F72" s="6">
        <f t="shared" si="7"/>
        <v>0.0001610444601960539</v>
      </c>
      <c r="G72" s="32">
        <v>0</v>
      </c>
      <c r="H72" s="6">
        <f t="shared" si="8"/>
        <v>0</v>
      </c>
      <c r="I72" s="32">
        <v>9573.73999999999</v>
      </c>
      <c r="J72" s="6">
        <f t="shared" si="9"/>
        <v>0.0038505314843030013</v>
      </c>
      <c r="K72" s="27">
        <f t="shared" si="10"/>
        <v>10772.419999999991</v>
      </c>
      <c r="L72" s="6">
        <f t="shared" si="11"/>
        <v>0.0007592402326333016</v>
      </c>
    </row>
    <row r="73" spans="2:12" ht="12.75">
      <c r="B73" s="30">
        <v>33185</v>
      </c>
      <c r="C73" s="32">
        <v>787.419999999999</v>
      </c>
      <c r="D73" s="6">
        <f t="shared" si="6"/>
        <v>0.00010952813697885756</v>
      </c>
      <c r="E73" s="32">
        <v>787.419999999999</v>
      </c>
      <c r="F73" s="6">
        <f t="shared" si="7"/>
        <v>0.00021158212174654886</v>
      </c>
      <c r="G73" s="32">
        <v>0</v>
      </c>
      <c r="H73" s="6">
        <f t="shared" si="8"/>
        <v>0</v>
      </c>
      <c r="I73" s="32">
        <v>2790.76</v>
      </c>
      <c r="J73" s="6">
        <f t="shared" si="9"/>
        <v>0.001122435876171011</v>
      </c>
      <c r="K73" s="27">
        <f t="shared" si="10"/>
        <v>4365.5999999999985</v>
      </c>
      <c r="L73" s="6">
        <f t="shared" si="11"/>
        <v>0.000307687516786752</v>
      </c>
    </row>
    <row r="74" spans="2:12" ht="12.75">
      <c r="B74" s="30">
        <v>33186</v>
      </c>
      <c r="C74" s="32">
        <v>24750.33</v>
      </c>
      <c r="D74" s="6">
        <f t="shared" si="6"/>
        <v>0.0034427085094510313</v>
      </c>
      <c r="E74" s="32">
        <v>24750.33</v>
      </c>
      <c r="F74" s="6">
        <f t="shared" si="7"/>
        <v>0.006650488094444219</v>
      </c>
      <c r="G74" s="32">
        <v>144.789999999999</v>
      </c>
      <c r="H74" s="6">
        <f t="shared" si="8"/>
        <v>0.0001829786369313587</v>
      </c>
      <c r="I74" s="32">
        <v>71584.9299999999</v>
      </c>
      <c r="J74" s="6">
        <f t="shared" si="9"/>
        <v>0.028791258877578288</v>
      </c>
      <c r="K74" s="27">
        <f t="shared" si="10"/>
        <v>121230.37999999992</v>
      </c>
      <c r="L74" s="6">
        <f t="shared" si="11"/>
        <v>0.008544317981792724</v>
      </c>
    </row>
    <row r="75" spans="2:12" ht="12.75">
      <c r="B75" s="30">
        <v>33187</v>
      </c>
      <c r="C75" s="32">
        <v>3753.44999999999</v>
      </c>
      <c r="D75" s="6">
        <f t="shared" si="6"/>
        <v>0.0005220954328608523</v>
      </c>
      <c r="E75" s="32">
        <v>3753.44999999999</v>
      </c>
      <c r="F75" s="6">
        <f t="shared" si="7"/>
        <v>0.0010085633015031149</v>
      </c>
      <c r="G75" s="32">
        <v>0</v>
      </c>
      <c r="H75" s="6">
        <f t="shared" si="8"/>
        <v>0</v>
      </c>
      <c r="I75" s="32">
        <v>894.149999999999</v>
      </c>
      <c r="J75" s="6">
        <f t="shared" si="9"/>
        <v>0.00035962463224294036</v>
      </c>
      <c r="K75" s="27">
        <f t="shared" si="10"/>
        <v>8401.04999999998</v>
      </c>
      <c r="L75" s="6">
        <f t="shared" si="11"/>
        <v>0.0005921060593964948</v>
      </c>
    </row>
    <row r="76" spans="2:12" ht="12.75">
      <c r="B76" s="30">
        <v>33189</v>
      </c>
      <c r="C76" s="32">
        <v>11002.12</v>
      </c>
      <c r="D76" s="6">
        <f t="shared" si="6"/>
        <v>0.0015303671565591805</v>
      </c>
      <c r="E76" s="32">
        <v>11002.12</v>
      </c>
      <c r="F76" s="6">
        <f t="shared" si="7"/>
        <v>0.0029563027270200696</v>
      </c>
      <c r="G76" s="32">
        <v>0</v>
      </c>
      <c r="H76" s="6">
        <f t="shared" si="8"/>
        <v>0</v>
      </c>
      <c r="I76" s="32">
        <v>15499.04</v>
      </c>
      <c r="J76" s="6">
        <f t="shared" si="9"/>
        <v>0.006233670592315193</v>
      </c>
      <c r="K76" s="27">
        <f t="shared" si="10"/>
        <v>37503.28</v>
      </c>
      <c r="L76" s="6">
        <f t="shared" si="11"/>
        <v>0.0026432314216965056</v>
      </c>
    </row>
    <row r="77" spans="2:12" ht="12.75">
      <c r="B77" s="30">
        <v>33190</v>
      </c>
      <c r="C77" s="32">
        <v>227.169999999999</v>
      </c>
      <c r="D77" s="6">
        <f t="shared" si="6"/>
        <v>3.159877432308932E-05</v>
      </c>
      <c r="E77" s="32">
        <v>227.169999999999</v>
      </c>
      <c r="F77" s="6">
        <f t="shared" si="7"/>
        <v>6.104126209286449E-05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454.339999999998</v>
      </c>
      <c r="L77" s="6">
        <f t="shared" si="11"/>
        <v>3.2021886195916336E-05</v>
      </c>
    </row>
    <row r="78" spans="2:12" ht="12.75">
      <c r="B78" s="30">
        <v>33193</v>
      </c>
      <c r="C78" s="32">
        <v>852.889999999999</v>
      </c>
      <c r="D78" s="6">
        <f t="shared" si="6"/>
        <v>0.00011863484893436518</v>
      </c>
      <c r="E78" s="32">
        <v>852.889999999999</v>
      </c>
      <c r="F78" s="6">
        <f t="shared" si="7"/>
        <v>0.00022917410761272771</v>
      </c>
      <c r="G78" s="32">
        <v>0</v>
      </c>
      <c r="H78" s="6">
        <f t="shared" si="8"/>
        <v>0</v>
      </c>
      <c r="I78" s="32">
        <v>2086.73</v>
      </c>
      <c r="J78" s="6">
        <f t="shared" si="9"/>
        <v>0.0008392769768386868</v>
      </c>
      <c r="K78" s="27">
        <f t="shared" si="10"/>
        <v>3792.509999999998</v>
      </c>
      <c r="L78" s="6">
        <f t="shared" si="11"/>
        <v>0.0002672961298077984</v>
      </c>
    </row>
    <row r="79" spans="2:12" ht="12.75">
      <c r="B79" s="30">
        <v>33194</v>
      </c>
      <c r="C79" s="4">
        <v>182.36</v>
      </c>
      <c r="D79" s="6">
        <f t="shared" si="6"/>
        <v>2.5365816285418825E-05</v>
      </c>
      <c r="E79" s="4">
        <v>182.36</v>
      </c>
      <c r="F79" s="6">
        <f t="shared" si="7"/>
        <v>4.900068035063968E-05</v>
      </c>
      <c r="G79" s="4">
        <v>0</v>
      </c>
      <c r="H79" s="6">
        <f t="shared" si="8"/>
        <v>0</v>
      </c>
      <c r="I79" s="4">
        <v>781.25</v>
      </c>
      <c r="J79" s="6">
        <f t="shared" si="9"/>
        <v>0.00031421656762265556</v>
      </c>
      <c r="K79" s="27">
        <f t="shared" si="10"/>
        <v>1145.97</v>
      </c>
      <c r="L79" s="6">
        <f t="shared" si="11"/>
        <v>8.076797315652244E-05</v>
      </c>
    </row>
    <row r="80" spans="2:12" ht="12.75">
      <c r="B80" s="37">
        <v>33196</v>
      </c>
      <c r="C80" s="47">
        <v>1632.39</v>
      </c>
      <c r="D80" s="6">
        <f t="shared" si="6"/>
        <v>0.0002270613338788925</v>
      </c>
      <c r="E80" s="47">
        <v>1632.39</v>
      </c>
      <c r="F80" s="6">
        <f t="shared" si="7"/>
        <v>0.0004386281015440925</v>
      </c>
      <c r="G80" s="47">
        <v>0</v>
      </c>
      <c r="H80" s="6">
        <f t="shared" si="8"/>
        <v>0</v>
      </c>
      <c r="I80" s="47">
        <v>24087.04</v>
      </c>
      <c r="J80" s="6">
        <f t="shared" si="9"/>
        <v>0.009687740202226701</v>
      </c>
      <c r="K80" s="40">
        <f t="shared" si="10"/>
        <v>27351.82</v>
      </c>
      <c r="L80" s="6">
        <f t="shared" si="11"/>
        <v>0.0019277564539578118</v>
      </c>
    </row>
    <row r="81" spans="2:12" ht="12.75">
      <c r="B81" s="37">
        <v>33299</v>
      </c>
      <c r="C81" s="47">
        <v>8.61999999999999</v>
      </c>
      <c r="D81" s="6">
        <f t="shared" si="6"/>
        <v>1.1990202696880347E-06</v>
      </c>
      <c r="E81" s="47">
        <v>8.61999999999999</v>
      </c>
      <c r="F81" s="6">
        <f t="shared" si="7"/>
        <v>2.31621992006204E-06</v>
      </c>
      <c r="G81" s="47">
        <v>0</v>
      </c>
      <c r="H81" s="6">
        <f t="shared" si="8"/>
        <v>0</v>
      </c>
      <c r="I81" s="47">
        <v>6329.06999999999</v>
      </c>
      <c r="J81" s="6">
        <f t="shared" si="9"/>
        <v>0.0025455342741037023</v>
      </c>
      <c r="K81" s="40">
        <f t="shared" si="10"/>
        <v>6346.3099999999895</v>
      </c>
      <c r="L81" s="6">
        <f t="shared" si="11"/>
        <v>0.00044728797064754665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11" ht="12.75">
      <c r="C90" s="4">
        <f aca="true" t="shared" si="12" ref="C90:J90">SUM(C2:C89)</f>
        <v>7189202.899999991</v>
      </c>
      <c r="D90" s="10">
        <f t="shared" si="12"/>
        <v>1</v>
      </c>
      <c r="E90" s="4">
        <f t="shared" si="12"/>
        <v>3721580.9799999925</v>
      </c>
      <c r="F90" s="10">
        <f t="shared" si="12"/>
        <v>1.0000000000000002</v>
      </c>
      <c r="G90" s="4">
        <f t="shared" si="12"/>
        <v>791294.5599999987</v>
      </c>
      <c r="H90" s="10">
        <f t="shared" si="12"/>
        <v>0.9999999999999999</v>
      </c>
      <c r="I90" s="4">
        <f>SUM(I2:I89)</f>
        <v>2486342.4799999963</v>
      </c>
      <c r="J90" s="7">
        <f t="shared" si="12"/>
        <v>1.0000000000000004</v>
      </c>
      <c r="K90" s="4">
        <f>SUM(K2:K89)</f>
        <v>14188420.919999983</v>
      </c>
    </row>
    <row r="91" spans="3:12" ht="12.75">
      <c r="C91" s="4">
        <f>+C90-C92</f>
        <v>-1.0600000089034438</v>
      </c>
      <c r="E91" s="4">
        <f>+E90-E92</f>
        <v>-1.0500000086613</v>
      </c>
      <c r="F91" s="10"/>
      <c r="G91" s="4">
        <f>+G90-G92</f>
        <v>-1.3969838619232178E-09</v>
      </c>
      <c r="H91"/>
      <c r="I91" s="4">
        <f>+I90-I92</f>
        <v>-3.725290298461914E-09</v>
      </c>
      <c r="J91"/>
      <c r="K91" s="4">
        <f>+K90-K92</f>
        <v>14188420.919999983</v>
      </c>
      <c r="L91"/>
    </row>
    <row r="92" spans="3:12" ht="12.75">
      <c r="C92" s="16">
        <v>7189203.96</v>
      </c>
      <c r="E92" s="9">
        <v>3721582.030000001</v>
      </c>
      <c r="F92" s="10"/>
      <c r="G92" s="9">
        <v>791294.56</v>
      </c>
      <c r="H92"/>
      <c r="I92" s="9">
        <v>2486342.48</v>
      </c>
      <c r="J92"/>
      <c r="K92" s="4"/>
      <c r="L92"/>
    </row>
    <row r="93" spans="3:21" ht="12.75">
      <c r="C93"/>
      <c r="H93"/>
      <c r="J93"/>
      <c r="L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G94" s="13"/>
      <c r="H94" s="13"/>
      <c r="I94" s="14"/>
      <c r="J94"/>
      <c r="K94" s="13"/>
      <c r="L94" s="13"/>
    </row>
    <row r="95" spans="3:12" ht="12.75">
      <c r="C95"/>
      <c r="H95"/>
      <c r="J95"/>
      <c r="L95"/>
    </row>
    <row r="96" spans="3:12" ht="12.75">
      <c r="C96"/>
      <c r="E96" s="17"/>
      <c r="H96"/>
      <c r="J96"/>
      <c r="L96"/>
    </row>
    <row r="97" spans="3:12" ht="12.75">
      <c r="C97"/>
      <c r="H97"/>
      <c r="J97"/>
      <c r="L97"/>
    </row>
    <row r="98" spans="3:12" ht="12.75">
      <c r="C98"/>
      <c r="H98"/>
      <c r="J98"/>
      <c r="L98"/>
    </row>
    <row r="99" spans="3:12" ht="12.75">
      <c r="C99"/>
      <c r="H99"/>
      <c r="J99"/>
      <c r="L99"/>
    </row>
    <row r="100" spans="3:12" ht="12.75">
      <c r="C100"/>
      <c r="H100"/>
      <c r="J100"/>
      <c r="L100"/>
    </row>
    <row r="101" spans="3:12" ht="12.75">
      <c r="C101"/>
      <c r="H101"/>
      <c r="J101"/>
      <c r="L101"/>
    </row>
    <row r="102" spans="3:12" ht="12.75">
      <c r="C102"/>
      <c r="H102"/>
      <c r="J102"/>
      <c r="L102"/>
    </row>
    <row r="103" spans="3:12" ht="12.75">
      <c r="C103" s="4">
        <f>+C92</f>
        <v>7189203.96</v>
      </c>
      <c r="E103" s="4">
        <f>+E92</f>
        <v>3721582.030000001</v>
      </c>
      <c r="F103" s="10"/>
      <c r="G103" s="4">
        <f>+G92</f>
        <v>791294.56</v>
      </c>
      <c r="H103"/>
      <c r="I103" s="4">
        <f>+I92</f>
        <v>2486342.48</v>
      </c>
      <c r="J103"/>
      <c r="K103" s="4">
        <f>SUM(C103:I103)</f>
        <v>14188423.030000003</v>
      </c>
      <c r="L103" s="4"/>
    </row>
    <row r="104" spans="5:12" ht="12.75">
      <c r="E104" s="4"/>
      <c r="F104" s="10"/>
      <c r="G104" s="4"/>
      <c r="H104"/>
      <c r="I104" s="4"/>
      <c r="J104"/>
      <c r="K104" s="4"/>
      <c r="L104" s="4"/>
    </row>
    <row r="105" spans="5:12" ht="12.75">
      <c r="E105" s="4"/>
      <c r="F105" s="10"/>
      <c r="G105" s="4"/>
      <c r="H105"/>
      <c r="I105" s="4"/>
      <c r="J105"/>
      <c r="K105" s="4">
        <f>SUM(K101:K102)</f>
        <v>0</v>
      </c>
      <c r="L105" s="4"/>
    </row>
    <row r="106" spans="5:12" ht="12.75">
      <c r="E106" s="4"/>
      <c r="F106" s="10"/>
      <c r="G106" s="4"/>
      <c r="L106"/>
    </row>
    <row r="107" spans="5:12" ht="12.75">
      <c r="E107" s="4"/>
      <c r="F107" s="10"/>
      <c r="G107" s="4"/>
      <c r="L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3:10" ht="12.75">
      <c r="C1"/>
      <c r="D1" s="5">
        <v>43647</v>
      </c>
      <c r="E1"/>
      <c r="F1" t="s">
        <v>157</v>
      </c>
      <c r="G1"/>
      <c r="H1"/>
      <c r="J1"/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36325.98</v>
      </c>
      <c r="D3" s="6">
        <f>+C3/$C$90</f>
        <v>0.005946761654910721</v>
      </c>
      <c r="E3" s="32">
        <v>36325.98</v>
      </c>
      <c r="F3" s="6">
        <f>+E3/$E$90</f>
        <v>0.011403843871025915</v>
      </c>
      <c r="G3" s="32">
        <v>1603.14</v>
      </c>
      <c r="H3" s="6">
        <f>+G3/$G$90</f>
        <v>0.002553622016409808</v>
      </c>
      <c r="I3" s="32">
        <v>3198.84</v>
      </c>
      <c r="J3" s="6">
        <f>+I3/$I$90</f>
        <v>0.0012700992086036478</v>
      </c>
      <c r="K3" s="27">
        <f>+C3+E3+G3+I3</f>
        <v>77453.94</v>
      </c>
      <c r="L3" s="6">
        <f>+K3/$K$90</f>
        <v>0.006226044657877244</v>
      </c>
    </row>
    <row r="4" spans="2:12" ht="12.75">
      <c r="B4" s="30">
        <v>33012</v>
      </c>
      <c r="C4" s="32">
        <v>264.55</v>
      </c>
      <c r="D4" s="6">
        <f aca="true" t="shared" si="0" ref="D4:D67">+C4/$C$90</f>
        <v>4.330828227639368E-05</v>
      </c>
      <c r="E4" s="32">
        <v>264.55</v>
      </c>
      <c r="F4" s="6">
        <f aca="true" t="shared" si="1" ref="F4:F67">+E4/$E$90</f>
        <v>8.305039247612606E-05</v>
      </c>
      <c r="G4" s="32">
        <v>0</v>
      </c>
      <c r="H4" s="6">
        <f aca="true" t="shared" si="2" ref="H4:H67">+G4/$G$90</f>
        <v>0</v>
      </c>
      <c r="I4" s="32">
        <v>62857.87</v>
      </c>
      <c r="J4" s="6">
        <f aca="true" t="shared" si="3" ref="J4:J67">+I4/$I$90</f>
        <v>0.024957713090217385</v>
      </c>
      <c r="K4" s="27">
        <f aca="true" t="shared" si="4" ref="K4:K67">+C4+E4+G4+I4</f>
        <v>63386.97</v>
      </c>
      <c r="L4" s="6">
        <f aca="true" t="shared" si="5" ref="L4:L67">+K4/$K$90</f>
        <v>0.00509528767610176</v>
      </c>
    </row>
    <row r="5" spans="2:12" ht="12.75">
      <c r="B5" s="30">
        <v>33013</v>
      </c>
      <c r="C5" s="32">
        <v>479.54</v>
      </c>
      <c r="D5" s="6">
        <f t="shared" si="0"/>
        <v>7.850332142438792E-05</v>
      </c>
      <c r="E5" s="32">
        <v>479.54</v>
      </c>
      <c r="F5" s="6">
        <f t="shared" si="1"/>
        <v>0.00015054237462862026</v>
      </c>
      <c r="G5" s="32">
        <v>0</v>
      </c>
      <c r="H5" s="6">
        <f t="shared" si="2"/>
        <v>0</v>
      </c>
      <c r="I5" s="32">
        <v>5634.09</v>
      </c>
      <c r="J5" s="6">
        <f t="shared" si="3"/>
        <v>0.002237015058646799</v>
      </c>
      <c r="K5" s="27">
        <f t="shared" si="4"/>
        <v>6593.17</v>
      </c>
      <c r="L5" s="6">
        <f t="shared" si="5"/>
        <v>0.0005299842830071203</v>
      </c>
    </row>
    <row r="6" spans="2:12" ht="12.75">
      <c r="B6" s="30">
        <v>33014</v>
      </c>
      <c r="C6" s="32">
        <v>15373.6</v>
      </c>
      <c r="D6" s="6">
        <f t="shared" si="0"/>
        <v>0.0025167424245109275</v>
      </c>
      <c r="E6" s="32">
        <v>15373.6</v>
      </c>
      <c r="F6" s="6">
        <f t="shared" si="1"/>
        <v>0.004826246508300781</v>
      </c>
      <c r="G6" s="32">
        <v>7605.86999999999</v>
      </c>
      <c r="H6" s="6">
        <f t="shared" si="2"/>
        <v>0.012115296908536273</v>
      </c>
      <c r="I6" s="32">
        <v>38211.75</v>
      </c>
      <c r="J6" s="6">
        <f t="shared" si="3"/>
        <v>0.015171972788373423</v>
      </c>
      <c r="K6" s="27">
        <f t="shared" si="4"/>
        <v>76564.81999999999</v>
      </c>
      <c r="L6" s="6">
        <f t="shared" si="5"/>
        <v>0.006154573783365091</v>
      </c>
    </row>
    <row r="7" spans="2:12" ht="12.75">
      <c r="B7" s="30">
        <v>33015</v>
      </c>
      <c r="C7" s="32">
        <v>900.389999999999</v>
      </c>
      <c r="D7" s="6">
        <f t="shared" si="0"/>
        <v>0.00014739876877279174</v>
      </c>
      <c r="E7" s="32">
        <v>900.389999999999</v>
      </c>
      <c r="F7" s="6">
        <f t="shared" si="1"/>
        <v>0.0002826601507525196</v>
      </c>
      <c r="G7" s="32">
        <v>0</v>
      </c>
      <c r="H7" s="6">
        <f t="shared" si="2"/>
        <v>0</v>
      </c>
      <c r="I7" s="32">
        <v>17761.73</v>
      </c>
      <c r="J7" s="6">
        <f t="shared" si="3"/>
        <v>0.007052293711605353</v>
      </c>
      <c r="K7" s="27">
        <f t="shared" si="4"/>
        <v>19562.51</v>
      </c>
      <c r="L7" s="6">
        <f t="shared" si="5"/>
        <v>0.0015725095570369972</v>
      </c>
    </row>
    <row r="8" spans="2:12" ht="12.75">
      <c r="B8" s="30">
        <v>33016</v>
      </c>
      <c r="C8" s="32">
        <v>43300.2799999999</v>
      </c>
      <c r="D8" s="6">
        <f t="shared" si="0"/>
        <v>0.007088492719285122</v>
      </c>
      <c r="E8" s="32">
        <v>43300.2799999999</v>
      </c>
      <c r="F8" s="6">
        <f t="shared" si="1"/>
        <v>0.013593291431964251</v>
      </c>
      <c r="G8" s="32">
        <v>1482.45</v>
      </c>
      <c r="H8" s="6">
        <f t="shared" si="2"/>
        <v>0.0023613763977111918</v>
      </c>
      <c r="I8" s="32">
        <v>27505.45</v>
      </c>
      <c r="J8" s="6">
        <f t="shared" si="3"/>
        <v>0.010921037087596504</v>
      </c>
      <c r="K8" s="27">
        <f t="shared" si="4"/>
        <v>115588.45999999979</v>
      </c>
      <c r="L8" s="6">
        <f t="shared" si="5"/>
        <v>0.009291443584345176</v>
      </c>
    </row>
    <row r="9" spans="2:12" ht="12.75">
      <c r="B9" s="30">
        <v>33018</v>
      </c>
      <c r="C9" s="32">
        <v>674.039999999999</v>
      </c>
      <c r="D9" s="6">
        <f t="shared" si="0"/>
        <v>0.00011034403547752921</v>
      </c>
      <c r="E9" s="32">
        <v>674.039999999999</v>
      </c>
      <c r="F9" s="6">
        <f t="shared" si="1"/>
        <v>0.0002116019147405327</v>
      </c>
      <c r="G9" s="32">
        <v>0</v>
      </c>
      <c r="H9" s="6">
        <f t="shared" si="2"/>
        <v>0</v>
      </c>
      <c r="I9" s="32">
        <v>7362.61999999999</v>
      </c>
      <c r="J9" s="6">
        <f t="shared" si="3"/>
        <v>0.0029233277798356204</v>
      </c>
      <c r="K9" s="27">
        <f t="shared" si="4"/>
        <v>8710.699999999988</v>
      </c>
      <c r="L9" s="6">
        <f t="shared" si="5"/>
        <v>0.0007001994630792344</v>
      </c>
    </row>
    <row r="10" spans="2:12" ht="12.75">
      <c r="B10" s="30">
        <v>33030</v>
      </c>
      <c r="C10" s="32">
        <v>22756.4</v>
      </c>
      <c r="D10" s="6">
        <f t="shared" si="0"/>
        <v>0.0037253471736704786</v>
      </c>
      <c r="E10" s="32">
        <v>22756.4</v>
      </c>
      <c r="F10" s="6">
        <f t="shared" si="1"/>
        <v>0.007143934800014043</v>
      </c>
      <c r="G10" s="32">
        <v>379.81</v>
      </c>
      <c r="H10" s="6">
        <f t="shared" si="2"/>
        <v>0.0006049946842151086</v>
      </c>
      <c r="I10" s="32">
        <v>6787.09</v>
      </c>
      <c r="J10" s="6">
        <f t="shared" si="3"/>
        <v>0.002694813631729543</v>
      </c>
      <c r="K10" s="27">
        <f t="shared" si="4"/>
        <v>52679.7</v>
      </c>
      <c r="L10" s="6">
        <f t="shared" si="5"/>
        <v>0.004234596261514597</v>
      </c>
    </row>
    <row r="11" spans="2:12" ht="12.75">
      <c r="B11" s="30">
        <v>33031</v>
      </c>
      <c r="C11" s="32">
        <v>200.9</v>
      </c>
      <c r="D11" s="6">
        <f t="shared" si="0"/>
        <v>3.288842906568698E-05</v>
      </c>
      <c r="E11" s="32">
        <v>200.9</v>
      </c>
      <c r="F11" s="6">
        <f t="shared" si="1"/>
        <v>6.30686972158523E-05</v>
      </c>
      <c r="G11" s="32">
        <v>0</v>
      </c>
      <c r="H11" s="6">
        <f t="shared" si="2"/>
        <v>0</v>
      </c>
      <c r="I11" s="32">
        <v>1411.80999999999</v>
      </c>
      <c r="J11" s="6">
        <f t="shared" si="3"/>
        <v>0.0005605590663173848</v>
      </c>
      <c r="K11" s="27">
        <f t="shared" si="4"/>
        <v>1813.60999999999</v>
      </c>
      <c r="L11" s="6">
        <f t="shared" si="5"/>
        <v>0.00014578492523392207</v>
      </c>
    </row>
    <row r="12" spans="2:12" ht="12.75">
      <c r="B12" s="30">
        <v>33032</v>
      </c>
      <c r="C12" s="32">
        <v>1983.10999999999</v>
      </c>
      <c r="D12" s="6">
        <f t="shared" si="0"/>
        <v>0.00032464595602018005</v>
      </c>
      <c r="E12" s="32">
        <v>1983.10999999999</v>
      </c>
      <c r="F12" s="6">
        <f t="shared" si="1"/>
        <v>0.0006225593038114893</v>
      </c>
      <c r="G12" s="32">
        <v>0</v>
      </c>
      <c r="H12" s="6">
        <f t="shared" si="2"/>
        <v>0</v>
      </c>
      <c r="I12" s="32">
        <v>4022.8</v>
      </c>
      <c r="J12" s="6">
        <f t="shared" si="3"/>
        <v>0.0015972524716368292</v>
      </c>
      <c r="K12" s="27">
        <f t="shared" si="4"/>
        <v>7989.01999999998</v>
      </c>
      <c r="L12" s="6">
        <f t="shared" si="5"/>
        <v>0.000642188057736951</v>
      </c>
    </row>
    <row r="13" spans="2:12" ht="12.75">
      <c r="B13" s="30">
        <v>33033</v>
      </c>
      <c r="C13" s="32">
        <v>24384.25</v>
      </c>
      <c r="D13" s="6">
        <f t="shared" si="0"/>
        <v>0.003991835124166141</v>
      </c>
      <c r="E13" s="32">
        <v>24384.25</v>
      </c>
      <c r="F13" s="6">
        <f t="shared" si="1"/>
        <v>0.007654967048709041</v>
      </c>
      <c r="G13" s="32">
        <v>468.37</v>
      </c>
      <c r="H13" s="6">
        <f t="shared" si="2"/>
        <v>0.0007460608205308718</v>
      </c>
      <c r="I13" s="32">
        <v>30358.4599999999</v>
      </c>
      <c r="J13" s="6">
        <f t="shared" si="3"/>
        <v>0.01205382451777062</v>
      </c>
      <c r="K13" s="27">
        <f t="shared" si="4"/>
        <v>79595.3299999999</v>
      </c>
      <c r="L13" s="6">
        <f t="shared" si="5"/>
        <v>0.006398177796229291</v>
      </c>
    </row>
    <row r="14" spans="2:12" ht="12.75">
      <c r="B14" s="30">
        <v>33034</v>
      </c>
      <c r="C14" s="32">
        <v>35452.66</v>
      </c>
      <c r="D14" s="6">
        <f t="shared" si="0"/>
        <v>0.005803794393230055</v>
      </c>
      <c r="E14" s="32">
        <v>35452.66</v>
      </c>
      <c r="F14" s="6">
        <f t="shared" si="1"/>
        <v>0.011129681826961463</v>
      </c>
      <c r="G14" s="32">
        <v>29.34</v>
      </c>
      <c r="H14" s="6">
        <f t="shared" si="2"/>
        <v>4.6735325649328045E-05</v>
      </c>
      <c r="I14" s="32">
        <v>10261.24</v>
      </c>
      <c r="J14" s="6">
        <f t="shared" si="3"/>
        <v>0.0040742246574671116</v>
      </c>
      <c r="K14" s="27">
        <f t="shared" si="4"/>
        <v>81195.90000000001</v>
      </c>
      <c r="L14" s="6">
        <f t="shared" si="5"/>
        <v>0.006526837749461616</v>
      </c>
    </row>
    <row r="15" spans="2:12" ht="12.75">
      <c r="B15" s="30">
        <v>33035</v>
      </c>
      <c r="C15" s="32">
        <v>279.87</v>
      </c>
      <c r="D15" s="6">
        <f t="shared" si="0"/>
        <v>4.581625008767454E-05</v>
      </c>
      <c r="E15" s="32">
        <v>279.87</v>
      </c>
      <c r="F15" s="6">
        <f t="shared" si="1"/>
        <v>8.785981229368135E-05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559.74</v>
      </c>
      <c r="L15" s="6">
        <f t="shared" si="5"/>
        <v>4.4994047259574E-05</v>
      </c>
    </row>
    <row r="16" spans="2:12" ht="12.75">
      <c r="B16" s="30">
        <v>33054</v>
      </c>
      <c r="C16" s="32">
        <v>180.169999999999</v>
      </c>
      <c r="D16" s="6">
        <f t="shared" si="0"/>
        <v>2.949481465786356E-05</v>
      </c>
      <c r="E16" s="32">
        <v>180.169999999999</v>
      </c>
      <c r="F16" s="6">
        <f t="shared" si="1"/>
        <v>5.6560911783872796E-05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360.339999999998</v>
      </c>
      <c r="L16" s="6">
        <f t="shared" si="5"/>
        <v>2.8965510754126565E-05</v>
      </c>
    </row>
    <row r="17" spans="2:12" ht="12.75">
      <c r="B17" s="30">
        <v>33055</v>
      </c>
      <c r="C17" s="32">
        <v>244.09</v>
      </c>
      <c r="D17" s="6">
        <f t="shared" si="0"/>
        <v>3.995886834566219E-05</v>
      </c>
      <c r="E17" s="32">
        <v>244.09</v>
      </c>
      <c r="F17" s="6">
        <f t="shared" si="1"/>
        <v>7.662736835946932E-05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488.18</v>
      </c>
      <c r="L17" s="6">
        <f t="shared" si="5"/>
        <v>3.924178009643555E-05</v>
      </c>
    </row>
    <row r="18" spans="2:12" ht="12.75">
      <c r="B18" s="30">
        <v>33056</v>
      </c>
      <c r="C18" s="32">
        <v>7930.77999999999</v>
      </c>
      <c r="D18" s="6">
        <f t="shared" si="0"/>
        <v>0.001298312072999346</v>
      </c>
      <c r="E18" s="32">
        <v>7930.77999999999</v>
      </c>
      <c r="F18" s="6">
        <f t="shared" si="1"/>
        <v>0.0024897160901221323</v>
      </c>
      <c r="G18" s="32">
        <v>362.54</v>
      </c>
      <c r="H18" s="6">
        <f t="shared" si="2"/>
        <v>0.0005774855133233602</v>
      </c>
      <c r="I18" s="32">
        <v>3822.63999999999</v>
      </c>
      <c r="J18" s="6">
        <f t="shared" si="3"/>
        <v>0.0015177789569896071</v>
      </c>
      <c r="K18" s="27">
        <f t="shared" si="4"/>
        <v>20046.73999999997</v>
      </c>
      <c r="L18" s="6">
        <f t="shared" si="5"/>
        <v>0.0016114338209890146</v>
      </c>
    </row>
    <row r="19" spans="2:12" ht="12.75">
      <c r="B19" s="30">
        <v>33109</v>
      </c>
      <c r="C19" s="32">
        <v>4426.42</v>
      </c>
      <c r="D19" s="6">
        <f t="shared" si="0"/>
        <v>0.0007246291696612153</v>
      </c>
      <c r="E19" s="32">
        <v>4426.42</v>
      </c>
      <c r="F19" s="6">
        <f t="shared" si="1"/>
        <v>0.001389589560628138</v>
      </c>
      <c r="G19" s="32">
        <v>7970.15999999999</v>
      </c>
      <c r="H19" s="6">
        <f t="shared" si="2"/>
        <v>0.012695569975366324</v>
      </c>
      <c r="I19" s="32">
        <v>0</v>
      </c>
      <c r="J19" s="6">
        <f t="shared" si="3"/>
        <v>0</v>
      </c>
      <c r="K19" s="27">
        <f t="shared" si="4"/>
        <v>16822.99999999999</v>
      </c>
      <c r="L19" s="6">
        <f t="shared" si="5"/>
        <v>0.0013522972398753222</v>
      </c>
    </row>
    <row r="20" spans="2:12" ht="12.75">
      <c r="B20" s="30">
        <v>33122</v>
      </c>
      <c r="C20" s="32">
        <v>62603.8799999999</v>
      </c>
      <c r="D20" s="6">
        <f t="shared" si="0"/>
        <v>0.01024859764368729</v>
      </c>
      <c r="E20" s="32">
        <v>62603.8799999999</v>
      </c>
      <c r="F20" s="6">
        <f t="shared" si="1"/>
        <v>0.019653285974402912</v>
      </c>
      <c r="G20" s="32">
        <v>9347.43</v>
      </c>
      <c r="H20" s="6">
        <f t="shared" si="2"/>
        <v>0.014889406442886792</v>
      </c>
      <c r="I20" s="32">
        <v>128044.57</v>
      </c>
      <c r="J20" s="6">
        <f t="shared" si="3"/>
        <v>0.050840087976577256</v>
      </c>
      <c r="K20" s="27">
        <f t="shared" si="4"/>
        <v>262599.7599999998</v>
      </c>
      <c r="L20" s="6">
        <f t="shared" si="5"/>
        <v>0.021108775523980383</v>
      </c>
    </row>
    <row r="21" spans="2:12" ht="12.75">
      <c r="B21" s="30">
        <v>33125</v>
      </c>
      <c r="C21" s="32">
        <v>7024.65999999999</v>
      </c>
      <c r="D21" s="6">
        <f t="shared" si="0"/>
        <v>0.0011499752718793844</v>
      </c>
      <c r="E21" s="32">
        <v>7024.65999999999</v>
      </c>
      <c r="F21" s="6">
        <f t="shared" si="1"/>
        <v>0.002205257115899992</v>
      </c>
      <c r="G21" s="32">
        <v>0</v>
      </c>
      <c r="H21" s="6">
        <f t="shared" si="2"/>
        <v>0</v>
      </c>
      <c r="I21" s="32">
        <v>29224.3899999999</v>
      </c>
      <c r="J21" s="6">
        <f t="shared" si="3"/>
        <v>0.011603542099925045</v>
      </c>
      <c r="K21" s="27">
        <f t="shared" si="4"/>
        <v>43273.70999999988</v>
      </c>
      <c r="L21" s="6">
        <f t="shared" si="5"/>
        <v>0.0034785067224731027</v>
      </c>
    </row>
    <row r="22" spans="2:12" ht="12.75">
      <c r="B22" s="30">
        <v>33126</v>
      </c>
      <c r="C22" s="32">
        <v>296240.59</v>
      </c>
      <c r="D22" s="6">
        <f t="shared" si="0"/>
        <v>0.048496205229428865</v>
      </c>
      <c r="E22" s="32">
        <v>296240.59</v>
      </c>
      <c r="F22" s="6">
        <f t="shared" si="1"/>
        <v>0.09299904466777223</v>
      </c>
      <c r="G22" s="32">
        <v>32949.19</v>
      </c>
      <c r="H22" s="6">
        <f t="shared" si="2"/>
        <v>0.0524843600726511</v>
      </c>
      <c r="I22" s="32">
        <v>45352.9899999999</v>
      </c>
      <c r="J22" s="6">
        <f t="shared" si="3"/>
        <v>0.01800740165397739</v>
      </c>
      <c r="K22" s="27">
        <f t="shared" si="4"/>
        <v>670783.36</v>
      </c>
      <c r="L22" s="6">
        <f t="shared" si="5"/>
        <v>0.053920138279872507</v>
      </c>
    </row>
    <row r="23" spans="2:12" ht="12.75">
      <c r="B23" s="30">
        <v>33127</v>
      </c>
      <c r="C23" s="32">
        <v>18912.2799999999</v>
      </c>
      <c r="D23" s="6">
        <f t="shared" si="0"/>
        <v>0.003096043699603819</v>
      </c>
      <c r="E23" s="32">
        <v>18912.2799999999</v>
      </c>
      <c r="F23" s="6">
        <f t="shared" si="1"/>
        <v>0.005937147142764623</v>
      </c>
      <c r="G23" s="32">
        <v>151.61</v>
      </c>
      <c r="H23" s="6">
        <f t="shared" si="2"/>
        <v>0.00024149770694255711</v>
      </c>
      <c r="I23" s="32">
        <v>85347.6799999999</v>
      </c>
      <c r="J23" s="6">
        <f t="shared" si="3"/>
        <v>0.033887290650409914</v>
      </c>
      <c r="K23" s="27">
        <f t="shared" si="4"/>
        <v>123323.84999999971</v>
      </c>
      <c r="L23" s="6">
        <f t="shared" si="5"/>
        <v>0.009913243890257266</v>
      </c>
    </row>
    <row r="24" spans="2:12" ht="12.75">
      <c r="B24" s="30">
        <v>33128</v>
      </c>
      <c r="C24" s="32">
        <v>3107.59999999999</v>
      </c>
      <c r="D24" s="6">
        <f t="shared" si="0"/>
        <v>0.0005087311207791365</v>
      </c>
      <c r="E24" s="32">
        <v>3107.59999999999</v>
      </c>
      <c r="F24" s="6">
        <f t="shared" si="1"/>
        <v>0.0009755713462816423</v>
      </c>
      <c r="G24" s="32">
        <v>0</v>
      </c>
      <c r="H24" s="6">
        <f t="shared" si="2"/>
        <v>0</v>
      </c>
      <c r="I24" s="32">
        <v>29594.1399999999</v>
      </c>
      <c r="J24" s="6">
        <f t="shared" si="3"/>
        <v>0.011750351312758821</v>
      </c>
      <c r="K24" s="27">
        <f t="shared" si="4"/>
        <v>35809.33999999988</v>
      </c>
      <c r="L24" s="6">
        <f t="shared" si="5"/>
        <v>0.002878492043259635</v>
      </c>
    </row>
    <row r="25" spans="2:12" ht="12.75">
      <c r="B25" s="30">
        <v>33129</v>
      </c>
      <c r="C25" s="32">
        <v>53059.98</v>
      </c>
      <c r="D25" s="6">
        <f t="shared" si="0"/>
        <v>0.008686209001775858</v>
      </c>
      <c r="E25" s="32">
        <v>53059.98</v>
      </c>
      <c r="F25" s="6">
        <f t="shared" si="1"/>
        <v>0.016657161836232844</v>
      </c>
      <c r="G25" s="32">
        <v>2634.26</v>
      </c>
      <c r="H25" s="6">
        <f t="shared" si="2"/>
        <v>0.004196080400306711</v>
      </c>
      <c r="I25" s="32">
        <v>3589.05</v>
      </c>
      <c r="J25" s="6">
        <f t="shared" si="3"/>
        <v>0.001425032063072527</v>
      </c>
      <c r="K25" s="27">
        <f t="shared" si="4"/>
        <v>112343.27</v>
      </c>
      <c r="L25" s="6">
        <f t="shared" si="5"/>
        <v>0.009030582769991571</v>
      </c>
    </row>
    <row r="26" spans="2:12" ht="12.75">
      <c r="B26" s="30">
        <v>33130</v>
      </c>
      <c r="C26" s="32">
        <v>130163.99</v>
      </c>
      <c r="D26" s="6">
        <f t="shared" si="0"/>
        <v>0.02130855725247282</v>
      </c>
      <c r="E26" s="32">
        <v>130163.99</v>
      </c>
      <c r="F26" s="6">
        <f t="shared" si="1"/>
        <v>0.04086248518525249</v>
      </c>
      <c r="G26" s="32">
        <v>15543.37</v>
      </c>
      <c r="H26" s="6">
        <f t="shared" si="2"/>
        <v>0.02475884317102918</v>
      </c>
      <c r="I26" s="32">
        <v>89413.8899999999</v>
      </c>
      <c r="J26" s="6">
        <f t="shared" si="3"/>
        <v>0.03550177905965084</v>
      </c>
      <c r="K26" s="27">
        <f t="shared" si="4"/>
        <v>365285.23999999993</v>
      </c>
      <c r="L26" s="6">
        <f t="shared" si="5"/>
        <v>0.029363028105521896</v>
      </c>
    </row>
    <row r="27" spans="2:12" ht="12.75">
      <c r="B27" s="30">
        <v>33131</v>
      </c>
      <c r="C27" s="32">
        <v>475545.27</v>
      </c>
      <c r="D27" s="6">
        <f t="shared" si="0"/>
        <v>0.07784936226937761</v>
      </c>
      <c r="E27" s="32">
        <v>475545.27</v>
      </c>
      <c r="F27" s="6">
        <f t="shared" si="1"/>
        <v>0.14928830585396083</v>
      </c>
      <c r="G27" s="32">
        <v>202440.209999999</v>
      </c>
      <c r="H27" s="6">
        <f t="shared" si="2"/>
        <v>0.32246452416047405</v>
      </c>
      <c r="I27" s="32">
        <v>128238.009999999</v>
      </c>
      <c r="J27" s="6">
        <f t="shared" si="3"/>
        <v>0.05091689331567237</v>
      </c>
      <c r="K27" s="27">
        <f t="shared" si="4"/>
        <v>1281768.7599999981</v>
      </c>
      <c r="L27" s="6">
        <f t="shared" si="5"/>
        <v>0.1030334872678127</v>
      </c>
    </row>
    <row r="28" spans="2:12" ht="12.75">
      <c r="B28" s="30">
        <v>33132</v>
      </c>
      <c r="C28" s="32">
        <v>262973.33</v>
      </c>
      <c r="D28" s="6">
        <f t="shared" si="0"/>
        <v>0.04305017277188897</v>
      </c>
      <c r="E28" s="32">
        <v>262973.33</v>
      </c>
      <c r="F28" s="6">
        <f t="shared" si="1"/>
        <v>0.08255542720564663</v>
      </c>
      <c r="G28" s="32">
        <v>39861.33</v>
      </c>
      <c r="H28" s="6">
        <f t="shared" si="2"/>
        <v>0.0634946229845034</v>
      </c>
      <c r="I28" s="32">
        <v>156042.92</v>
      </c>
      <c r="J28" s="6">
        <f t="shared" si="3"/>
        <v>0.061956830976292135</v>
      </c>
      <c r="K28" s="27">
        <f t="shared" si="4"/>
        <v>721850.91</v>
      </c>
      <c r="L28" s="6">
        <f t="shared" si="5"/>
        <v>0.05802514374335673</v>
      </c>
    </row>
    <row r="29" spans="2:12" ht="12.75">
      <c r="B29" s="30">
        <v>33133</v>
      </c>
      <c r="C29" s="32">
        <v>89616.9199999999</v>
      </c>
      <c r="D29" s="6">
        <f t="shared" si="0"/>
        <v>0.014670780072201798</v>
      </c>
      <c r="E29" s="32">
        <v>89616.9199999999</v>
      </c>
      <c r="F29" s="6">
        <f t="shared" si="1"/>
        <v>0.028133511164247144</v>
      </c>
      <c r="G29" s="32">
        <v>38997.5199999999</v>
      </c>
      <c r="H29" s="6">
        <f t="shared" si="2"/>
        <v>0.062118670644723206</v>
      </c>
      <c r="I29" s="32">
        <v>74104.33</v>
      </c>
      <c r="J29" s="6">
        <f t="shared" si="3"/>
        <v>0.029423119282959934</v>
      </c>
      <c r="K29" s="27">
        <f t="shared" si="4"/>
        <v>292335.6899999997</v>
      </c>
      <c r="L29" s="6">
        <f t="shared" si="5"/>
        <v>0.023499063585807983</v>
      </c>
    </row>
    <row r="30" spans="2:12" ht="12.75">
      <c r="B30" s="30">
        <v>33134</v>
      </c>
      <c r="C30" s="32">
        <v>116158.509999999</v>
      </c>
      <c r="D30" s="6">
        <f t="shared" si="0"/>
        <v>0.019015783556549818</v>
      </c>
      <c r="E30" s="32">
        <v>116158.509999999</v>
      </c>
      <c r="F30" s="6">
        <f t="shared" si="1"/>
        <v>0.03646573367961418</v>
      </c>
      <c r="G30" s="32">
        <v>45452.4899999999</v>
      </c>
      <c r="H30" s="6">
        <f t="shared" si="2"/>
        <v>0.07240071307848746</v>
      </c>
      <c r="I30" s="32">
        <v>127676.19</v>
      </c>
      <c r="J30" s="6">
        <f t="shared" si="3"/>
        <v>0.05069382272215208</v>
      </c>
      <c r="K30" s="27">
        <f t="shared" si="4"/>
        <v>405445.6999999979</v>
      </c>
      <c r="L30" s="6">
        <f t="shared" si="5"/>
        <v>0.03259127985670305</v>
      </c>
    </row>
    <row r="31" spans="2:12" ht="12.75">
      <c r="B31" s="30">
        <v>33135</v>
      </c>
      <c r="C31" s="32">
        <v>7784.14</v>
      </c>
      <c r="D31" s="6">
        <f t="shared" si="0"/>
        <v>0.0012743063027743984</v>
      </c>
      <c r="E31" s="32">
        <v>7784.14</v>
      </c>
      <c r="F31" s="6">
        <f t="shared" si="1"/>
        <v>0.002443681277978121</v>
      </c>
      <c r="G31" s="32">
        <v>0</v>
      </c>
      <c r="H31" s="6">
        <f t="shared" si="2"/>
        <v>0</v>
      </c>
      <c r="I31" s="32">
        <v>48408.1399999999</v>
      </c>
      <c r="J31" s="6">
        <f t="shared" si="3"/>
        <v>0.01922044875766667</v>
      </c>
      <c r="K31" s="27">
        <f t="shared" si="4"/>
        <v>63976.4199999999</v>
      </c>
      <c r="L31" s="6">
        <f t="shared" si="5"/>
        <v>0.005142669927070337</v>
      </c>
    </row>
    <row r="32" spans="2:12" ht="12.75">
      <c r="B32" s="30">
        <v>33136</v>
      </c>
      <c r="C32" s="32">
        <v>17625.5</v>
      </c>
      <c r="D32" s="6">
        <f t="shared" si="0"/>
        <v>0.002885390774003314</v>
      </c>
      <c r="E32" s="32">
        <v>17625.5</v>
      </c>
      <c r="F32" s="6">
        <f t="shared" si="1"/>
        <v>0.005533187271169759</v>
      </c>
      <c r="G32" s="32">
        <v>770.47</v>
      </c>
      <c r="H32" s="6">
        <f t="shared" si="2"/>
        <v>0.0012272722001717036</v>
      </c>
      <c r="I32" s="32">
        <v>6870.69999999999</v>
      </c>
      <c r="J32" s="6">
        <f t="shared" si="3"/>
        <v>0.0027280109766518704</v>
      </c>
      <c r="K32" s="27">
        <f t="shared" si="4"/>
        <v>42892.16999999999</v>
      </c>
      <c r="L32" s="6">
        <f t="shared" si="5"/>
        <v>0.003447837074437563</v>
      </c>
    </row>
    <row r="33" spans="2:12" ht="12.75">
      <c r="B33" s="30">
        <v>33137</v>
      </c>
      <c r="C33" s="32">
        <v>48301.08</v>
      </c>
      <c r="D33" s="6">
        <f t="shared" si="0"/>
        <v>0.007907151037212902</v>
      </c>
      <c r="E33" s="32">
        <v>48301.08</v>
      </c>
      <c r="F33" s="6">
        <f t="shared" si="1"/>
        <v>0.015163196564055048</v>
      </c>
      <c r="G33" s="32">
        <v>0</v>
      </c>
      <c r="H33" s="6">
        <f t="shared" si="2"/>
        <v>0</v>
      </c>
      <c r="I33" s="32">
        <v>70998.9199999999</v>
      </c>
      <c r="J33" s="6">
        <f t="shared" si="3"/>
        <v>0.02819011644962348</v>
      </c>
      <c r="K33" s="27">
        <f t="shared" si="4"/>
        <v>167601.0799999999</v>
      </c>
      <c r="L33" s="6">
        <f t="shared" si="5"/>
        <v>0.0134724173978555</v>
      </c>
    </row>
    <row r="34" spans="2:12" ht="12.75">
      <c r="B34" s="30">
        <v>33138</v>
      </c>
      <c r="C34" s="32">
        <v>77399.5399999999</v>
      </c>
      <c r="D34" s="6">
        <f t="shared" si="0"/>
        <v>0.012670728128455941</v>
      </c>
      <c r="E34" s="32">
        <v>77399.5399999999</v>
      </c>
      <c r="F34" s="6">
        <f t="shared" si="1"/>
        <v>0.024298099317602004</v>
      </c>
      <c r="G34" s="32">
        <v>17575.2</v>
      </c>
      <c r="H34" s="6">
        <f t="shared" si="2"/>
        <v>0.02799532022331528</v>
      </c>
      <c r="I34" s="32">
        <v>18408.97</v>
      </c>
      <c r="J34" s="6">
        <f t="shared" si="3"/>
        <v>0.0073092803104276224</v>
      </c>
      <c r="K34" s="27">
        <f t="shared" si="4"/>
        <v>190783.24999999983</v>
      </c>
      <c r="L34" s="6">
        <f t="shared" si="5"/>
        <v>0.015335889103575076</v>
      </c>
    </row>
    <row r="35" spans="2:12" ht="12.75">
      <c r="B35" s="30">
        <v>33139</v>
      </c>
      <c r="C35" s="32">
        <v>1714952.97</v>
      </c>
      <c r="D35" s="6">
        <f t="shared" si="0"/>
        <v>0.28074718319977204</v>
      </c>
      <c r="E35" s="32">
        <v>24.41</v>
      </c>
      <c r="F35" s="6">
        <f t="shared" si="1"/>
        <v>7.663050766744423E-06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1714977.38</v>
      </c>
      <c r="L35" s="6">
        <f t="shared" si="5"/>
        <v>0.13785645707796546</v>
      </c>
    </row>
    <row r="36" spans="2:12" ht="12.75">
      <c r="B36" s="30">
        <v>33140</v>
      </c>
      <c r="C36" s="32">
        <v>1087701.52</v>
      </c>
      <c r="D36" s="6">
        <f t="shared" si="0"/>
        <v>0.17806268932384223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1087701.52</v>
      </c>
      <c r="L36" s="6">
        <f t="shared" si="5"/>
        <v>0.08743361845712379</v>
      </c>
    </row>
    <row r="37" spans="2:12" ht="12.75">
      <c r="B37" s="30">
        <v>33141</v>
      </c>
      <c r="C37" s="32">
        <v>136853.89</v>
      </c>
      <c r="D37" s="6">
        <f t="shared" si="0"/>
        <v>0.022403730480977244</v>
      </c>
      <c r="E37" s="32">
        <v>16368.03</v>
      </c>
      <c r="F37" s="6">
        <f t="shared" si="1"/>
        <v>0.0051384287112493125</v>
      </c>
      <c r="G37" s="32">
        <v>11522.7099999999</v>
      </c>
      <c r="H37" s="6">
        <f t="shared" si="2"/>
        <v>0.01835438323833552</v>
      </c>
      <c r="I37" s="32">
        <v>3761.03</v>
      </c>
      <c r="J37" s="6">
        <f t="shared" si="3"/>
        <v>0.0014933167105996479</v>
      </c>
      <c r="K37" s="27">
        <f t="shared" si="4"/>
        <v>168505.65999999992</v>
      </c>
      <c r="L37" s="6">
        <f t="shared" si="5"/>
        <v>0.013545131006441747</v>
      </c>
    </row>
    <row r="38" spans="2:12" ht="12.75">
      <c r="B38" s="30">
        <v>33142</v>
      </c>
      <c r="C38" s="32">
        <v>118038.1</v>
      </c>
      <c r="D38" s="6">
        <f t="shared" si="0"/>
        <v>0.01932348272224224</v>
      </c>
      <c r="E38" s="32">
        <v>118038.1</v>
      </c>
      <c r="F38" s="6">
        <f t="shared" si="1"/>
        <v>0.03705579486726976</v>
      </c>
      <c r="G38" s="32">
        <v>8984.04</v>
      </c>
      <c r="H38" s="6">
        <f t="shared" si="2"/>
        <v>0.01431056697500304</v>
      </c>
      <c r="I38" s="32">
        <v>27637.79</v>
      </c>
      <c r="J38" s="6">
        <f t="shared" si="3"/>
        <v>0.010973582675768033</v>
      </c>
      <c r="K38" s="27">
        <f t="shared" si="4"/>
        <v>272698.03</v>
      </c>
      <c r="L38" s="6">
        <f t="shared" si="5"/>
        <v>0.021920513183643707</v>
      </c>
    </row>
    <row r="39" spans="2:12" ht="12.75">
      <c r="B39" s="30">
        <v>33143</v>
      </c>
      <c r="C39" s="32">
        <v>23995.23</v>
      </c>
      <c r="D39" s="6">
        <f t="shared" si="0"/>
        <v>0.003928150421950443</v>
      </c>
      <c r="E39" s="32">
        <v>23995.23</v>
      </c>
      <c r="F39" s="6">
        <f t="shared" si="1"/>
        <v>0.007532841689869265</v>
      </c>
      <c r="G39" s="32">
        <v>0</v>
      </c>
      <c r="H39" s="6">
        <f t="shared" si="2"/>
        <v>0</v>
      </c>
      <c r="I39" s="32">
        <v>67605.19</v>
      </c>
      <c r="J39" s="6">
        <f t="shared" si="3"/>
        <v>0.02684263617952109</v>
      </c>
      <c r="K39" s="27">
        <f t="shared" si="4"/>
        <v>115595.65</v>
      </c>
      <c r="L39" s="6">
        <f t="shared" si="5"/>
        <v>0.009292021544111864</v>
      </c>
    </row>
    <row r="40" spans="2:12" ht="12.75">
      <c r="B40" s="30">
        <v>33144</v>
      </c>
      <c r="C40" s="32">
        <v>14724.1</v>
      </c>
      <c r="D40" s="6">
        <f t="shared" si="0"/>
        <v>0.0024104157212846275</v>
      </c>
      <c r="E40" s="32">
        <v>14724.1</v>
      </c>
      <c r="F40" s="6">
        <f t="shared" si="1"/>
        <v>0.004622348455330666</v>
      </c>
      <c r="G40" s="32">
        <v>381.54</v>
      </c>
      <c r="H40" s="6">
        <f t="shared" si="2"/>
        <v>0.0006077503799674377</v>
      </c>
      <c r="I40" s="32">
        <v>29072.68</v>
      </c>
      <c r="J40" s="6">
        <f t="shared" si="3"/>
        <v>0.01154330565454574</v>
      </c>
      <c r="K40" s="27">
        <f t="shared" si="4"/>
        <v>58902.42</v>
      </c>
      <c r="L40" s="6">
        <f t="shared" si="5"/>
        <v>0.004734802353205553</v>
      </c>
    </row>
    <row r="41" spans="2:12" ht="12.75">
      <c r="B41" s="30">
        <v>33145</v>
      </c>
      <c r="C41" s="32">
        <v>16665.33</v>
      </c>
      <c r="D41" s="6">
        <f t="shared" si="0"/>
        <v>0.0027282056921914643</v>
      </c>
      <c r="E41" s="32">
        <v>16665.33</v>
      </c>
      <c r="F41" s="6">
        <f t="shared" si="1"/>
        <v>0.005231760337343254</v>
      </c>
      <c r="G41" s="32">
        <v>0</v>
      </c>
      <c r="H41" s="6">
        <f t="shared" si="2"/>
        <v>0</v>
      </c>
      <c r="I41" s="32">
        <v>34874.0999999999</v>
      </c>
      <c r="J41" s="6">
        <f t="shared" si="3"/>
        <v>0.013846759078529823</v>
      </c>
      <c r="K41" s="27">
        <f t="shared" si="4"/>
        <v>68204.7599999999</v>
      </c>
      <c r="L41" s="6">
        <f t="shared" si="5"/>
        <v>0.00548256010784989</v>
      </c>
    </row>
    <row r="42" spans="2:12" ht="12.75">
      <c r="B42" s="30">
        <v>33146</v>
      </c>
      <c r="C42" s="32">
        <v>10220.34</v>
      </c>
      <c r="D42" s="6">
        <f t="shared" si="0"/>
        <v>0.0016731255705186821</v>
      </c>
      <c r="E42" s="32">
        <v>10220.34</v>
      </c>
      <c r="F42" s="6">
        <f t="shared" si="1"/>
        <v>0.0032084794868246086</v>
      </c>
      <c r="G42" s="32">
        <v>377.86</v>
      </c>
      <c r="H42" s="6">
        <f t="shared" si="2"/>
        <v>0.0006018885531647954</v>
      </c>
      <c r="I42" s="32">
        <v>57069.8</v>
      </c>
      <c r="J42" s="6">
        <f t="shared" si="3"/>
        <v>0.022659560282842675</v>
      </c>
      <c r="K42" s="27">
        <f t="shared" si="4"/>
        <v>77888.34</v>
      </c>
      <c r="L42" s="6">
        <f t="shared" si="5"/>
        <v>0.006260963395379583</v>
      </c>
    </row>
    <row r="43" spans="2:12" ht="12.75">
      <c r="B43" s="30">
        <v>33147</v>
      </c>
      <c r="C43" s="32">
        <v>4354.40999999999</v>
      </c>
      <c r="D43" s="6">
        <f t="shared" si="0"/>
        <v>0.0007128407387153693</v>
      </c>
      <c r="E43" s="32">
        <v>4354.40999999999</v>
      </c>
      <c r="F43" s="6">
        <f t="shared" si="1"/>
        <v>0.0013669834039008399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8708.81999999998</v>
      </c>
      <c r="L43" s="6">
        <f t="shared" si="5"/>
        <v>0.0007000483414712586</v>
      </c>
    </row>
    <row r="44" spans="2:12" ht="12.75">
      <c r="B44" s="30">
        <v>33149</v>
      </c>
      <c r="C44" s="32">
        <v>77757.9499999999</v>
      </c>
      <c r="D44" s="6">
        <f t="shared" si="0"/>
        <v>0.012729401806213196</v>
      </c>
      <c r="E44" s="32">
        <v>77757.9499999999</v>
      </c>
      <c r="F44" s="6">
        <f t="shared" si="1"/>
        <v>0.024410615254730587</v>
      </c>
      <c r="G44" s="32">
        <v>44822.94</v>
      </c>
      <c r="H44" s="6">
        <f t="shared" si="2"/>
        <v>0.07139791061555188</v>
      </c>
      <c r="I44" s="32">
        <v>33608.87</v>
      </c>
      <c r="J44" s="6">
        <f t="shared" si="3"/>
        <v>0.013344399591434046</v>
      </c>
      <c r="K44" s="27">
        <f t="shared" si="4"/>
        <v>233947.7099999998</v>
      </c>
      <c r="L44" s="6">
        <f t="shared" si="5"/>
        <v>0.01880561389218048</v>
      </c>
    </row>
    <row r="45" spans="2:12" ht="12.75">
      <c r="B45" s="30">
        <v>33150</v>
      </c>
      <c r="C45" s="32">
        <v>1826.22</v>
      </c>
      <c r="D45" s="6">
        <f t="shared" si="0"/>
        <v>0.00029896220472045234</v>
      </c>
      <c r="E45" s="32">
        <v>1826.22</v>
      </c>
      <c r="F45" s="6">
        <f t="shared" si="1"/>
        <v>0.0005733067009931995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3652.44</v>
      </c>
      <c r="L45" s="6">
        <f t="shared" si="5"/>
        <v>0.00029359713076206533</v>
      </c>
    </row>
    <row r="46" spans="2:12" ht="12.75">
      <c r="B46" s="30">
        <v>33154</v>
      </c>
      <c r="C46" s="32">
        <v>21953.48</v>
      </c>
      <c r="D46" s="6">
        <f t="shared" si="0"/>
        <v>0.0035939047771278133</v>
      </c>
      <c r="E46" s="32">
        <v>21953.48</v>
      </c>
      <c r="F46" s="6">
        <f t="shared" si="1"/>
        <v>0.006891873484092927</v>
      </c>
      <c r="G46" s="32">
        <v>6441.1</v>
      </c>
      <c r="H46" s="6">
        <f t="shared" si="2"/>
        <v>0.010259949081114073</v>
      </c>
      <c r="I46" s="32">
        <v>1263.65</v>
      </c>
      <c r="J46" s="6">
        <f t="shared" si="3"/>
        <v>0.0005017321482012228</v>
      </c>
      <c r="K46" s="27">
        <f t="shared" si="4"/>
        <v>51611.71</v>
      </c>
      <c r="L46" s="6">
        <f t="shared" si="5"/>
        <v>0.004148747130609618</v>
      </c>
    </row>
    <row r="47" spans="2:12" ht="12.75">
      <c r="B47" s="30">
        <v>33155</v>
      </c>
      <c r="C47" s="32">
        <v>3670.01</v>
      </c>
      <c r="D47" s="6">
        <f t="shared" si="0"/>
        <v>0.0006008007145612836</v>
      </c>
      <c r="E47" s="32">
        <v>3670.01</v>
      </c>
      <c r="F47" s="6">
        <f t="shared" si="1"/>
        <v>0.001152129166098308</v>
      </c>
      <c r="G47" s="32">
        <v>0</v>
      </c>
      <c r="H47" s="6">
        <f t="shared" si="2"/>
        <v>0</v>
      </c>
      <c r="I47" s="32">
        <v>50165.4599999999</v>
      </c>
      <c r="J47" s="6">
        <f t="shared" si="3"/>
        <v>0.019918192546434902</v>
      </c>
      <c r="K47" s="27">
        <f t="shared" si="4"/>
        <v>57505.479999999894</v>
      </c>
      <c r="L47" s="6">
        <f t="shared" si="5"/>
        <v>0.004622510960096621</v>
      </c>
    </row>
    <row r="48" spans="2:12" ht="12.75">
      <c r="B48" s="30">
        <v>33156</v>
      </c>
      <c r="C48" s="32">
        <v>73226.27</v>
      </c>
      <c r="D48" s="6">
        <f t="shared" si="0"/>
        <v>0.011987540998705038</v>
      </c>
      <c r="E48" s="32">
        <v>73226.27</v>
      </c>
      <c r="F48" s="6">
        <f t="shared" si="1"/>
        <v>0.02298798133835863</v>
      </c>
      <c r="G48" s="32">
        <v>11800.48</v>
      </c>
      <c r="H48" s="6">
        <f t="shared" si="2"/>
        <v>0.01879683965979491</v>
      </c>
      <c r="I48" s="32">
        <v>77788.6499999999</v>
      </c>
      <c r="J48" s="6">
        <f t="shared" si="3"/>
        <v>0.03088597829317691</v>
      </c>
      <c r="K48" s="27">
        <f t="shared" si="4"/>
        <v>236041.66999999993</v>
      </c>
      <c r="L48" s="6">
        <f t="shared" si="5"/>
        <v>0.018973934425284535</v>
      </c>
    </row>
    <row r="49" spans="2:12" ht="12.75">
      <c r="B49" s="30">
        <v>33157</v>
      </c>
      <c r="C49" s="32">
        <v>3232.57999999999</v>
      </c>
      <c r="D49" s="6">
        <f t="shared" si="0"/>
        <v>0.0005291910305085021</v>
      </c>
      <c r="E49" s="32">
        <v>3232.57999999999</v>
      </c>
      <c r="F49" s="6">
        <f t="shared" si="1"/>
        <v>0.0010148064173520117</v>
      </c>
      <c r="G49" s="32">
        <v>0</v>
      </c>
      <c r="H49" s="6">
        <f t="shared" si="2"/>
        <v>0</v>
      </c>
      <c r="I49" s="32">
        <v>15389.9699999999</v>
      </c>
      <c r="J49" s="6">
        <f t="shared" si="3"/>
        <v>0.00611058656182671</v>
      </c>
      <c r="K49" s="27">
        <f t="shared" si="4"/>
        <v>21855.12999999988</v>
      </c>
      <c r="L49" s="6">
        <f t="shared" si="5"/>
        <v>0.0017567991426092973</v>
      </c>
    </row>
    <row r="50" spans="2:12" ht="12.75">
      <c r="B50" s="30">
        <v>33158</v>
      </c>
      <c r="C50" s="32">
        <v>266.75</v>
      </c>
      <c r="D50" s="6">
        <f t="shared" si="0"/>
        <v>4.36684343119562E-05</v>
      </c>
      <c r="E50" s="32">
        <v>266.75</v>
      </c>
      <c r="F50" s="6">
        <f t="shared" si="1"/>
        <v>8.374104023060527E-05</v>
      </c>
      <c r="G50" s="32">
        <v>0</v>
      </c>
      <c r="H50" s="6">
        <f t="shared" si="2"/>
        <v>0</v>
      </c>
      <c r="I50" s="32">
        <v>1146.5</v>
      </c>
      <c r="J50" s="6">
        <f t="shared" si="3"/>
        <v>0.0004552177485163628</v>
      </c>
      <c r="K50" s="27">
        <f t="shared" si="4"/>
        <v>1680</v>
      </c>
      <c r="L50" s="6">
        <f t="shared" si="5"/>
        <v>0.00013504484116926485</v>
      </c>
    </row>
    <row r="51" spans="2:12" ht="12.75">
      <c r="B51" s="30">
        <v>33160</v>
      </c>
      <c r="C51" s="32">
        <v>249923.16</v>
      </c>
      <c r="D51" s="6">
        <f t="shared" si="0"/>
        <v>0.040913788549190325</v>
      </c>
      <c r="E51" s="32">
        <v>249923.16</v>
      </c>
      <c r="F51" s="6">
        <f t="shared" si="1"/>
        <v>0.07845857693015933</v>
      </c>
      <c r="G51" s="32">
        <v>31536.4</v>
      </c>
      <c r="H51" s="6">
        <f t="shared" si="2"/>
        <v>0.050233944233383405</v>
      </c>
      <c r="I51" s="32">
        <v>90384.36</v>
      </c>
      <c r="J51" s="6">
        <f t="shared" si="3"/>
        <v>0.0358871041084103</v>
      </c>
      <c r="K51" s="27">
        <f t="shared" si="4"/>
        <v>621767.08</v>
      </c>
      <c r="L51" s="6">
        <f t="shared" si="5"/>
        <v>0.04998002176361761</v>
      </c>
    </row>
    <row r="52" spans="2:12" ht="12.75">
      <c r="B52" s="30">
        <v>33161</v>
      </c>
      <c r="C52" s="32">
        <v>5852.31</v>
      </c>
      <c r="D52" s="6">
        <f t="shared" si="0"/>
        <v>0.0009580551632922378</v>
      </c>
      <c r="E52" s="32">
        <v>5852.31</v>
      </c>
      <c r="F52" s="6">
        <f t="shared" si="1"/>
        <v>0.001837220345461944</v>
      </c>
      <c r="G52" s="32">
        <v>0</v>
      </c>
      <c r="H52" s="6">
        <f t="shared" si="2"/>
        <v>0</v>
      </c>
      <c r="I52" s="32">
        <v>1818.51</v>
      </c>
      <c r="J52" s="6">
        <f t="shared" si="3"/>
        <v>0.0007220392741862111</v>
      </c>
      <c r="K52" s="27">
        <f t="shared" si="4"/>
        <v>13523.130000000001</v>
      </c>
      <c r="L52" s="6">
        <f t="shared" si="5"/>
        <v>0.0010870410374769768</v>
      </c>
    </row>
    <row r="53" spans="2:12" ht="12.75">
      <c r="B53" s="30">
        <v>33162</v>
      </c>
      <c r="C53" s="32">
        <v>3997.38999999999</v>
      </c>
      <c r="D53" s="6">
        <f t="shared" si="0"/>
        <v>0.0006543946115623999</v>
      </c>
      <c r="E53" s="32">
        <v>3997.38999999999</v>
      </c>
      <c r="F53" s="6">
        <f t="shared" si="1"/>
        <v>0.0012549038305807623</v>
      </c>
      <c r="G53" s="32">
        <v>0</v>
      </c>
      <c r="H53" s="6">
        <f t="shared" si="2"/>
        <v>0</v>
      </c>
      <c r="I53" s="32">
        <v>4211.35</v>
      </c>
      <c r="J53" s="6">
        <f t="shared" si="3"/>
        <v>0.0016721162365585563</v>
      </c>
      <c r="K53" s="27">
        <f t="shared" si="4"/>
        <v>12206.12999999998</v>
      </c>
      <c r="L53" s="6">
        <f t="shared" si="5"/>
        <v>0.0009811755280603547</v>
      </c>
    </row>
    <row r="54" spans="2:12" ht="12.75">
      <c r="B54" s="30">
        <v>33165</v>
      </c>
      <c r="C54" s="32">
        <v>2462.07999999999</v>
      </c>
      <c r="D54" s="6">
        <f t="shared" si="0"/>
        <v>0.00040305596532626313</v>
      </c>
      <c r="E54" s="32">
        <v>2462.07999999999</v>
      </c>
      <c r="F54" s="6">
        <f t="shared" si="1"/>
        <v>0.00077292273788554</v>
      </c>
      <c r="G54" s="32">
        <v>0</v>
      </c>
      <c r="H54" s="6">
        <f t="shared" si="2"/>
        <v>0</v>
      </c>
      <c r="I54" s="32">
        <v>36209.26</v>
      </c>
      <c r="J54" s="6">
        <f t="shared" si="3"/>
        <v>0.014376884267460617</v>
      </c>
      <c r="K54" s="27">
        <f t="shared" si="4"/>
        <v>41133.419999999984</v>
      </c>
      <c r="L54" s="6">
        <f t="shared" si="5"/>
        <v>0.0033064620063384884</v>
      </c>
    </row>
    <row r="55" spans="2:12" ht="12.75">
      <c r="B55" s="30">
        <v>33166</v>
      </c>
      <c r="C55" s="32">
        <v>177234.22</v>
      </c>
      <c r="D55" s="6">
        <f t="shared" si="0"/>
        <v>0.029014211411062023</v>
      </c>
      <c r="E55" s="32">
        <v>177234.22</v>
      </c>
      <c r="F55" s="6">
        <f t="shared" si="1"/>
        <v>0.05563928002721629</v>
      </c>
      <c r="G55" s="32">
        <v>6310.81999999999</v>
      </c>
      <c r="H55" s="6">
        <f t="shared" si="2"/>
        <v>0.01005242766919877</v>
      </c>
      <c r="I55" s="32">
        <v>36442.3499999999</v>
      </c>
      <c r="J55" s="6">
        <f t="shared" si="3"/>
        <v>0.014469432636411015</v>
      </c>
      <c r="K55" s="27">
        <f t="shared" si="4"/>
        <v>397221.6099999999</v>
      </c>
      <c r="L55" s="6">
        <f t="shared" si="5"/>
        <v>0.031930195971100986</v>
      </c>
    </row>
    <row r="56" spans="2:12" ht="12.75">
      <c r="B56" s="30">
        <v>33167</v>
      </c>
      <c r="C56" s="32">
        <v>374.63</v>
      </c>
      <c r="D56" s="6">
        <f t="shared" si="0"/>
        <v>6.132898049217677E-05</v>
      </c>
      <c r="E56" s="32">
        <v>374.63</v>
      </c>
      <c r="F56" s="6">
        <f t="shared" si="1"/>
        <v>0.00011760789466388623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749.26</v>
      </c>
      <c r="L56" s="6">
        <f t="shared" si="5"/>
        <v>6.022839148481154E-05</v>
      </c>
    </row>
    <row r="57" spans="2:12" ht="12.75">
      <c r="B57" s="30">
        <v>33168</v>
      </c>
      <c r="C57" s="32">
        <v>2811.19</v>
      </c>
      <c r="D57" s="6">
        <f t="shared" si="0"/>
        <v>0.00046020718220591623</v>
      </c>
      <c r="E57" s="32">
        <v>2811.19</v>
      </c>
      <c r="F57" s="6">
        <f t="shared" si="1"/>
        <v>0.0008825191185974704</v>
      </c>
      <c r="G57" s="32">
        <v>0</v>
      </c>
      <c r="H57" s="6">
        <f t="shared" si="2"/>
        <v>0</v>
      </c>
      <c r="I57" s="32">
        <v>2936.26</v>
      </c>
      <c r="J57" s="6">
        <f t="shared" si="3"/>
        <v>0.0011658418371205022</v>
      </c>
      <c r="K57" s="27">
        <f t="shared" si="4"/>
        <v>8558.64</v>
      </c>
      <c r="L57" s="6">
        <f t="shared" si="5"/>
        <v>0.0006879762972767363</v>
      </c>
    </row>
    <row r="58" spans="2:12" ht="12.75">
      <c r="B58" s="30">
        <v>33169</v>
      </c>
      <c r="C58" s="32">
        <v>8728.32999999999</v>
      </c>
      <c r="D58" s="6">
        <f t="shared" si="0"/>
        <v>0.0014288753711642972</v>
      </c>
      <c r="E58" s="32">
        <v>8728.32999999999</v>
      </c>
      <c r="F58" s="6">
        <f t="shared" si="1"/>
        <v>0.002740091597660724</v>
      </c>
      <c r="G58" s="32">
        <v>0</v>
      </c>
      <c r="H58" s="6">
        <f t="shared" si="2"/>
        <v>0</v>
      </c>
      <c r="I58" s="32">
        <v>40233.7399999999</v>
      </c>
      <c r="J58" s="6">
        <f t="shared" si="3"/>
        <v>0.015974803782985332</v>
      </c>
      <c r="K58" s="27">
        <f t="shared" si="4"/>
        <v>57690.399999999885</v>
      </c>
      <c r="L58" s="6">
        <f t="shared" si="5"/>
        <v>0.004637375538685323</v>
      </c>
    </row>
    <row r="59" spans="2:12" ht="12.75">
      <c r="B59" s="30">
        <v>33170</v>
      </c>
      <c r="C59" s="32">
        <v>642.69</v>
      </c>
      <c r="D59" s="6">
        <f t="shared" si="0"/>
        <v>0.0001052118689707634</v>
      </c>
      <c r="E59" s="32">
        <v>642.69</v>
      </c>
      <c r="F59" s="6">
        <f t="shared" si="1"/>
        <v>0.00020176018423920415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1285.38</v>
      </c>
      <c r="L59" s="6">
        <f t="shared" si="5"/>
        <v>0.0001033237725846129</v>
      </c>
    </row>
    <row r="60" spans="2:12" ht="12.75">
      <c r="B60" s="30">
        <v>33171</v>
      </c>
      <c r="C60" s="32">
        <v>192.169999999999</v>
      </c>
      <c r="D60" s="6">
        <f t="shared" si="0"/>
        <v>3.1459280306386424E-05</v>
      </c>
      <c r="E60" s="32">
        <v>192.169999999999</v>
      </c>
      <c r="F60" s="6">
        <f t="shared" si="1"/>
        <v>6.032808135375944E-05</v>
      </c>
      <c r="G60" s="32">
        <v>0</v>
      </c>
      <c r="H60" s="6">
        <f t="shared" si="2"/>
        <v>0</v>
      </c>
      <c r="I60" s="32">
        <v>0</v>
      </c>
      <c r="J60" s="6">
        <f t="shared" si="3"/>
        <v>0</v>
      </c>
      <c r="K60" s="27">
        <f t="shared" si="4"/>
        <v>384.339999999998</v>
      </c>
      <c r="L60" s="6">
        <f t="shared" si="5"/>
        <v>3.089472277083035E-05</v>
      </c>
    </row>
    <row r="61" spans="2:12" ht="12.75">
      <c r="B61" s="30">
        <v>33172</v>
      </c>
      <c r="C61" s="32">
        <v>137452.41</v>
      </c>
      <c r="D61" s="6">
        <f t="shared" si="0"/>
        <v>0.022501711479306737</v>
      </c>
      <c r="E61" s="32">
        <v>137452.41</v>
      </c>
      <c r="F61" s="6">
        <f t="shared" si="1"/>
        <v>0.0431505446882986</v>
      </c>
      <c r="G61" s="32">
        <v>11262.37</v>
      </c>
      <c r="H61" s="6">
        <f t="shared" si="2"/>
        <v>0.017939690849803094</v>
      </c>
      <c r="I61" s="32">
        <v>132756.959999999</v>
      </c>
      <c r="J61" s="6">
        <f t="shared" si="3"/>
        <v>0.05271114211171076</v>
      </c>
      <c r="K61" s="27">
        <f t="shared" si="4"/>
        <v>418924.149999999</v>
      </c>
      <c r="L61" s="6">
        <f t="shared" si="5"/>
        <v>0.033674729344475685</v>
      </c>
    </row>
    <row r="62" spans="2:12" ht="12.75">
      <c r="B62" s="30">
        <v>33173</v>
      </c>
      <c r="C62" s="32">
        <v>582.88</v>
      </c>
      <c r="D62" s="6">
        <f t="shared" si="0"/>
        <v>9.5420644767584E-05</v>
      </c>
      <c r="E62" s="32">
        <v>582.88</v>
      </c>
      <c r="F62" s="6">
        <f t="shared" si="1"/>
        <v>0.0001829839832412941</v>
      </c>
      <c r="G62" s="32">
        <v>0</v>
      </c>
      <c r="H62" s="6">
        <f t="shared" si="2"/>
        <v>0</v>
      </c>
      <c r="I62" s="32">
        <v>18113.5</v>
      </c>
      <c r="J62" s="6">
        <f t="shared" si="3"/>
        <v>0.007191963966638586</v>
      </c>
      <c r="K62" s="27">
        <f t="shared" si="4"/>
        <v>19279.26</v>
      </c>
      <c r="L62" s="6">
        <f t="shared" si="5"/>
        <v>0.0015497408360481912</v>
      </c>
    </row>
    <row r="63" spans="2:12" ht="12.75">
      <c r="B63" s="30">
        <v>33174</v>
      </c>
      <c r="C63" s="32">
        <v>446.25</v>
      </c>
      <c r="D63" s="6">
        <f t="shared" si="0"/>
        <v>7.305356630444407E-05</v>
      </c>
      <c r="E63" s="32">
        <v>446.25</v>
      </c>
      <c r="F63" s="6">
        <f t="shared" si="1"/>
        <v>0.0001400916183801597</v>
      </c>
      <c r="G63" s="32">
        <v>0</v>
      </c>
      <c r="H63" s="6">
        <f t="shared" si="2"/>
        <v>0</v>
      </c>
      <c r="I63" s="32">
        <v>16720.97</v>
      </c>
      <c r="J63" s="6">
        <f t="shared" si="3"/>
        <v>0.006639060023035018</v>
      </c>
      <c r="K63" s="27">
        <f t="shared" si="4"/>
        <v>17613.47</v>
      </c>
      <c r="L63" s="6">
        <f t="shared" si="5"/>
        <v>0.0014158382491604833</v>
      </c>
    </row>
    <row r="64" spans="2:12" ht="12.75">
      <c r="B64" s="30">
        <v>33175</v>
      </c>
      <c r="C64" s="32">
        <v>1353.52</v>
      </c>
      <c r="D64" s="6">
        <f t="shared" si="0"/>
        <v>0.00022157862871572244</v>
      </c>
      <c r="E64" s="32">
        <v>1353.52</v>
      </c>
      <c r="F64" s="6">
        <f t="shared" si="1"/>
        <v>0.0004249116130194146</v>
      </c>
      <c r="G64" s="32">
        <v>0</v>
      </c>
      <c r="H64" s="6">
        <f t="shared" si="2"/>
        <v>0</v>
      </c>
      <c r="I64" s="32">
        <v>29869.88</v>
      </c>
      <c r="J64" s="6">
        <f t="shared" si="3"/>
        <v>0.011859833861364097</v>
      </c>
      <c r="K64" s="27">
        <f t="shared" si="4"/>
        <v>32576.920000000002</v>
      </c>
      <c r="L64" s="6">
        <f t="shared" si="5"/>
        <v>0.002618657730466576</v>
      </c>
    </row>
    <row r="65" spans="2:12" ht="12.75">
      <c r="B65" s="30">
        <v>33176</v>
      </c>
      <c r="C65" s="32">
        <v>22851.3899999999</v>
      </c>
      <c r="D65" s="6">
        <f t="shared" si="0"/>
        <v>0.0037408975563332277</v>
      </c>
      <c r="E65" s="32">
        <v>22851.3899999999</v>
      </c>
      <c r="F65" s="6">
        <f t="shared" si="1"/>
        <v>0.007173755086467639</v>
      </c>
      <c r="G65" s="32">
        <v>2408.44</v>
      </c>
      <c r="H65" s="6">
        <f t="shared" si="2"/>
        <v>0.00383637449580326</v>
      </c>
      <c r="I65" s="32">
        <v>75815.3399999999</v>
      </c>
      <c r="J65" s="6">
        <f t="shared" si="3"/>
        <v>0.030102475689317485</v>
      </c>
      <c r="K65" s="27">
        <f t="shared" si="4"/>
        <v>123926.5599999997</v>
      </c>
      <c r="L65" s="6">
        <f t="shared" si="5"/>
        <v>0.009961692030865079</v>
      </c>
    </row>
    <row r="66" spans="2:12" ht="12.75">
      <c r="B66" s="30">
        <v>33177</v>
      </c>
      <c r="C66" s="32">
        <v>8308.04</v>
      </c>
      <c r="D66" s="6">
        <f t="shared" si="0"/>
        <v>0.0013600715988794925</v>
      </c>
      <c r="E66" s="32">
        <v>8308.04</v>
      </c>
      <c r="F66" s="6">
        <f t="shared" si="1"/>
        <v>0.002608149622783422</v>
      </c>
      <c r="G66" s="32">
        <v>0</v>
      </c>
      <c r="H66" s="6">
        <f t="shared" si="2"/>
        <v>0</v>
      </c>
      <c r="I66" s="32">
        <v>13738.52</v>
      </c>
      <c r="J66" s="6">
        <f t="shared" si="3"/>
        <v>0.005454878449495876</v>
      </c>
      <c r="K66" s="27">
        <f t="shared" si="4"/>
        <v>30354.600000000002</v>
      </c>
      <c r="L66" s="6">
        <f t="shared" si="5"/>
        <v>0.0024400191284265284</v>
      </c>
    </row>
    <row r="67" spans="2:12" ht="12.75">
      <c r="B67" s="30">
        <v>33178</v>
      </c>
      <c r="C67" s="32">
        <v>123416.46</v>
      </c>
      <c r="D67" s="6">
        <f t="shared" si="0"/>
        <v>0.02020394967769136</v>
      </c>
      <c r="E67" s="32">
        <v>123416.46</v>
      </c>
      <c r="F67" s="6">
        <f t="shared" si="1"/>
        <v>0.038744227711261056</v>
      </c>
      <c r="G67" s="32">
        <v>20445.16</v>
      </c>
      <c r="H67" s="6">
        <f t="shared" si="2"/>
        <v>0.03256684425878036</v>
      </c>
      <c r="I67" s="32">
        <v>53843.43</v>
      </c>
      <c r="J67" s="6">
        <f t="shared" si="3"/>
        <v>0.021378530289575568</v>
      </c>
      <c r="K67" s="27">
        <f t="shared" si="4"/>
        <v>321121.51</v>
      </c>
      <c r="L67" s="6">
        <f t="shared" si="5"/>
        <v>0.02581297816308601</v>
      </c>
    </row>
    <row r="68" spans="2:12" ht="12.75">
      <c r="B68" s="30">
        <v>33179</v>
      </c>
      <c r="C68" s="32">
        <v>6002.47999999999</v>
      </c>
      <c r="D68" s="6">
        <f aca="true" t="shared" si="6" ref="D68:D89">+C68/$C$90</f>
        <v>0.0009826388138287924</v>
      </c>
      <c r="E68" s="32">
        <v>6002.47999999999</v>
      </c>
      <c r="F68" s="6">
        <f aca="true" t="shared" si="7" ref="F68:F89">+E68/$E$90</f>
        <v>0.001884363333321097</v>
      </c>
      <c r="G68" s="32">
        <v>0</v>
      </c>
      <c r="H68" s="6">
        <f aca="true" t="shared" si="8" ref="H68:H89">+G68/$G$90</f>
        <v>0</v>
      </c>
      <c r="I68" s="32">
        <v>531.309999999999</v>
      </c>
      <c r="J68" s="6">
        <f aca="true" t="shared" si="9" ref="J68:J89">+I68/$I$90</f>
        <v>0.0002109566000560212</v>
      </c>
      <c r="K68" s="27">
        <f aca="true" t="shared" si="10" ref="K68:K89">+C68+E68+G68+I68</f>
        <v>12536.269999999979</v>
      </c>
      <c r="L68" s="6">
        <f aca="true" t="shared" si="11" ref="L68:L89">+K68/$K$90</f>
        <v>0.001007713447026796</v>
      </c>
    </row>
    <row r="69" spans="2:12" ht="12.75">
      <c r="B69" s="30">
        <v>33180</v>
      </c>
      <c r="C69" s="32">
        <v>122408.7</v>
      </c>
      <c r="D69" s="6">
        <f t="shared" si="6"/>
        <v>0.020038973852528407</v>
      </c>
      <c r="E69" s="32">
        <v>122408.7</v>
      </c>
      <c r="F69" s="6">
        <f t="shared" si="7"/>
        <v>0.03842786081078197</v>
      </c>
      <c r="G69" s="32">
        <v>45732.93</v>
      </c>
      <c r="H69" s="6">
        <f t="shared" si="8"/>
        <v>0.07284742251015419</v>
      </c>
      <c r="I69" s="32">
        <v>86039.3999999999</v>
      </c>
      <c r="J69" s="6">
        <f t="shared" si="9"/>
        <v>0.0341619380302649</v>
      </c>
      <c r="K69" s="27">
        <f t="shared" si="10"/>
        <v>376589.7299999999</v>
      </c>
      <c r="L69" s="6">
        <f t="shared" si="11"/>
        <v>0.030271726353468052</v>
      </c>
    </row>
    <row r="70" spans="2:12" ht="12.75">
      <c r="B70" s="30">
        <v>33181</v>
      </c>
      <c r="C70" s="32">
        <v>10270.59</v>
      </c>
      <c r="D70" s="6">
        <f t="shared" si="6"/>
        <v>0.0016813517704218717</v>
      </c>
      <c r="E70" s="32">
        <v>10270.59</v>
      </c>
      <c r="F70" s="6">
        <f t="shared" si="7"/>
        <v>0.003224254509398509</v>
      </c>
      <c r="G70" s="32">
        <v>0</v>
      </c>
      <c r="H70" s="6">
        <f t="shared" si="8"/>
        <v>0</v>
      </c>
      <c r="I70" s="32">
        <v>28124.95</v>
      </c>
      <c r="J70" s="6">
        <f t="shared" si="9"/>
        <v>0.011167009521269323</v>
      </c>
      <c r="K70" s="27">
        <f t="shared" si="10"/>
        <v>48666.130000000005</v>
      </c>
      <c r="L70" s="6">
        <f t="shared" si="11"/>
        <v>0.003911970116769522</v>
      </c>
    </row>
    <row r="71" spans="2:12" ht="12.75">
      <c r="B71" s="30">
        <v>33182</v>
      </c>
      <c r="C71" s="32">
        <v>617.639999999999</v>
      </c>
      <c r="D71" s="6">
        <f t="shared" si="6"/>
        <v>0.00010111104692947173</v>
      </c>
      <c r="E71" s="32">
        <v>617.639999999999</v>
      </c>
      <c r="F71" s="6">
        <f t="shared" si="7"/>
        <v>0.00019389621776206542</v>
      </c>
      <c r="G71" s="32">
        <v>0</v>
      </c>
      <c r="H71" s="6">
        <f t="shared" si="8"/>
        <v>0</v>
      </c>
      <c r="I71" s="32">
        <v>8031.94999999999</v>
      </c>
      <c r="J71" s="6">
        <f t="shared" si="9"/>
        <v>0.003189085211684253</v>
      </c>
      <c r="K71" s="27">
        <f t="shared" si="10"/>
        <v>9267.229999999989</v>
      </c>
      <c r="L71" s="6">
        <f t="shared" si="11"/>
        <v>0.0007449354782315743</v>
      </c>
    </row>
    <row r="72" spans="2:12" ht="12.75">
      <c r="B72" s="30">
        <v>33183</v>
      </c>
      <c r="C72" s="32">
        <v>14824.2199999999</v>
      </c>
      <c r="D72" s="6">
        <f t="shared" si="6"/>
        <v>0.0024268059130121197</v>
      </c>
      <c r="E72" s="32">
        <v>14824.2199999999</v>
      </c>
      <c r="F72" s="6">
        <f t="shared" si="7"/>
        <v>0.004653779206775389</v>
      </c>
      <c r="G72" s="32">
        <v>0</v>
      </c>
      <c r="H72" s="6">
        <f t="shared" si="8"/>
        <v>0</v>
      </c>
      <c r="I72" s="32">
        <v>38820.6999999999</v>
      </c>
      <c r="J72" s="6">
        <f t="shared" si="9"/>
        <v>0.015413756345249998</v>
      </c>
      <c r="K72" s="27">
        <f t="shared" si="10"/>
        <v>68469.1399999997</v>
      </c>
      <c r="L72" s="6">
        <f t="shared" si="11"/>
        <v>0.005503811985890546</v>
      </c>
    </row>
    <row r="73" spans="2:12" ht="12.75">
      <c r="B73" s="30">
        <v>33184</v>
      </c>
      <c r="C73" s="32">
        <v>505.66</v>
      </c>
      <c r="D73" s="6">
        <f t="shared" si="6"/>
        <v>8.277930831933935E-05</v>
      </c>
      <c r="E73" s="32">
        <v>505.66</v>
      </c>
      <c r="F73" s="6">
        <f t="shared" si="7"/>
        <v>0.00015874224705907352</v>
      </c>
      <c r="G73" s="32">
        <v>0</v>
      </c>
      <c r="H73" s="6">
        <f t="shared" si="8"/>
        <v>0</v>
      </c>
      <c r="I73" s="32">
        <v>8893.09</v>
      </c>
      <c r="J73" s="6">
        <f t="shared" si="9"/>
        <v>0.0035310007912371403</v>
      </c>
      <c r="K73" s="27">
        <f t="shared" si="10"/>
        <v>9904.41</v>
      </c>
      <c r="L73" s="6">
        <f t="shared" si="11"/>
        <v>0.0007961544495983801</v>
      </c>
    </row>
    <row r="74" spans="2:12" ht="12.75">
      <c r="B74" s="30">
        <v>33185</v>
      </c>
      <c r="C74" s="32">
        <v>835.12</v>
      </c>
      <c r="D74" s="6">
        <f t="shared" si="6"/>
        <v>0.00013671371269953465</v>
      </c>
      <c r="E74" s="32">
        <v>835.12</v>
      </c>
      <c r="F74" s="6">
        <f t="shared" si="7"/>
        <v>0.0002621698876003114</v>
      </c>
      <c r="G74" s="32">
        <v>0</v>
      </c>
      <c r="H74" s="6">
        <f t="shared" si="8"/>
        <v>0</v>
      </c>
      <c r="I74" s="32">
        <v>2803.71999999999</v>
      </c>
      <c r="J74" s="6">
        <f t="shared" si="9"/>
        <v>0.0011132168389623132</v>
      </c>
      <c r="K74" s="27">
        <f t="shared" si="10"/>
        <v>4473.95999999999</v>
      </c>
      <c r="L74" s="6">
        <f t="shared" si="11"/>
        <v>0.00035963405809383503</v>
      </c>
    </row>
    <row r="75" spans="2:12" ht="12.75">
      <c r="B75" s="30">
        <v>33186</v>
      </c>
      <c r="C75" s="32">
        <v>19592.43</v>
      </c>
      <c r="D75" s="6">
        <f t="shared" si="6"/>
        <v>0.0032073879755074044</v>
      </c>
      <c r="E75" s="32">
        <v>19592.43</v>
      </c>
      <c r="F75" s="6">
        <f t="shared" si="7"/>
        <v>0.006150667174677854</v>
      </c>
      <c r="G75" s="32">
        <v>139.09</v>
      </c>
      <c r="H75" s="6">
        <f t="shared" si="8"/>
        <v>0.00022155475271182817</v>
      </c>
      <c r="I75" s="32">
        <v>73573.9199999999</v>
      </c>
      <c r="J75" s="6">
        <f t="shared" si="9"/>
        <v>0.02921252002784383</v>
      </c>
      <c r="K75" s="27">
        <f t="shared" si="10"/>
        <v>112897.8699999999</v>
      </c>
      <c r="L75" s="6">
        <f t="shared" si="11"/>
        <v>0.009075163644344224</v>
      </c>
    </row>
    <row r="76" spans="2:12" ht="12.75">
      <c r="B76" s="30">
        <v>33187</v>
      </c>
      <c r="C76" s="32">
        <v>4196.86999999999</v>
      </c>
      <c r="D76" s="6">
        <f t="shared" si="6"/>
        <v>0.0006870505788596783</v>
      </c>
      <c r="E76" s="32">
        <v>4196.86999999999</v>
      </c>
      <c r="F76" s="6">
        <f t="shared" si="7"/>
        <v>0.0013175267460641782</v>
      </c>
      <c r="G76" s="32">
        <v>0</v>
      </c>
      <c r="H76" s="6">
        <f t="shared" si="8"/>
        <v>0</v>
      </c>
      <c r="I76" s="32">
        <v>890.87</v>
      </c>
      <c r="J76" s="6">
        <f t="shared" si="9"/>
        <v>0.0003537198740695789</v>
      </c>
      <c r="K76" s="27">
        <f t="shared" si="10"/>
        <v>9284.60999999998</v>
      </c>
      <c r="L76" s="6">
        <f t="shared" si="11"/>
        <v>0.0007463325492670033</v>
      </c>
    </row>
    <row r="77" spans="2:12" ht="12.75">
      <c r="B77" s="30">
        <v>33189</v>
      </c>
      <c r="C77" s="32">
        <v>8875.46999999999</v>
      </c>
      <c r="D77" s="6">
        <f t="shared" si="6"/>
        <v>0.0014529629941246016</v>
      </c>
      <c r="E77" s="32">
        <v>8875.46999999999</v>
      </c>
      <c r="F77" s="6">
        <f t="shared" si="7"/>
        <v>0.002786283375203484</v>
      </c>
      <c r="G77" s="32">
        <v>0</v>
      </c>
      <c r="H77" s="6">
        <f t="shared" si="8"/>
        <v>0</v>
      </c>
      <c r="I77" s="32">
        <v>21168.95</v>
      </c>
      <c r="J77" s="6">
        <f t="shared" si="9"/>
        <v>0.008405130185307858</v>
      </c>
      <c r="K77" s="27">
        <f t="shared" si="10"/>
        <v>38919.889999999985</v>
      </c>
      <c r="L77" s="6">
        <f t="shared" si="11"/>
        <v>0.0031285299781995584</v>
      </c>
    </row>
    <row r="78" spans="2:12" ht="12.75">
      <c r="B78" s="30">
        <v>33190</v>
      </c>
      <c r="C78" s="32">
        <v>47.3299999999999</v>
      </c>
      <c r="D78" s="6">
        <f t="shared" si="6"/>
        <v>7.748179928715586E-06</v>
      </c>
      <c r="E78" s="32">
        <v>47.3299999999999</v>
      </c>
      <c r="F78" s="6">
        <f t="shared" si="7"/>
        <v>1.4858344645227888E-05</v>
      </c>
      <c r="G78" s="32">
        <v>0</v>
      </c>
      <c r="H78" s="6">
        <f t="shared" si="8"/>
        <v>0</v>
      </c>
      <c r="I78" s="32">
        <v>0</v>
      </c>
      <c r="J78" s="6">
        <f t="shared" si="9"/>
        <v>0</v>
      </c>
      <c r="K78" s="27">
        <f t="shared" si="10"/>
        <v>94.6599999999998</v>
      </c>
      <c r="L78" s="6">
        <f t="shared" si="11"/>
        <v>7.609133729215824E-06</v>
      </c>
    </row>
    <row r="79" spans="2:12" ht="12.75">
      <c r="B79" s="30">
        <v>33193</v>
      </c>
      <c r="C79" s="4">
        <v>825.169999999999</v>
      </c>
      <c r="D79" s="6">
        <f t="shared" si="6"/>
        <v>0.0001350848432659676</v>
      </c>
      <c r="E79" s="4">
        <v>825.169999999999</v>
      </c>
      <c r="F79" s="6">
        <f t="shared" si="7"/>
        <v>0.0002590462761652801</v>
      </c>
      <c r="G79" s="4">
        <v>0</v>
      </c>
      <c r="H79" s="6">
        <f t="shared" si="8"/>
        <v>0</v>
      </c>
      <c r="I79" s="4">
        <v>1866.65</v>
      </c>
      <c r="J79" s="6">
        <f t="shared" si="9"/>
        <v>0.0007411532579747656</v>
      </c>
      <c r="K79" s="27">
        <f t="shared" si="10"/>
        <v>3516.989999999998</v>
      </c>
      <c r="L79" s="6">
        <f t="shared" si="11"/>
        <v>0.00028270914044279316</v>
      </c>
    </row>
    <row r="80" spans="2:12" ht="12.75">
      <c r="B80" s="37">
        <v>33194</v>
      </c>
      <c r="C80" s="47">
        <v>132.099999999999</v>
      </c>
      <c r="D80" s="6">
        <f t="shared" si="6"/>
        <v>2.1625492680822382E-05</v>
      </c>
      <c r="E80" s="47">
        <v>132.099999999999</v>
      </c>
      <c r="F80" s="6">
        <f t="shared" si="7"/>
        <v>4.147025834850187E-05</v>
      </c>
      <c r="G80" s="47">
        <v>0</v>
      </c>
      <c r="H80" s="6">
        <f t="shared" si="8"/>
        <v>0</v>
      </c>
      <c r="I80" s="47">
        <v>663.139999999999</v>
      </c>
      <c r="J80" s="6">
        <f t="shared" si="9"/>
        <v>0.0002632996927615703</v>
      </c>
      <c r="K80" s="40">
        <f t="shared" si="10"/>
        <v>927.339999999997</v>
      </c>
      <c r="L80" s="6">
        <f t="shared" si="11"/>
        <v>7.454314464875338E-05</v>
      </c>
    </row>
    <row r="81" spans="2:12" ht="12.75">
      <c r="B81" s="37">
        <v>33196</v>
      </c>
      <c r="C81" s="47">
        <v>1651.23</v>
      </c>
      <c r="D81" s="6">
        <f t="shared" si="6"/>
        <v>0.0002703153844008676</v>
      </c>
      <c r="E81" s="47">
        <v>1651.23</v>
      </c>
      <c r="F81" s="6">
        <f t="shared" si="7"/>
        <v>0.0005183719507403274</v>
      </c>
      <c r="G81" s="47">
        <v>0</v>
      </c>
      <c r="H81" s="6">
        <f t="shared" si="8"/>
        <v>0</v>
      </c>
      <c r="I81" s="47">
        <v>27665.9599999999</v>
      </c>
      <c r="J81" s="6">
        <f t="shared" si="9"/>
        <v>0.010984767572388756</v>
      </c>
      <c r="K81" s="40">
        <f t="shared" si="10"/>
        <v>30968.4199999999</v>
      </c>
      <c r="L81" s="6">
        <f t="shared" si="11"/>
        <v>0.0024893603334304</v>
      </c>
    </row>
    <row r="82" spans="2:12" ht="12.75">
      <c r="B82" s="37">
        <v>33299</v>
      </c>
      <c r="C82" s="47">
        <v>3.77</v>
      </c>
      <c r="D82" s="6">
        <f t="shared" si="6"/>
        <v>6.171696245776003E-07</v>
      </c>
      <c r="E82" s="47">
        <v>3.77</v>
      </c>
      <c r="F82" s="6">
        <f t="shared" si="7"/>
        <v>1.1835191065393885E-06</v>
      </c>
      <c r="G82" s="47">
        <v>0</v>
      </c>
      <c r="H82" s="6">
        <f t="shared" si="8"/>
        <v>0</v>
      </c>
      <c r="I82" s="47">
        <v>6510.89999999999</v>
      </c>
      <c r="J82" s="6">
        <f t="shared" si="9"/>
        <v>0.0025851524106543238</v>
      </c>
      <c r="K82" s="40">
        <f t="shared" si="10"/>
        <v>6518.43999999999</v>
      </c>
      <c r="L82" s="6">
        <f t="shared" si="11"/>
        <v>0.000523977199090108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6108531.349999997</v>
      </c>
      <c r="D90" s="10">
        <f t="shared" si="12"/>
        <v>1</v>
      </c>
      <c r="E90" s="4">
        <f t="shared" si="12"/>
        <v>3185415.41</v>
      </c>
      <c r="F90" s="10">
        <f t="shared" si="12"/>
        <v>0.9999999999999994</v>
      </c>
      <c r="G90" s="4">
        <f t="shared" si="12"/>
        <v>627790.6399999985</v>
      </c>
      <c r="H90" s="10">
        <f t="shared" si="12"/>
        <v>1.0000000000000002</v>
      </c>
      <c r="I90" s="4">
        <f>SUM(I2:I89)</f>
        <v>2518574.9099999974</v>
      </c>
      <c r="J90" s="7">
        <f t="shared" si="12"/>
        <v>0.9999999999999998</v>
      </c>
      <c r="K90" s="4">
        <f>SUM(K2:K89)</f>
        <v>12440312.309999997</v>
      </c>
      <c r="L90" s="10"/>
    </row>
    <row r="91" spans="3:11" ht="12.75">
      <c r="C91" s="4">
        <f>+C90-C92</f>
        <v>-0.8400000035762787</v>
      </c>
      <c r="E91" s="4">
        <f>+E90-E92</f>
        <v>-0.8399999998509884</v>
      </c>
      <c r="G91" s="4">
        <f>+G90-G92</f>
        <v>-1.5133991837501526E-09</v>
      </c>
      <c r="H91"/>
      <c r="I91" s="4">
        <f>+I90-I92</f>
        <v>0</v>
      </c>
      <c r="J91"/>
      <c r="K91" s="4">
        <f>+K90-K92</f>
        <v>-1.6800000052899122</v>
      </c>
    </row>
    <row r="92" spans="3:11" ht="12.75">
      <c r="C92" s="16">
        <v>6108532.19</v>
      </c>
      <c r="E92" s="9">
        <v>3185416.25</v>
      </c>
      <c r="G92" s="9">
        <v>627790.64</v>
      </c>
      <c r="H92"/>
      <c r="I92" s="9">
        <v>2518574.91</v>
      </c>
      <c r="J92"/>
      <c r="K92" s="4">
        <f>+C92+E92+G92+I92</f>
        <v>12440313.990000002</v>
      </c>
    </row>
    <row r="93" spans="3:21" ht="12.75">
      <c r="C93"/>
      <c r="E93"/>
      <c r="F93"/>
      <c r="G93"/>
      <c r="H93"/>
      <c r="J93"/>
      <c r="M93" s="14"/>
      <c r="O93" s="13"/>
      <c r="P93" s="13"/>
      <c r="Q93" s="14"/>
      <c r="S93" s="13"/>
      <c r="T93" s="13"/>
      <c r="U93" s="14"/>
    </row>
    <row r="94" spans="3:12" ht="12.75">
      <c r="C94" s="13"/>
      <c r="D94" s="13"/>
      <c r="E94" s="14"/>
      <c r="F94"/>
      <c r="G94" s="13"/>
      <c r="H94" s="13"/>
      <c r="I94" s="14"/>
      <c r="J94"/>
      <c r="K94" s="13"/>
      <c r="L94" s="13"/>
    </row>
    <row r="95" spans="3:10" ht="12.75">
      <c r="C95"/>
      <c r="E95"/>
      <c r="F95"/>
      <c r="G95"/>
      <c r="H95"/>
      <c r="J95"/>
    </row>
    <row r="96" spans="3:10" ht="12.75">
      <c r="C96"/>
      <c r="E96"/>
      <c r="F96"/>
      <c r="G96"/>
      <c r="H96"/>
      <c r="J96"/>
    </row>
    <row r="97" spans="3:10" ht="12.75">
      <c r="C97"/>
      <c r="E97"/>
      <c r="F97"/>
      <c r="G97"/>
      <c r="H97"/>
      <c r="J97"/>
    </row>
    <row r="98" spans="3:10" ht="12.75">
      <c r="C98"/>
      <c r="E98"/>
      <c r="F98"/>
      <c r="G98"/>
      <c r="H98"/>
      <c r="J98"/>
    </row>
    <row r="99" spans="3:10" ht="12.75">
      <c r="C99"/>
      <c r="E99"/>
      <c r="F99"/>
      <c r="G99"/>
      <c r="H99"/>
      <c r="J99"/>
    </row>
    <row r="100" spans="3:10" ht="12.75">
      <c r="C100"/>
      <c r="E100"/>
      <c r="F100"/>
      <c r="G100"/>
      <c r="H100"/>
      <c r="J100"/>
    </row>
    <row r="101" spans="3:10" ht="12.75">
      <c r="C101"/>
      <c r="E101"/>
      <c r="F101"/>
      <c r="G101"/>
      <c r="H101"/>
      <c r="J101"/>
    </row>
    <row r="102" spans="3:10" ht="12.75">
      <c r="C102"/>
      <c r="E102"/>
      <c r="F102"/>
      <c r="G102"/>
      <c r="H102"/>
      <c r="J102"/>
    </row>
    <row r="103" spans="3:12" ht="12.75">
      <c r="C103" s="4">
        <f>+C92</f>
        <v>6108532.19</v>
      </c>
      <c r="E103" s="4">
        <f>+E92</f>
        <v>3185416.25</v>
      </c>
      <c r="G103" s="4">
        <f>+G92</f>
        <v>627790.64</v>
      </c>
      <c r="H103"/>
      <c r="I103" s="4">
        <f>+I92</f>
        <v>2518574.91</v>
      </c>
      <c r="J103"/>
      <c r="K103" s="4">
        <f>SUM(C103:I103)</f>
        <v>12440313.990000002</v>
      </c>
      <c r="L103" s="4"/>
    </row>
    <row r="104" spans="8:12" ht="12.75">
      <c r="H104"/>
      <c r="I104" s="4"/>
      <c r="J104"/>
      <c r="K104" s="4"/>
      <c r="L104" s="4"/>
    </row>
    <row r="105" spans="8:12" ht="12.75">
      <c r="H105"/>
      <c r="I105" s="4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51">
      <selection activeCell="I53" sqref="I53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43678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38581.91</v>
      </c>
      <c r="D3" s="6">
        <f>+C3/$C$90</f>
        <v>0.006006887179539251</v>
      </c>
      <c r="E3" s="32">
        <v>38581.91</v>
      </c>
      <c r="F3" s="6">
        <f>+E3/$E$90</f>
        <v>0.011760009606031819</v>
      </c>
      <c r="G3" s="32">
        <v>1577.96</v>
      </c>
      <c r="H3" s="6">
        <f>+G3/$G$90</f>
        <v>0.0028115525524831622</v>
      </c>
      <c r="I3" s="32">
        <v>7624.10999999999</v>
      </c>
      <c r="J3" s="6">
        <f>+I3/$I$90</f>
        <v>0.003107503224028838</v>
      </c>
      <c r="K3" s="27">
        <f>+C3+E3+G3+I3</f>
        <v>86365.89</v>
      </c>
      <c r="L3" s="6">
        <f>+K3/$K$90</f>
        <v>0.006790619434574105</v>
      </c>
    </row>
    <row r="4" spans="2:12" ht="12.75">
      <c r="B4" s="30">
        <v>33012</v>
      </c>
      <c r="C4" s="32">
        <v>386.639999999999</v>
      </c>
      <c r="D4" s="6">
        <f aca="true" t="shared" si="0" ref="D4:D67">+C4/$C$90</f>
        <v>6.0196679197506035E-05</v>
      </c>
      <c r="E4" s="32">
        <v>386.639999999999</v>
      </c>
      <c r="F4" s="6">
        <f aca="true" t="shared" si="1" ref="F4:F67">+E4/$E$90</f>
        <v>0.00011785031155990283</v>
      </c>
      <c r="G4" s="32">
        <v>0</v>
      </c>
      <c r="H4" s="6">
        <f aca="true" t="shared" si="2" ref="H4:H67">+G4/$G$90</f>
        <v>0</v>
      </c>
      <c r="I4" s="32">
        <v>55522.69</v>
      </c>
      <c r="J4" s="6">
        <f aca="true" t="shared" si="3" ref="J4:J67">+I4/$I$90</f>
        <v>0.022630436625619775</v>
      </c>
      <c r="K4" s="27">
        <f aca="true" t="shared" si="4" ref="K4:K67">+C4+E4+G4+I4</f>
        <v>56295.97</v>
      </c>
      <c r="L4" s="6">
        <f aca="true" t="shared" si="5" ref="L4:L67">+K4/$K$90</f>
        <v>0.004426336693458503</v>
      </c>
    </row>
    <row r="5" spans="2:12" ht="12.75">
      <c r="B5" s="30">
        <v>33013</v>
      </c>
      <c r="C5" s="32">
        <v>371.05</v>
      </c>
      <c r="D5" s="6">
        <f t="shared" si="0"/>
        <v>5.776944396915651E-05</v>
      </c>
      <c r="E5" s="32">
        <v>371.05</v>
      </c>
      <c r="F5" s="6">
        <f t="shared" si="1"/>
        <v>0.00011309838119258757</v>
      </c>
      <c r="G5" s="32">
        <v>0</v>
      </c>
      <c r="H5" s="6">
        <f t="shared" si="2"/>
        <v>0</v>
      </c>
      <c r="I5" s="32">
        <v>5740.46</v>
      </c>
      <c r="J5" s="6">
        <f t="shared" si="3"/>
        <v>0.0023397482404383736</v>
      </c>
      <c r="K5" s="27">
        <f t="shared" si="4"/>
        <v>6482.56</v>
      </c>
      <c r="L5" s="6">
        <f t="shared" si="5"/>
        <v>0.000509698886004564</v>
      </c>
    </row>
    <row r="6" spans="2:12" ht="12.75">
      <c r="B6" s="30">
        <v>33014</v>
      </c>
      <c r="C6" s="32">
        <v>12913.9</v>
      </c>
      <c r="D6" s="6">
        <f t="shared" si="0"/>
        <v>0.0020105883909804344</v>
      </c>
      <c r="E6" s="32">
        <v>12913.9</v>
      </c>
      <c r="F6" s="6">
        <f t="shared" si="1"/>
        <v>0.00393623820208316</v>
      </c>
      <c r="G6" s="32">
        <v>6474.67</v>
      </c>
      <c r="H6" s="6">
        <f t="shared" si="2"/>
        <v>0.011536334865894038</v>
      </c>
      <c r="I6" s="32">
        <v>50577.87</v>
      </c>
      <c r="J6" s="6">
        <f t="shared" si="3"/>
        <v>0.02061498248182564</v>
      </c>
      <c r="K6" s="27">
        <f t="shared" si="4"/>
        <v>82880.34</v>
      </c>
      <c r="L6" s="6">
        <f t="shared" si="5"/>
        <v>0.006516563976219194</v>
      </c>
    </row>
    <row r="7" spans="2:12" ht="12.75">
      <c r="B7" s="30">
        <v>33015</v>
      </c>
      <c r="C7" s="32">
        <v>878.83</v>
      </c>
      <c r="D7" s="6">
        <f t="shared" si="0"/>
        <v>0.000136826628334224</v>
      </c>
      <c r="E7" s="32">
        <v>878.83</v>
      </c>
      <c r="F7" s="6">
        <f t="shared" si="1"/>
        <v>0.0002678729291024976</v>
      </c>
      <c r="G7" s="32">
        <v>0</v>
      </c>
      <c r="H7" s="6">
        <f t="shared" si="2"/>
        <v>0</v>
      </c>
      <c r="I7" s="32">
        <v>15807.68</v>
      </c>
      <c r="J7" s="6">
        <f t="shared" si="3"/>
        <v>0.006443036179228297</v>
      </c>
      <c r="K7" s="27">
        <f t="shared" si="4"/>
        <v>17565.34</v>
      </c>
      <c r="L7" s="6">
        <f t="shared" si="5"/>
        <v>0.001381095466959258</v>
      </c>
    </row>
    <row r="8" spans="2:12" ht="12.75">
      <c r="B8" s="30">
        <v>33016</v>
      </c>
      <c r="C8" s="32">
        <v>46246.5199999999</v>
      </c>
      <c r="D8" s="6">
        <f t="shared" si="0"/>
        <v>0.007200204139357149</v>
      </c>
      <c r="E8" s="32">
        <v>46246.5199999999</v>
      </c>
      <c r="F8" s="6">
        <f t="shared" si="1"/>
        <v>0.014096231094975377</v>
      </c>
      <c r="G8" s="32">
        <v>1442.63</v>
      </c>
      <c r="H8" s="6">
        <f t="shared" si="2"/>
        <v>0.002570426410548293</v>
      </c>
      <c r="I8" s="32">
        <v>25804.2</v>
      </c>
      <c r="J8" s="6">
        <f t="shared" si="3"/>
        <v>0.010517507577079168</v>
      </c>
      <c r="K8" s="27">
        <f t="shared" si="4"/>
        <v>119739.8699999998</v>
      </c>
      <c r="L8" s="6">
        <f t="shared" si="5"/>
        <v>0.009414687769851911</v>
      </c>
    </row>
    <row r="9" spans="2:12" ht="12.75">
      <c r="B9" s="30">
        <v>33018</v>
      </c>
      <c r="C9" s="32">
        <v>647.929999999999</v>
      </c>
      <c r="D9" s="6">
        <f t="shared" si="0"/>
        <v>0.00010087739073153354</v>
      </c>
      <c r="E9" s="32">
        <v>647.929999999999</v>
      </c>
      <c r="F9" s="6">
        <f t="shared" si="1"/>
        <v>0.0001974931522062071</v>
      </c>
      <c r="G9" s="32">
        <v>0</v>
      </c>
      <c r="H9" s="6">
        <f t="shared" si="2"/>
        <v>0</v>
      </c>
      <c r="I9" s="32">
        <v>7548.6</v>
      </c>
      <c r="J9" s="6">
        <f t="shared" si="3"/>
        <v>0.003076726180092381</v>
      </c>
      <c r="K9" s="27">
        <f t="shared" si="4"/>
        <v>8844.46</v>
      </c>
      <c r="L9" s="6">
        <f t="shared" si="5"/>
        <v>0.0006954060447279972</v>
      </c>
    </row>
    <row r="10" spans="2:12" ht="12.75">
      <c r="B10" s="30">
        <v>33030</v>
      </c>
      <c r="C10" s="32">
        <v>13816.43</v>
      </c>
      <c r="D10" s="6">
        <f t="shared" si="0"/>
        <v>0.0021511049150755236</v>
      </c>
      <c r="E10" s="32">
        <v>13816.43</v>
      </c>
      <c r="F10" s="6">
        <f t="shared" si="1"/>
        <v>0.004211335040724168</v>
      </c>
      <c r="G10" s="32">
        <v>641.059999999999</v>
      </c>
      <c r="H10" s="6">
        <f t="shared" si="2"/>
        <v>0.0011422177237032961</v>
      </c>
      <c r="I10" s="32">
        <v>8124.79</v>
      </c>
      <c r="J10" s="6">
        <f t="shared" si="3"/>
        <v>0.003311574874910947</v>
      </c>
      <c r="K10" s="27">
        <f t="shared" si="4"/>
        <v>36398.71</v>
      </c>
      <c r="L10" s="6">
        <f t="shared" si="5"/>
        <v>0.002861891280451424</v>
      </c>
    </row>
    <row r="11" spans="2:12" ht="12.75">
      <c r="B11" s="30">
        <v>33031</v>
      </c>
      <c r="C11" s="32">
        <v>277.97</v>
      </c>
      <c r="D11" s="6">
        <f t="shared" si="0"/>
        <v>4.3277650829016134E-05</v>
      </c>
      <c r="E11" s="32">
        <v>277.97</v>
      </c>
      <c r="F11" s="6">
        <f t="shared" si="1"/>
        <v>8.472700989112941E-05</v>
      </c>
      <c r="G11" s="32">
        <v>0</v>
      </c>
      <c r="H11" s="6">
        <f t="shared" si="2"/>
        <v>0</v>
      </c>
      <c r="I11" s="32">
        <v>1628.4</v>
      </c>
      <c r="J11" s="6">
        <f t="shared" si="3"/>
        <v>0.0006637178962539323</v>
      </c>
      <c r="K11" s="27">
        <f t="shared" si="4"/>
        <v>2184.34</v>
      </c>
      <c r="L11" s="6">
        <f t="shared" si="5"/>
        <v>0.00017174629539182194</v>
      </c>
    </row>
    <row r="12" spans="2:12" ht="12.75">
      <c r="B12" s="30">
        <v>33032</v>
      </c>
      <c r="C12" s="32">
        <v>1736.05999999999</v>
      </c>
      <c r="D12" s="6">
        <f t="shared" si="0"/>
        <v>0.0002702903136965187</v>
      </c>
      <c r="E12" s="32">
        <v>1736.05999999999</v>
      </c>
      <c r="F12" s="6">
        <f t="shared" si="1"/>
        <v>0.0005291620419167293</v>
      </c>
      <c r="G12" s="32">
        <v>0</v>
      </c>
      <c r="H12" s="6">
        <f t="shared" si="2"/>
        <v>0</v>
      </c>
      <c r="I12" s="32">
        <v>4147.35999999999</v>
      </c>
      <c r="J12" s="6">
        <f t="shared" si="3"/>
        <v>0.001690418235204926</v>
      </c>
      <c r="K12" s="27">
        <f t="shared" si="4"/>
        <v>7619.47999999997</v>
      </c>
      <c r="L12" s="6">
        <f t="shared" si="5"/>
        <v>0.0005990905549557643</v>
      </c>
    </row>
    <row r="13" spans="2:12" ht="12.75">
      <c r="B13" s="30">
        <v>33033</v>
      </c>
      <c r="C13" s="32">
        <v>27935.9199999999</v>
      </c>
      <c r="D13" s="6">
        <f t="shared" si="0"/>
        <v>0.004349393788348829</v>
      </c>
      <c r="E13" s="32">
        <v>27935.9199999999</v>
      </c>
      <c r="F13" s="6">
        <f t="shared" si="1"/>
        <v>0.008515044681648348</v>
      </c>
      <c r="G13" s="32">
        <v>521.909999999999</v>
      </c>
      <c r="H13" s="6">
        <f t="shared" si="2"/>
        <v>0.0009299205256574845</v>
      </c>
      <c r="I13" s="32">
        <v>24889.6899999999</v>
      </c>
      <c r="J13" s="6">
        <f t="shared" si="3"/>
        <v>0.01014476337829309</v>
      </c>
      <c r="K13" s="27">
        <f t="shared" si="4"/>
        <v>81283.4399999997</v>
      </c>
      <c r="L13" s="6">
        <f t="shared" si="5"/>
        <v>0.006391005840072234</v>
      </c>
    </row>
    <row r="14" spans="2:12" ht="12.75">
      <c r="B14" s="30">
        <v>33034</v>
      </c>
      <c r="C14" s="32">
        <v>36648.2799999999</v>
      </c>
      <c r="D14" s="6">
        <f t="shared" si="0"/>
        <v>0.005705836836075874</v>
      </c>
      <c r="E14" s="32">
        <v>36648.2799999999</v>
      </c>
      <c r="F14" s="6">
        <f t="shared" si="1"/>
        <v>0.011170626981519126</v>
      </c>
      <c r="G14" s="32">
        <v>41.32</v>
      </c>
      <c r="H14" s="6">
        <f t="shared" si="2"/>
        <v>7.362249453002882E-05</v>
      </c>
      <c r="I14" s="32">
        <v>10390.54</v>
      </c>
      <c r="J14" s="6">
        <f t="shared" si="3"/>
        <v>0.00423506960804614</v>
      </c>
      <c r="K14" s="27">
        <f t="shared" si="4"/>
        <v>83728.41999999981</v>
      </c>
      <c r="L14" s="6">
        <f t="shared" si="5"/>
        <v>0.006583245261273657</v>
      </c>
    </row>
    <row r="15" spans="2:12" ht="12.75">
      <c r="B15" s="30">
        <v>33035</v>
      </c>
      <c r="C15" s="32">
        <v>368.13</v>
      </c>
      <c r="D15" s="6">
        <f t="shared" si="0"/>
        <v>5.7314823900729244E-05</v>
      </c>
      <c r="E15" s="32">
        <v>368.13</v>
      </c>
      <c r="F15" s="6">
        <f t="shared" si="1"/>
        <v>0.00011220834676843353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736.26</v>
      </c>
      <c r="L15" s="6">
        <f t="shared" si="5"/>
        <v>5.788930635577924E-05</v>
      </c>
    </row>
    <row r="16" spans="2:12" ht="12.75">
      <c r="B16" s="30">
        <v>33054</v>
      </c>
      <c r="C16" s="32">
        <v>215.63</v>
      </c>
      <c r="D16" s="6">
        <f t="shared" si="0"/>
        <v>3.357182375170251E-05</v>
      </c>
      <c r="E16" s="32">
        <v>215.63</v>
      </c>
      <c r="F16" s="6">
        <f t="shared" si="1"/>
        <v>6.572538454805998E-05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431.26</v>
      </c>
      <c r="L16" s="6">
        <f t="shared" si="5"/>
        <v>3.390832349848335E-05</v>
      </c>
    </row>
    <row r="17" spans="2:12" ht="12.75">
      <c r="B17" s="30">
        <v>33055</v>
      </c>
      <c r="C17" s="32">
        <v>119.37</v>
      </c>
      <c r="D17" s="6">
        <f t="shared" si="0"/>
        <v>1.8584930674028332E-05</v>
      </c>
      <c r="E17" s="32">
        <v>119.37</v>
      </c>
      <c r="F17" s="6">
        <f t="shared" si="1"/>
        <v>3.638472918194092E-05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238.74</v>
      </c>
      <c r="L17" s="6">
        <f t="shared" si="5"/>
        <v>1.8771212614264983E-05</v>
      </c>
    </row>
    <row r="18" spans="2:12" ht="12.75">
      <c r="B18" s="30">
        <v>33056</v>
      </c>
      <c r="C18" s="32">
        <v>8021.56</v>
      </c>
      <c r="D18" s="6">
        <f t="shared" si="0"/>
        <v>0.0012488911493470612</v>
      </c>
      <c r="E18" s="32">
        <v>8021.56</v>
      </c>
      <c r="F18" s="6">
        <f t="shared" si="1"/>
        <v>0.002445022101170227</v>
      </c>
      <c r="G18" s="32">
        <v>246.5</v>
      </c>
      <c r="H18" s="6">
        <f t="shared" si="2"/>
        <v>0.00043920486209225805</v>
      </c>
      <c r="I18" s="32">
        <v>2034.2</v>
      </c>
      <c r="J18" s="6">
        <f t="shared" si="3"/>
        <v>0.0008291175046424398</v>
      </c>
      <c r="K18" s="27">
        <f t="shared" si="4"/>
        <v>18323.82</v>
      </c>
      <c r="L18" s="6">
        <f t="shared" si="5"/>
        <v>0.0014407318468858212</v>
      </c>
    </row>
    <row r="19" spans="2:12" ht="12.75">
      <c r="B19" s="30">
        <v>33109</v>
      </c>
      <c r="C19" s="32">
        <v>7493.02999999999</v>
      </c>
      <c r="D19" s="6">
        <f t="shared" si="0"/>
        <v>0.001166603360043682</v>
      </c>
      <c r="E19" s="32">
        <v>7493.02999999999</v>
      </c>
      <c r="F19" s="6">
        <f t="shared" si="1"/>
        <v>0.0022839228223352466</v>
      </c>
      <c r="G19" s="32">
        <v>11971.0599999999</v>
      </c>
      <c r="H19" s="6">
        <f t="shared" si="2"/>
        <v>0.021329605502629218</v>
      </c>
      <c r="I19" s="32">
        <v>0</v>
      </c>
      <c r="J19" s="6">
        <f t="shared" si="3"/>
        <v>0</v>
      </c>
      <c r="K19" s="27">
        <f t="shared" si="4"/>
        <v>26957.11999999988</v>
      </c>
      <c r="L19" s="6">
        <f t="shared" si="5"/>
        <v>0.00211953518885923</v>
      </c>
    </row>
    <row r="20" spans="2:12" ht="12.75">
      <c r="B20" s="30">
        <v>33122</v>
      </c>
      <c r="C20" s="32">
        <v>68950.05</v>
      </c>
      <c r="D20" s="6">
        <f t="shared" si="0"/>
        <v>0.010734957688035413</v>
      </c>
      <c r="E20" s="32">
        <v>68950.05</v>
      </c>
      <c r="F20" s="6">
        <f t="shared" si="1"/>
        <v>0.021016410290117162</v>
      </c>
      <c r="G20" s="32">
        <v>9440.59</v>
      </c>
      <c r="H20" s="6">
        <f t="shared" si="2"/>
        <v>0.016820904783040772</v>
      </c>
      <c r="I20" s="32">
        <v>116970.8</v>
      </c>
      <c r="J20" s="6">
        <f t="shared" si="3"/>
        <v>0.04767600914955751</v>
      </c>
      <c r="K20" s="27">
        <f t="shared" si="4"/>
        <v>264311.49</v>
      </c>
      <c r="L20" s="6">
        <f t="shared" si="5"/>
        <v>0.020781801018610924</v>
      </c>
    </row>
    <row r="21" spans="2:12" ht="12.75">
      <c r="B21" s="30">
        <v>33125</v>
      </c>
      <c r="C21" s="32">
        <v>6898.19999999999</v>
      </c>
      <c r="D21" s="6">
        <f t="shared" si="0"/>
        <v>0.0010739932041181372</v>
      </c>
      <c r="E21" s="32">
        <v>6898.19999999999</v>
      </c>
      <c r="F21" s="6">
        <f t="shared" si="1"/>
        <v>0.0021026148851710186</v>
      </c>
      <c r="G21" s="32">
        <v>0</v>
      </c>
      <c r="H21" s="6">
        <f t="shared" si="2"/>
        <v>0</v>
      </c>
      <c r="I21" s="32">
        <v>26694.0299999999</v>
      </c>
      <c r="J21" s="6">
        <f t="shared" si="3"/>
        <v>0.010880192479820246</v>
      </c>
      <c r="K21" s="27">
        <f t="shared" si="4"/>
        <v>40490.42999999988</v>
      </c>
      <c r="L21" s="6">
        <f t="shared" si="5"/>
        <v>0.0031836075662771673</v>
      </c>
    </row>
    <row r="22" spans="2:12" ht="12.75">
      <c r="B22" s="30">
        <v>33126</v>
      </c>
      <c r="C22" s="32">
        <v>321039.31</v>
      </c>
      <c r="D22" s="6">
        <f t="shared" si="0"/>
        <v>0.049983189410973364</v>
      </c>
      <c r="E22" s="32">
        <v>321039.31</v>
      </c>
      <c r="F22" s="6">
        <f t="shared" si="1"/>
        <v>0.0978548073310478</v>
      </c>
      <c r="G22" s="32">
        <v>37151.1999999999</v>
      </c>
      <c r="H22" s="6">
        <f t="shared" si="2"/>
        <v>0.06619467615643754</v>
      </c>
      <c r="I22" s="32">
        <v>45430.6999999999</v>
      </c>
      <c r="J22" s="6">
        <f t="shared" si="3"/>
        <v>0.018517052707776625</v>
      </c>
      <c r="K22" s="27">
        <f t="shared" si="4"/>
        <v>724660.5199999999</v>
      </c>
      <c r="L22" s="6">
        <f t="shared" si="5"/>
        <v>0.05697728363107908</v>
      </c>
    </row>
    <row r="23" spans="2:12" ht="12.75">
      <c r="B23" s="30">
        <v>33127</v>
      </c>
      <c r="C23" s="32">
        <v>20833.34</v>
      </c>
      <c r="D23" s="6">
        <f t="shared" si="0"/>
        <v>0.0032435802932768818</v>
      </c>
      <c r="E23" s="32">
        <v>20833.34</v>
      </c>
      <c r="F23" s="6">
        <f t="shared" si="1"/>
        <v>0.006350133482912767</v>
      </c>
      <c r="G23" s="32">
        <v>151.61</v>
      </c>
      <c r="H23" s="6">
        <f t="shared" si="2"/>
        <v>0.00027013326223856895</v>
      </c>
      <c r="I23" s="32">
        <v>99142.16</v>
      </c>
      <c r="J23" s="6">
        <f t="shared" si="3"/>
        <v>0.04040925194379191</v>
      </c>
      <c r="K23" s="27">
        <f t="shared" si="4"/>
        <v>140960.45</v>
      </c>
      <c r="L23" s="6">
        <f t="shared" si="5"/>
        <v>0.011083180770513816</v>
      </c>
    </row>
    <row r="24" spans="2:12" ht="12.75">
      <c r="B24" s="30">
        <v>33128</v>
      </c>
      <c r="C24" s="32">
        <v>5379.29</v>
      </c>
      <c r="D24" s="6">
        <f t="shared" si="0"/>
        <v>0.0008375113657157901</v>
      </c>
      <c r="E24" s="32">
        <v>5379.29</v>
      </c>
      <c r="F24" s="6">
        <f t="shared" si="1"/>
        <v>0.0016396415333930045</v>
      </c>
      <c r="G24" s="32">
        <v>0</v>
      </c>
      <c r="H24" s="6">
        <f t="shared" si="2"/>
        <v>0</v>
      </c>
      <c r="I24" s="32">
        <v>29096.97</v>
      </c>
      <c r="J24" s="6">
        <f t="shared" si="3"/>
        <v>0.011859604345224624</v>
      </c>
      <c r="K24" s="27">
        <f t="shared" si="4"/>
        <v>39855.55</v>
      </c>
      <c r="L24" s="6">
        <f t="shared" si="5"/>
        <v>0.0031336893813708167</v>
      </c>
    </row>
    <row r="25" spans="2:12" ht="12.75">
      <c r="B25" s="30">
        <v>33129</v>
      </c>
      <c r="C25" s="32">
        <v>57006.1699999999</v>
      </c>
      <c r="D25" s="6">
        <f t="shared" si="0"/>
        <v>0.008875393461019282</v>
      </c>
      <c r="E25" s="32">
        <v>57006.1699999999</v>
      </c>
      <c r="F25" s="6">
        <f t="shared" si="1"/>
        <v>0.0173758403045127</v>
      </c>
      <c r="G25" s="32">
        <v>2650.98</v>
      </c>
      <c r="H25" s="6">
        <f t="shared" si="2"/>
        <v>0.004723421116873567</v>
      </c>
      <c r="I25" s="32">
        <v>3762.77</v>
      </c>
      <c r="J25" s="6">
        <f t="shared" si="3"/>
        <v>0.0015336635890981383</v>
      </c>
      <c r="K25" s="27">
        <f t="shared" si="4"/>
        <v>120426.0899999998</v>
      </c>
      <c r="L25" s="6">
        <f t="shared" si="5"/>
        <v>0.009468642622495627</v>
      </c>
    </row>
    <row r="26" spans="2:12" ht="12.75">
      <c r="B26" s="30">
        <v>33130</v>
      </c>
      <c r="C26" s="32">
        <v>137053.23</v>
      </c>
      <c r="D26" s="6">
        <f t="shared" si="0"/>
        <v>0.02133806465780062</v>
      </c>
      <c r="E26" s="32">
        <v>137053.23</v>
      </c>
      <c r="F26" s="6">
        <f t="shared" si="1"/>
        <v>0.04177468926078798</v>
      </c>
      <c r="G26" s="32">
        <v>17247.83</v>
      </c>
      <c r="H26" s="6">
        <f t="shared" si="2"/>
        <v>0.03073156509752824</v>
      </c>
      <c r="I26" s="32">
        <v>117707.24</v>
      </c>
      <c r="J26" s="6">
        <f t="shared" si="3"/>
        <v>0.04797617397854133</v>
      </c>
      <c r="K26" s="27">
        <f t="shared" si="4"/>
        <v>409061.53</v>
      </c>
      <c r="L26" s="6">
        <f t="shared" si="5"/>
        <v>0.03216294274921058</v>
      </c>
    </row>
    <row r="27" spans="2:12" ht="12.75">
      <c r="B27" s="30">
        <v>33131</v>
      </c>
      <c r="C27" s="32">
        <v>425806.7</v>
      </c>
      <c r="D27" s="6">
        <f t="shared" si="0"/>
        <v>0.06629461338725626</v>
      </c>
      <c r="E27" s="32">
        <v>425806.7</v>
      </c>
      <c r="F27" s="6">
        <f t="shared" si="1"/>
        <v>0.12978856884775036</v>
      </c>
      <c r="G27" s="32">
        <v>165025.239999999</v>
      </c>
      <c r="H27" s="6">
        <f t="shared" si="2"/>
        <v>0.29403605588617177</v>
      </c>
      <c r="I27" s="32">
        <v>130858.35</v>
      </c>
      <c r="J27" s="6">
        <f t="shared" si="3"/>
        <v>0.05333642149917757</v>
      </c>
      <c r="K27" s="27">
        <f t="shared" si="4"/>
        <v>1147496.989999999</v>
      </c>
      <c r="L27" s="6">
        <f t="shared" si="5"/>
        <v>0.09022329719996264</v>
      </c>
    </row>
    <row r="28" spans="2:12" ht="12.75">
      <c r="B28" s="30">
        <v>33132</v>
      </c>
      <c r="C28" s="32">
        <v>231056.12</v>
      </c>
      <c r="D28" s="6">
        <f t="shared" si="0"/>
        <v>0.035973544207170735</v>
      </c>
      <c r="E28" s="32">
        <v>231056.12</v>
      </c>
      <c r="F28" s="6">
        <f t="shared" si="1"/>
        <v>0.07042736325735145</v>
      </c>
      <c r="G28" s="32">
        <v>21316.54</v>
      </c>
      <c r="H28" s="6">
        <f t="shared" si="2"/>
        <v>0.03798104669770427</v>
      </c>
      <c r="I28" s="32">
        <v>100921.789999999</v>
      </c>
      <c r="J28" s="6">
        <f t="shared" si="3"/>
        <v>0.04113460952160432</v>
      </c>
      <c r="K28" s="27">
        <f t="shared" si="4"/>
        <v>584350.569999999</v>
      </c>
      <c r="L28" s="6">
        <f t="shared" si="5"/>
        <v>0.04594524918629854</v>
      </c>
    </row>
    <row r="29" spans="2:12" ht="12.75">
      <c r="B29" s="30">
        <v>33133</v>
      </c>
      <c r="C29" s="32">
        <v>92078.3399999999</v>
      </c>
      <c r="D29" s="6">
        <f t="shared" si="0"/>
        <v>0.014335842887489385</v>
      </c>
      <c r="E29" s="32">
        <v>92078.3399999999</v>
      </c>
      <c r="F29" s="6">
        <f t="shared" si="1"/>
        <v>0.028066059013342328</v>
      </c>
      <c r="G29" s="32">
        <v>30463.57</v>
      </c>
      <c r="H29" s="6">
        <f t="shared" si="2"/>
        <v>0.05427889679792231</v>
      </c>
      <c r="I29" s="32">
        <v>73383.7599999999</v>
      </c>
      <c r="J29" s="6">
        <f t="shared" si="3"/>
        <v>0.029910411942031066</v>
      </c>
      <c r="K29" s="27">
        <f t="shared" si="4"/>
        <v>288004.00999999966</v>
      </c>
      <c r="L29" s="6">
        <f t="shared" si="5"/>
        <v>0.02264465320210644</v>
      </c>
    </row>
    <row r="30" spans="2:12" ht="12.75">
      <c r="B30" s="30">
        <v>33134</v>
      </c>
      <c r="C30" s="32">
        <v>111948.289999999</v>
      </c>
      <c r="D30" s="6">
        <f t="shared" si="0"/>
        <v>0.017429431253464023</v>
      </c>
      <c r="E30" s="32">
        <v>111948.289999999</v>
      </c>
      <c r="F30" s="6">
        <f t="shared" si="1"/>
        <v>0.034122545145609015</v>
      </c>
      <c r="G30" s="32">
        <v>34439.8399999999</v>
      </c>
      <c r="H30" s="6">
        <f t="shared" si="2"/>
        <v>0.0613636721204032</v>
      </c>
      <c r="I30" s="32">
        <v>117866.8</v>
      </c>
      <c r="J30" s="6">
        <f t="shared" si="3"/>
        <v>0.04804120887630986</v>
      </c>
      <c r="K30" s="27">
        <f t="shared" si="4"/>
        <v>376203.21999999793</v>
      </c>
      <c r="L30" s="6">
        <f t="shared" si="5"/>
        <v>0.02957941957271955</v>
      </c>
    </row>
    <row r="31" spans="2:12" ht="12.75">
      <c r="B31" s="30">
        <v>33135</v>
      </c>
      <c r="C31" s="32">
        <v>8595.52</v>
      </c>
      <c r="D31" s="6">
        <f t="shared" si="0"/>
        <v>0.001338252017317785</v>
      </c>
      <c r="E31" s="32">
        <v>8595.52</v>
      </c>
      <c r="F31" s="6">
        <f t="shared" si="1"/>
        <v>0.002619968730652231</v>
      </c>
      <c r="G31" s="32">
        <v>0</v>
      </c>
      <c r="H31" s="6">
        <f t="shared" si="2"/>
        <v>0</v>
      </c>
      <c r="I31" s="32">
        <v>52449.75</v>
      </c>
      <c r="J31" s="6">
        <f t="shared" si="3"/>
        <v>0.021377940143112676</v>
      </c>
      <c r="K31" s="27">
        <f t="shared" si="4"/>
        <v>69640.79000000001</v>
      </c>
      <c r="L31" s="6">
        <f t="shared" si="5"/>
        <v>0.005475588823470632</v>
      </c>
    </row>
    <row r="32" spans="2:12" ht="12.75">
      <c r="B32" s="30">
        <v>33136</v>
      </c>
      <c r="C32" s="32">
        <v>17878.2099999999</v>
      </c>
      <c r="D32" s="6">
        <f t="shared" si="0"/>
        <v>0.0027834907717660903</v>
      </c>
      <c r="E32" s="32">
        <v>17878.2099999999</v>
      </c>
      <c r="F32" s="6">
        <f t="shared" si="1"/>
        <v>0.005449391213100983</v>
      </c>
      <c r="G32" s="32">
        <v>707.58</v>
      </c>
      <c r="H32" s="6">
        <f t="shared" si="2"/>
        <v>0.001260740674723083</v>
      </c>
      <c r="I32" s="32">
        <v>3524.04</v>
      </c>
      <c r="J32" s="6">
        <f t="shared" si="3"/>
        <v>0.0014363598717235982</v>
      </c>
      <c r="K32" s="27">
        <f t="shared" si="4"/>
        <v>39988.039999999804</v>
      </c>
      <c r="L32" s="6">
        <f t="shared" si="5"/>
        <v>0.0031441065630716638</v>
      </c>
    </row>
    <row r="33" spans="2:12" ht="12.75">
      <c r="B33" s="30">
        <v>33137</v>
      </c>
      <c r="C33" s="32">
        <v>50822.5299999999</v>
      </c>
      <c r="D33" s="6">
        <f t="shared" si="0"/>
        <v>0.007912651392550249</v>
      </c>
      <c r="E33" s="32">
        <v>50822.5299999999</v>
      </c>
      <c r="F33" s="6">
        <f t="shared" si="1"/>
        <v>0.01549102781595932</v>
      </c>
      <c r="G33" s="32">
        <v>0</v>
      </c>
      <c r="H33" s="6">
        <f t="shared" si="2"/>
        <v>0</v>
      </c>
      <c r="I33" s="32">
        <v>71089.24</v>
      </c>
      <c r="J33" s="6">
        <f t="shared" si="3"/>
        <v>0.028975190873919733</v>
      </c>
      <c r="K33" s="27">
        <f t="shared" si="4"/>
        <v>172734.2999999998</v>
      </c>
      <c r="L33" s="6">
        <f t="shared" si="5"/>
        <v>0.013581437007104917</v>
      </c>
    </row>
    <row r="34" spans="2:12" ht="12.75">
      <c r="B34" s="30">
        <v>33138</v>
      </c>
      <c r="C34" s="32">
        <v>80480.3999999999</v>
      </c>
      <c r="D34" s="6">
        <f t="shared" si="0"/>
        <v>0.012530138683237563</v>
      </c>
      <c r="E34" s="32">
        <v>80480.3999999999</v>
      </c>
      <c r="F34" s="6">
        <f t="shared" si="1"/>
        <v>0.024530933722495388</v>
      </c>
      <c r="G34" s="32">
        <v>9860.62</v>
      </c>
      <c r="H34" s="6">
        <f t="shared" si="2"/>
        <v>0.0175692991774611</v>
      </c>
      <c r="I34" s="32">
        <v>17973.57</v>
      </c>
      <c r="J34" s="6">
        <f t="shared" si="3"/>
        <v>0.007325829076745755</v>
      </c>
      <c r="K34" s="27">
        <f t="shared" si="4"/>
        <v>188794.98999999982</v>
      </c>
      <c r="L34" s="6">
        <f t="shared" si="5"/>
        <v>0.014844227602404406</v>
      </c>
    </row>
    <row r="35" spans="2:12" ht="12.75">
      <c r="B35" s="30">
        <v>33139</v>
      </c>
      <c r="C35" s="32">
        <v>1871894.87999999</v>
      </c>
      <c r="D35" s="6">
        <f t="shared" si="0"/>
        <v>0.29143869124460414</v>
      </c>
      <c r="E35" s="32">
        <v>1246.23</v>
      </c>
      <c r="F35" s="6">
        <f t="shared" si="1"/>
        <v>0.00037985876726489263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1873141.10999999</v>
      </c>
      <c r="L35" s="6">
        <f t="shared" si="5"/>
        <v>0.14727791753510147</v>
      </c>
    </row>
    <row r="36" spans="2:12" ht="12.75">
      <c r="B36" s="30">
        <v>33140</v>
      </c>
      <c r="C36" s="32">
        <v>1151295.16999999</v>
      </c>
      <c r="D36" s="6">
        <f t="shared" si="0"/>
        <v>0.17924722224841647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1151295.16999999</v>
      </c>
      <c r="L36" s="6">
        <f t="shared" si="5"/>
        <v>0.09052193355887643</v>
      </c>
    </row>
    <row r="37" spans="2:12" ht="12.75">
      <c r="B37" s="30">
        <v>33141</v>
      </c>
      <c r="C37" s="32">
        <v>140774.92</v>
      </c>
      <c r="D37" s="6">
        <f t="shared" si="0"/>
        <v>0.02191750128878181</v>
      </c>
      <c r="E37" s="32">
        <v>20545.0499999999</v>
      </c>
      <c r="F37" s="6">
        <f t="shared" si="1"/>
        <v>0.006262260871906104</v>
      </c>
      <c r="G37" s="32">
        <v>12754.1399999999</v>
      </c>
      <c r="H37" s="6">
        <f t="shared" si="2"/>
        <v>0.02272486937040693</v>
      </c>
      <c r="I37" s="32">
        <v>1905.79</v>
      </c>
      <c r="J37" s="6">
        <f t="shared" si="3"/>
        <v>0.0007767790036242824</v>
      </c>
      <c r="K37" s="27">
        <f t="shared" si="4"/>
        <v>175979.89999999982</v>
      </c>
      <c r="L37" s="6">
        <f t="shared" si="5"/>
        <v>0.013836626115175868</v>
      </c>
    </row>
    <row r="38" spans="2:12" ht="12.75">
      <c r="B38" s="30">
        <v>33142</v>
      </c>
      <c r="C38" s="32">
        <v>125036.53</v>
      </c>
      <c r="D38" s="6">
        <f t="shared" si="0"/>
        <v>0.01946716295359859</v>
      </c>
      <c r="E38" s="32">
        <v>125036.53</v>
      </c>
      <c r="F38" s="6">
        <f t="shared" si="1"/>
        <v>0.03811192327971543</v>
      </c>
      <c r="G38" s="32">
        <v>9950.56999999999</v>
      </c>
      <c r="H38" s="6">
        <f t="shared" si="2"/>
        <v>0.017729568862431464</v>
      </c>
      <c r="I38" s="32">
        <v>26792.95</v>
      </c>
      <c r="J38" s="6">
        <f t="shared" si="3"/>
        <v>0.010920511181796115</v>
      </c>
      <c r="K38" s="27">
        <f t="shared" si="4"/>
        <v>286816.57999999996</v>
      </c>
      <c r="L38" s="6">
        <f t="shared" si="5"/>
        <v>0.022551290125141746</v>
      </c>
    </row>
    <row r="39" spans="2:12" ht="12.75">
      <c r="B39" s="30">
        <v>33143</v>
      </c>
      <c r="C39" s="32">
        <v>24836.74</v>
      </c>
      <c r="D39" s="6">
        <f t="shared" si="0"/>
        <v>0.003866876862435004</v>
      </c>
      <c r="E39" s="32">
        <v>24836.74</v>
      </c>
      <c r="F39" s="6">
        <f t="shared" si="1"/>
        <v>0.007570395062932725</v>
      </c>
      <c r="G39" s="32">
        <v>0</v>
      </c>
      <c r="H39" s="6">
        <f t="shared" si="2"/>
        <v>0</v>
      </c>
      <c r="I39" s="32">
        <v>55884.3899999999</v>
      </c>
      <c r="J39" s="6">
        <f t="shared" si="3"/>
        <v>0.022777861559957147</v>
      </c>
      <c r="K39" s="27">
        <f t="shared" si="4"/>
        <v>105557.86999999991</v>
      </c>
      <c r="L39" s="6">
        <f t="shared" si="5"/>
        <v>0.008299611380074312</v>
      </c>
    </row>
    <row r="40" spans="2:12" ht="12.75">
      <c r="B40" s="30">
        <v>33144</v>
      </c>
      <c r="C40" s="32">
        <v>16349.7199999999</v>
      </c>
      <c r="D40" s="6">
        <f t="shared" si="0"/>
        <v>0.00254551740587897</v>
      </c>
      <c r="E40" s="32">
        <v>16349.7199999999</v>
      </c>
      <c r="F40" s="6">
        <f t="shared" si="1"/>
        <v>0.0049834978168765975</v>
      </c>
      <c r="G40" s="32">
        <v>464.04</v>
      </c>
      <c r="H40" s="6">
        <f t="shared" si="2"/>
        <v>0.0008268098345042249</v>
      </c>
      <c r="I40" s="32">
        <v>26748.49</v>
      </c>
      <c r="J40" s="6">
        <f t="shared" si="3"/>
        <v>0.010902389775711953</v>
      </c>
      <c r="K40" s="27">
        <f t="shared" si="4"/>
        <v>59911.9699999998</v>
      </c>
      <c r="L40" s="6">
        <f t="shared" si="5"/>
        <v>0.004710648936120723</v>
      </c>
    </row>
    <row r="41" spans="2:12" ht="12.75">
      <c r="B41" s="30">
        <v>33145</v>
      </c>
      <c r="C41" s="32">
        <v>15453.91</v>
      </c>
      <c r="D41" s="6">
        <f t="shared" si="0"/>
        <v>0.002406047130708496</v>
      </c>
      <c r="E41" s="32">
        <v>15453.91</v>
      </c>
      <c r="F41" s="6">
        <f t="shared" si="1"/>
        <v>0.004710449276636413</v>
      </c>
      <c r="G41" s="32">
        <v>0</v>
      </c>
      <c r="H41" s="6">
        <f t="shared" si="2"/>
        <v>0</v>
      </c>
      <c r="I41" s="32">
        <v>34164.94</v>
      </c>
      <c r="J41" s="6">
        <f t="shared" si="3"/>
        <v>0.01392525307199817</v>
      </c>
      <c r="K41" s="27">
        <f t="shared" si="4"/>
        <v>65072.76</v>
      </c>
      <c r="L41" s="6">
        <f t="shared" si="5"/>
        <v>0.005116422105039113</v>
      </c>
    </row>
    <row r="42" spans="2:12" ht="12.75">
      <c r="B42" s="30">
        <v>33146</v>
      </c>
      <c r="C42" s="32">
        <v>8636.32999999999</v>
      </c>
      <c r="D42" s="6">
        <f t="shared" si="0"/>
        <v>0.0013446057998494675</v>
      </c>
      <c r="E42" s="32">
        <v>8636.32999999999</v>
      </c>
      <c r="F42" s="6">
        <f t="shared" si="1"/>
        <v>0.00263240787614871</v>
      </c>
      <c r="G42" s="32">
        <v>44.1199999999999</v>
      </c>
      <c r="H42" s="6">
        <f t="shared" si="2"/>
        <v>7.861143414000155E-05</v>
      </c>
      <c r="I42" s="32">
        <v>51711.0299999999</v>
      </c>
      <c r="J42" s="6">
        <f t="shared" si="3"/>
        <v>0.021076846011252707</v>
      </c>
      <c r="K42" s="27">
        <f t="shared" si="4"/>
        <v>69027.80999999988</v>
      </c>
      <c r="L42" s="6">
        <f t="shared" si="5"/>
        <v>0.005427392551759589</v>
      </c>
    </row>
    <row r="43" spans="2:12" ht="12.75">
      <c r="B43" s="30">
        <v>33147</v>
      </c>
      <c r="C43" s="32">
        <v>5080.5</v>
      </c>
      <c r="D43" s="6">
        <f t="shared" si="0"/>
        <v>0.0007909922115221658</v>
      </c>
      <c r="E43" s="32">
        <v>5080.5</v>
      </c>
      <c r="F43" s="6">
        <f t="shared" si="1"/>
        <v>0.001548568456135133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10161</v>
      </c>
      <c r="L43" s="6">
        <f t="shared" si="5"/>
        <v>0.0007989205469278147</v>
      </c>
    </row>
    <row r="44" spans="2:12" ht="12.75">
      <c r="B44" s="30">
        <v>33149</v>
      </c>
      <c r="C44" s="32">
        <v>85109.8999999999</v>
      </c>
      <c r="D44" s="6">
        <f t="shared" si="0"/>
        <v>0.013250913891040312</v>
      </c>
      <c r="E44" s="32">
        <v>85109.8999999999</v>
      </c>
      <c r="F44" s="6">
        <f t="shared" si="1"/>
        <v>0.02594203453298207</v>
      </c>
      <c r="G44" s="32">
        <v>38085.7799999999</v>
      </c>
      <c r="H44" s="6">
        <f t="shared" si="2"/>
        <v>0.0678598772923977</v>
      </c>
      <c r="I44" s="32">
        <v>40211.2699999999</v>
      </c>
      <c r="J44" s="6">
        <f t="shared" si="3"/>
        <v>0.016389670553978625</v>
      </c>
      <c r="K44" s="27">
        <f t="shared" si="4"/>
        <v>248516.84999999963</v>
      </c>
      <c r="L44" s="6">
        <f t="shared" si="5"/>
        <v>0.01953992891671857</v>
      </c>
    </row>
    <row r="45" spans="2:12" ht="12.75">
      <c r="B45" s="30">
        <v>33150</v>
      </c>
      <c r="C45" s="32">
        <v>2571.48</v>
      </c>
      <c r="D45" s="6">
        <f t="shared" si="0"/>
        <v>0.0004003583608079951</v>
      </c>
      <c r="E45" s="32">
        <v>2571.48</v>
      </c>
      <c r="F45" s="6">
        <f t="shared" si="1"/>
        <v>0.0007838033291176797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5142.96</v>
      </c>
      <c r="L45" s="6">
        <f t="shared" si="5"/>
        <v>0.00040437126424838836</v>
      </c>
    </row>
    <row r="46" spans="2:12" ht="12.75">
      <c r="B46" s="30">
        <v>33154</v>
      </c>
      <c r="C46" s="32">
        <v>31159.7099999999</v>
      </c>
      <c r="D46" s="6">
        <f t="shared" si="0"/>
        <v>0.004851311469990999</v>
      </c>
      <c r="E46" s="32">
        <v>31159.7099999999</v>
      </c>
      <c r="F46" s="6">
        <f t="shared" si="1"/>
        <v>0.009497676214608466</v>
      </c>
      <c r="G46" s="32">
        <v>5823.34</v>
      </c>
      <c r="H46" s="6">
        <f t="shared" si="2"/>
        <v>0.010375818424407018</v>
      </c>
      <c r="I46" s="32">
        <v>1426.56999999999</v>
      </c>
      <c r="J46" s="6">
        <f t="shared" si="3"/>
        <v>0.0005814542122690772</v>
      </c>
      <c r="K46" s="27">
        <f t="shared" si="4"/>
        <v>69569.3299999998</v>
      </c>
      <c r="L46" s="6">
        <f t="shared" si="5"/>
        <v>0.005469970197126412</v>
      </c>
    </row>
    <row r="47" spans="2:12" ht="12.75">
      <c r="B47" s="30">
        <v>33155</v>
      </c>
      <c r="C47" s="32">
        <v>2880.40999999999</v>
      </c>
      <c r="D47" s="6">
        <f t="shared" si="0"/>
        <v>0.0004484562298967727</v>
      </c>
      <c r="E47" s="32">
        <v>2880.40999999999</v>
      </c>
      <c r="F47" s="6">
        <f t="shared" si="1"/>
        <v>0.000877967142355316</v>
      </c>
      <c r="G47" s="32">
        <v>0</v>
      </c>
      <c r="H47" s="6">
        <f t="shared" si="2"/>
        <v>0</v>
      </c>
      <c r="I47" s="32">
        <v>53112.48</v>
      </c>
      <c r="J47" s="6">
        <f t="shared" si="3"/>
        <v>0.02164806158832538</v>
      </c>
      <c r="K47" s="27">
        <f t="shared" si="4"/>
        <v>58873.29999999998</v>
      </c>
      <c r="L47" s="6">
        <f t="shared" si="5"/>
        <v>0.004628982288696516</v>
      </c>
    </row>
    <row r="48" spans="2:12" ht="12.75">
      <c r="B48" s="30">
        <v>33156</v>
      </c>
      <c r="C48" s="32">
        <v>37812.68</v>
      </c>
      <c r="D48" s="6">
        <f t="shared" si="0"/>
        <v>0.005887124372951475</v>
      </c>
      <c r="E48" s="32">
        <v>37812.68</v>
      </c>
      <c r="F48" s="6">
        <f t="shared" si="1"/>
        <v>0.01152554344846606</v>
      </c>
      <c r="G48" s="32">
        <v>4588.64999999999</v>
      </c>
      <c r="H48" s="6">
        <f t="shared" si="2"/>
        <v>0.008175892050465051</v>
      </c>
      <c r="I48" s="32">
        <v>75921.07</v>
      </c>
      <c r="J48" s="6">
        <f t="shared" si="3"/>
        <v>0.03094459153877888</v>
      </c>
      <c r="K48" s="27">
        <f t="shared" si="4"/>
        <v>156135.08000000002</v>
      </c>
      <c r="L48" s="6">
        <f t="shared" si="5"/>
        <v>0.012276303858696793</v>
      </c>
    </row>
    <row r="49" spans="2:12" ht="12.75">
      <c r="B49" s="30">
        <v>33157</v>
      </c>
      <c r="C49" s="32">
        <v>3064.25</v>
      </c>
      <c r="D49" s="6">
        <f t="shared" si="0"/>
        <v>0.0004770786111911813</v>
      </c>
      <c r="E49" s="32">
        <v>3064.25</v>
      </c>
      <c r="F49" s="6">
        <f t="shared" si="1"/>
        <v>0.0009340027343198665</v>
      </c>
      <c r="G49" s="32">
        <v>0</v>
      </c>
      <c r="H49" s="6">
        <f t="shared" si="2"/>
        <v>0</v>
      </c>
      <c r="I49" s="32">
        <v>15146.48</v>
      </c>
      <c r="J49" s="6">
        <f t="shared" si="3"/>
        <v>0.00617353834515614</v>
      </c>
      <c r="K49" s="27">
        <f t="shared" si="4"/>
        <v>21274.98</v>
      </c>
      <c r="L49" s="6">
        <f t="shared" si="5"/>
        <v>0.0016727702644895501</v>
      </c>
    </row>
    <row r="50" spans="2:12" ht="12.75">
      <c r="B50" s="30">
        <v>33158</v>
      </c>
      <c r="C50" s="32">
        <v>777.1</v>
      </c>
      <c r="D50" s="6">
        <f t="shared" si="0"/>
        <v>0.00012098810108726997</v>
      </c>
      <c r="E50" s="32">
        <v>777.1</v>
      </c>
      <c r="F50" s="6">
        <f t="shared" si="1"/>
        <v>0.00023686498322263792</v>
      </c>
      <c r="G50" s="32">
        <v>0</v>
      </c>
      <c r="H50" s="6">
        <f t="shared" si="2"/>
        <v>0</v>
      </c>
      <c r="I50" s="32">
        <v>596.509999999999</v>
      </c>
      <c r="J50" s="6">
        <f t="shared" si="3"/>
        <v>0.00024313090290741367</v>
      </c>
      <c r="K50" s="27">
        <f t="shared" si="4"/>
        <v>2150.709999999999</v>
      </c>
      <c r="L50" s="6">
        <f t="shared" si="5"/>
        <v>0.0001691020971836551</v>
      </c>
    </row>
    <row r="51" spans="2:12" ht="12.75">
      <c r="B51" s="30">
        <v>33160</v>
      </c>
      <c r="C51" s="32">
        <v>326561.71</v>
      </c>
      <c r="D51" s="6">
        <f t="shared" si="0"/>
        <v>0.05084298183079622</v>
      </c>
      <c r="E51" s="32">
        <v>326561.71</v>
      </c>
      <c r="F51" s="6">
        <f t="shared" si="1"/>
        <v>0.09953806969541365</v>
      </c>
      <c r="G51" s="32">
        <v>41709.4</v>
      </c>
      <c r="H51" s="6">
        <f t="shared" si="2"/>
        <v>0.07431631348864433</v>
      </c>
      <c r="I51" s="32">
        <v>88363.2899999999</v>
      </c>
      <c r="J51" s="6">
        <f t="shared" si="3"/>
        <v>0.036015903306850935</v>
      </c>
      <c r="K51" s="27">
        <f t="shared" si="4"/>
        <v>783196.11</v>
      </c>
      <c r="L51" s="6">
        <f t="shared" si="5"/>
        <v>0.06157971307478958</v>
      </c>
    </row>
    <row r="52" spans="2:12" ht="12.75">
      <c r="B52" s="30">
        <v>33161</v>
      </c>
      <c r="C52" s="32">
        <v>7525.40999999999</v>
      </c>
      <c r="D52" s="6">
        <f t="shared" si="0"/>
        <v>0.0011716446606654884</v>
      </c>
      <c r="E52" s="32">
        <v>7525.40999999999</v>
      </c>
      <c r="F52" s="6">
        <f t="shared" si="1"/>
        <v>0.002293792450641448</v>
      </c>
      <c r="G52" s="32">
        <v>0</v>
      </c>
      <c r="H52" s="6">
        <f t="shared" si="2"/>
        <v>0</v>
      </c>
      <c r="I52" s="32">
        <v>2001.22</v>
      </c>
      <c r="J52" s="6">
        <f t="shared" si="3"/>
        <v>0.0008156752200572919</v>
      </c>
      <c r="K52" s="27">
        <f t="shared" si="4"/>
        <v>17052.03999999998</v>
      </c>
      <c r="L52" s="6">
        <f t="shared" si="5"/>
        <v>0.001340736652203027</v>
      </c>
    </row>
    <row r="53" spans="2:12" ht="12.75">
      <c r="B53" s="30">
        <v>33162</v>
      </c>
      <c r="C53" s="32">
        <v>3782.05999999999</v>
      </c>
      <c r="D53" s="6">
        <f t="shared" si="0"/>
        <v>0.0005888357452041166</v>
      </c>
      <c r="E53" s="32">
        <v>3782.05999999999</v>
      </c>
      <c r="F53" s="6">
        <f t="shared" si="1"/>
        <v>0.0011527957514438393</v>
      </c>
      <c r="G53" s="32">
        <v>0</v>
      </c>
      <c r="H53" s="6">
        <f t="shared" si="2"/>
        <v>0</v>
      </c>
      <c r="I53" s="32">
        <v>2022.5</v>
      </c>
      <c r="J53" s="6">
        <f t="shared" si="3"/>
        <v>0.0008243487135676602</v>
      </c>
      <c r="K53" s="27">
        <f t="shared" si="4"/>
        <v>9586.61999999998</v>
      </c>
      <c r="L53" s="6">
        <f t="shared" si="5"/>
        <v>0.0007537592455062604</v>
      </c>
    </row>
    <row r="54" spans="2:12" ht="12.75">
      <c r="B54" s="30">
        <v>33165</v>
      </c>
      <c r="C54" s="32">
        <v>1955.19</v>
      </c>
      <c r="D54" s="6">
        <f t="shared" si="0"/>
        <v>0.0003044070587631185</v>
      </c>
      <c r="E54" s="32">
        <v>1955.19</v>
      </c>
      <c r="F54" s="6">
        <f t="shared" si="1"/>
        <v>0.0005959542485485387</v>
      </c>
      <c r="G54" s="32">
        <v>0</v>
      </c>
      <c r="H54" s="6">
        <f t="shared" si="2"/>
        <v>0</v>
      </c>
      <c r="I54" s="32">
        <v>34728.4499999999</v>
      </c>
      <c r="J54" s="6">
        <f t="shared" si="3"/>
        <v>0.014154933538540781</v>
      </c>
      <c r="K54" s="27">
        <f t="shared" si="4"/>
        <v>38638.8299999999</v>
      </c>
      <c r="L54" s="6">
        <f t="shared" si="5"/>
        <v>0.0030380233437900576</v>
      </c>
    </row>
    <row r="55" spans="2:12" ht="12.75">
      <c r="B55" s="30">
        <v>33166</v>
      </c>
      <c r="C55" s="32">
        <v>183465.41</v>
      </c>
      <c r="D55" s="6">
        <f t="shared" si="0"/>
        <v>0.02856406070145082</v>
      </c>
      <c r="E55" s="32">
        <v>183465.41</v>
      </c>
      <c r="F55" s="6">
        <f t="shared" si="1"/>
        <v>0.05592141456901864</v>
      </c>
      <c r="G55" s="32">
        <v>5105.96</v>
      </c>
      <c r="H55" s="6">
        <f t="shared" si="2"/>
        <v>0.00909761646104903</v>
      </c>
      <c r="I55" s="32">
        <v>33455.2799999999</v>
      </c>
      <c r="J55" s="6">
        <f t="shared" si="3"/>
        <v>0.013636003475918807</v>
      </c>
      <c r="K55" s="27">
        <f t="shared" si="4"/>
        <v>405492.05999999994</v>
      </c>
      <c r="L55" s="6">
        <f t="shared" si="5"/>
        <v>0.03188228898239211</v>
      </c>
    </row>
    <row r="56" spans="2:12" ht="12.75">
      <c r="B56" s="30">
        <v>33167</v>
      </c>
      <c r="C56" s="32">
        <v>125.93</v>
      </c>
      <c r="D56" s="6">
        <f t="shared" si="0"/>
        <v>1.960626890994712E-05</v>
      </c>
      <c r="E56" s="32">
        <v>125.93</v>
      </c>
      <c r="F56" s="6">
        <f t="shared" si="1"/>
        <v>3.838425857319109E-05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251.86</v>
      </c>
      <c r="L56" s="6">
        <f t="shared" si="5"/>
        <v>1.980278800799522E-05</v>
      </c>
    </row>
    <row r="57" spans="2:12" ht="12.75">
      <c r="B57" s="30">
        <v>33168</v>
      </c>
      <c r="C57" s="32">
        <v>2733.07</v>
      </c>
      <c r="D57" s="6">
        <f t="shared" si="0"/>
        <v>0.0004255165994577081</v>
      </c>
      <c r="E57" s="32">
        <v>2733.07</v>
      </c>
      <c r="F57" s="6">
        <f t="shared" si="1"/>
        <v>0.0008330569806926973</v>
      </c>
      <c r="G57" s="32">
        <v>0</v>
      </c>
      <c r="H57" s="6">
        <f t="shared" si="2"/>
        <v>0</v>
      </c>
      <c r="I57" s="32">
        <v>2337.34</v>
      </c>
      <c r="J57" s="6">
        <f t="shared" si="3"/>
        <v>0.0009526740282671125</v>
      </c>
      <c r="K57" s="27">
        <f t="shared" si="4"/>
        <v>7803.4800000000005</v>
      </c>
      <c r="L57" s="6">
        <f t="shared" si="5"/>
        <v>0.0006135577708434469</v>
      </c>
    </row>
    <row r="58" spans="2:12" ht="12.75">
      <c r="B58" s="30">
        <v>33169</v>
      </c>
      <c r="C58" s="32">
        <v>10601.7099999999</v>
      </c>
      <c r="D58" s="6">
        <f t="shared" si="0"/>
        <v>0.0016505993580979397</v>
      </c>
      <c r="E58" s="32">
        <v>10601.7099999999</v>
      </c>
      <c r="F58" s="6">
        <f t="shared" si="1"/>
        <v>0.003231468100992471</v>
      </c>
      <c r="G58" s="32">
        <v>0</v>
      </c>
      <c r="H58" s="6">
        <f t="shared" si="2"/>
        <v>0</v>
      </c>
      <c r="I58" s="32">
        <v>39407.3899999999</v>
      </c>
      <c r="J58" s="6">
        <f t="shared" si="3"/>
        <v>0.016062017924133</v>
      </c>
      <c r="K58" s="27">
        <f t="shared" si="4"/>
        <v>60610.8099999997</v>
      </c>
      <c r="L58" s="6">
        <f t="shared" si="5"/>
        <v>0.00476559605107151</v>
      </c>
    </row>
    <row r="59" spans="2:12" ht="12.75">
      <c r="B59" s="30">
        <v>33170</v>
      </c>
      <c r="C59" s="32">
        <v>899.929999999999</v>
      </c>
      <c r="D59" s="6">
        <f t="shared" si="0"/>
        <v>0.0001401117254040236</v>
      </c>
      <c r="E59" s="32">
        <v>899.929999999999</v>
      </c>
      <c r="F59" s="6">
        <f t="shared" si="1"/>
        <v>0.00027430434223593914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1799.859999999998</v>
      </c>
      <c r="L59" s="6">
        <f t="shared" si="5"/>
        <v>0.0001415161042804345</v>
      </c>
    </row>
    <row r="60" spans="2:12" ht="12.75">
      <c r="B60" s="30">
        <v>33171</v>
      </c>
      <c r="C60" s="32">
        <v>34.06</v>
      </c>
      <c r="D60" s="6">
        <f t="shared" si="0"/>
        <v>5.302862852956396E-06</v>
      </c>
      <c r="E60" s="32">
        <v>34.06</v>
      </c>
      <c r="F60" s="6">
        <f t="shared" si="1"/>
        <v>1.0381702906399496E-05</v>
      </c>
      <c r="G60" s="32">
        <v>0</v>
      </c>
      <c r="H60" s="6">
        <f t="shared" si="2"/>
        <v>0</v>
      </c>
      <c r="I60" s="32">
        <v>0</v>
      </c>
      <c r="J60" s="6">
        <f t="shared" si="3"/>
        <v>0</v>
      </c>
      <c r="K60" s="27">
        <f t="shared" si="4"/>
        <v>68.12</v>
      </c>
      <c r="L60" s="6">
        <f t="shared" si="5"/>
        <v>5.3560149253737566E-06</v>
      </c>
    </row>
    <row r="61" spans="2:12" ht="12.75">
      <c r="B61" s="30">
        <v>33172</v>
      </c>
      <c r="C61" s="32">
        <v>151051.2</v>
      </c>
      <c r="D61" s="6">
        <f t="shared" si="0"/>
        <v>0.023517433863020763</v>
      </c>
      <c r="E61" s="32">
        <v>151051.2</v>
      </c>
      <c r="F61" s="6">
        <f t="shared" si="1"/>
        <v>0.04604135883896452</v>
      </c>
      <c r="G61" s="32">
        <v>11050.11</v>
      </c>
      <c r="H61" s="6">
        <f t="shared" si="2"/>
        <v>0.019688689811984916</v>
      </c>
      <c r="I61" s="32">
        <v>134309.109999999</v>
      </c>
      <c r="J61" s="6">
        <f t="shared" si="3"/>
        <v>0.054742913250391365</v>
      </c>
      <c r="K61" s="27">
        <f t="shared" si="4"/>
        <v>447461.619999999</v>
      </c>
      <c r="L61" s="6">
        <f t="shared" si="5"/>
        <v>0.0351821948803863</v>
      </c>
    </row>
    <row r="62" spans="2:12" ht="12.75">
      <c r="B62" s="30">
        <v>33173</v>
      </c>
      <c r="C62" s="32">
        <v>637.049999999999</v>
      </c>
      <c r="D62" s="6">
        <f t="shared" si="0"/>
        <v>9.918346390122921E-05</v>
      </c>
      <c r="E62" s="32">
        <v>637.049999999999</v>
      </c>
      <c r="F62" s="6">
        <f t="shared" si="1"/>
        <v>0.0001941768595573044</v>
      </c>
      <c r="G62" s="32">
        <v>0</v>
      </c>
      <c r="H62" s="6">
        <f t="shared" si="2"/>
        <v>0</v>
      </c>
      <c r="I62" s="32">
        <v>16498.9</v>
      </c>
      <c r="J62" s="6">
        <f t="shared" si="3"/>
        <v>0.006724769834502581</v>
      </c>
      <c r="K62" s="27">
        <f t="shared" si="4"/>
        <v>17773</v>
      </c>
      <c r="L62" s="6">
        <f t="shared" si="5"/>
        <v>0.0013974229781072778</v>
      </c>
    </row>
    <row r="63" spans="2:12" ht="12.75">
      <c r="B63" s="30">
        <v>33174</v>
      </c>
      <c r="C63" s="32">
        <v>1067.57999999999</v>
      </c>
      <c r="D63" s="6">
        <f t="shared" si="0"/>
        <v>0.00016621345638752599</v>
      </c>
      <c r="E63" s="32">
        <v>1067.57999999999</v>
      </c>
      <c r="F63" s="6">
        <f t="shared" si="1"/>
        <v>0.0003254051200473831</v>
      </c>
      <c r="G63" s="32">
        <v>0</v>
      </c>
      <c r="H63" s="6">
        <f t="shared" si="2"/>
        <v>0</v>
      </c>
      <c r="I63" s="32">
        <v>17771.0299999999</v>
      </c>
      <c r="J63" s="6">
        <f t="shared" si="3"/>
        <v>0.007243276004584531</v>
      </c>
      <c r="K63" s="27">
        <f t="shared" si="4"/>
        <v>19906.18999999988</v>
      </c>
      <c r="L63" s="6">
        <f t="shared" si="5"/>
        <v>0.001565147544734662</v>
      </c>
    </row>
    <row r="64" spans="2:12" ht="12.75">
      <c r="B64" s="30">
        <v>33175</v>
      </c>
      <c r="C64" s="32">
        <v>11319.3799999999</v>
      </c>
      <c r="D64" s="6">
        <f t="shared" si="0"/>
        <v>0.0017623346952582804</v>
      </c>
      <c r="E64" s="32">
        <v>11319.3799999999</v>
      </c>
      <c r="F64" s="6">
        <f t="shared" si="1"/>
        <v>0.0034502184452330966</v>
      </c>
      <c r="G64" s="32">
        <v>0</v>
      </c>
      <c r="H64" s="6">
        <f t="shared" si="2"/>
        <v>0</v>
      </c>
      <c r="I64" s="32">
        <v>43572.61</v>
      </c>
      <c r="J64" s="6">
        <f t="shared" si="3"/>
        <v>0.017759715698534174</v>
      </c>
      <c r="K64" s="27">
        <f t="shared" si="4"/>
        <v>66211.36999999979</v>
      </c>
      <c r="L64" s="6">
        <f t="shared" si="5"/>
        <v>0.00520594665222318</v>
      </c>
    </row>
    <row r="65" spans="2:12" ht="12.75">
      <c r="B65" s="30">
        <v>33176</v>
      </c>
      <c r="C65" s="32">
        <v>23896.1699999999</v>
      </c>
      <c r="D65" s="6">
        <f t="shared" si="0"/>
        <v>0.0037204378221060044</v>
      </c>
      <c r="E65" s="32">
        <v>23896.1699999999</v>
      </c>
      <c r="F65" s="6">
        <f t="shared" si="1"/>
        <v>0.007283703392272912</v>
      </c>
      <c r="G65" s="32">
        <v>1846.46</v>
      </c>
      <c r="H65" s="6">
        <f t="shared" si="2"/>
        <v>0.0032899562257966363</v>
      </c>
      <c r="I65" s="32">
        <v>65679.44</v>
      </c>
      <c r="J65" s="6">
        <f t="shared" si="3"/>
        <v>0.02677021600585628</v>
      </c>
      <c r="K65" s="27">
        <f t="shared" si="4"/>
        <v>115318.2399999998</v>
      </c>
      <c r="L65" s="6">
        <f t="shared" si="5"/>
        <v>0.009067031923191894</v>
      </c>
    </row>
    <row r="66" spans="2:12" ht="12.75">
      <c r="B66" s="30">
        <v>33177</v>
      </c>
      <c r="C66" s="32">
        <v>8328.51</v>
      </c>
      <c r="D66" s="6">
        <f t="shared" si="0"/>
        <v>0.0012966807486634137</v>
      </c>
      <c r="E66" s="32">
        <v>8328.51</v>
      </c>
      <c r="F66" s="6">
        <f t="shared" si="1"/>
        <v>0.0025385823979147755</v>
      </c>
      <c r="G66" s="32">
        <v>0</v>
      </c>
      <c r="H66" s="6">
        <f t="shared" si="2"/>
        <v>0</v>
      </c>
      <c r="I66" s="32">
        <v>14987.61</v>
      </c>
      <c r="J66" s="6">
        <f t="shared" si="3"/>
        <v>0.006108784683784327</v>
      </c>
      <c r="K66" s="27">
        <f t="shared" si="4"/>
        <v>31644.63</v>
      </c>
      <c r="L66" s="6">
        <f t="shared" si="5"/>
        <v>0.0024880961624769546</v>
      </c>
    </row>
    <row r="67" spans="2:12" ht="12.75">
      <c r="B67" s="30">
        <v>33178</v>
      </c>
      <c r="C67" s="32">
        <v>113306.72</v>
      </c>
      <c r="D67" s="6">
        <f t="shared" si="0"/>
        <v>0.01764092767111954</v>
      </c>
      <c r="E67" s="32">
        <v>113306.72</v>
      </c>
      <c r="F67" s="6">
        <f t="shared" si="1"/>
        <v>0.03453660318081602</v>
      </c>
      <c r="G67" s="32">
        <v>15403.8899999999</v>
      </c>
      <c r="H67" s="6">
        <f t="shared" si="2"/>
        <v>0.0274460989173804</v>
      </c>
      <c r="I67" s="32">
        <v>47226.22</v>
      </c>
      <c r="J67" s="6">
        <f t="shared" si="3"/>
        <v>0.0192488868744936</v>
      </c>
      <c r="K67" s="27">
        <f t="shared" si="4"/>
        <v>289243.54999999993</v>
      </c>
      <c r="L67" s="6">
        <f t="shared" si="5"/>
        <v>0.02274211348896198</v>
      </c>
    </row>
    <row r="68" spans="2:12" ht="12.75">
      <c r="B68" s="30">
        <v>33179</v>
      </c>
      <c r="C68" s="32">
        <v>4483.72999999999</v>
      </c>
      <c r="D68" s="6">
        <f aca="true" t="shared" si="6" ref="D68:D89">+C68/$C$90</f>
        <v>0.000698080013496363</v>
      </c>
      <c r="E68" s="32">
        <v>4483.72999999999</v>
      </c>
      <c r="F68" s="6">
        <f aca="true" t="shared" si="7" ref="F68:F89">+E68/$E$90</f>
        <v>0.0013666691947301966</v>
      </c>
      <c r="G68" s="32">
        <v>0</v>
      </c>
      <c r="H68" s="6">
        <f aca="true" t="shared" si="8" ref="H68:H89">+G68/$G$90</f>
        <v>0</v>
      </c>
      <c r="I68" s="32">
        <v>465.209999999999</v>
      </c>
      <c r="J68" s="6">
        <f aca="true" t="shared" si="9" ref="J68:J89">+I68/$I$90</f>
        <v>0.0001896144697348877</v>
      </c>
      <c r="K68" s="27">
        <f aca="true" t="shared" si="10" ref="K68:K89">+C68+E68+G68+I68</f>
        <v>9432.669999999978</v>
      </c>
      <c r="L68" s="6">
        <f aca="true" t="shared" si="11" ref="L68:L89">+K68/$K$90</f>
        <v>0.0007416547461263235</v>
      </c>
    </row>
    <row r="69" spans="2:12" ht="12.75">
      <c r="B69" s="30">
        <v>33180</v>
      </c>
      <c r="C69" s="32">
        <v>154285.239999999</v>
      </c>
      <c r="D69" s="6">
        <f t="shared" si="6"/>
        <v>0.0240209473856564</v>
      </c>
      <c r="E69" s="32">
        <v>154285.239999999</v>
      </c>
      <c r="F69" s="6">
        <f t="shared" si="7"/>
        <v>0.04702711463659816</v>
      </c>
      <c r="G69" s="32">
        <v>62909.58</v>
      </c>
      <c r="H69" s="6">
        <f t="shared" si="8"/>
        <v>0.1120900341102713</v>
      </c>
      <c r="I69" s="32">
        <v>90502.32</v>
      </c>
      <c r="J69" s="6">
        <f t="shared" si="9"/>
        <v>0.03688774836434548</v>
      </c>
      <c r="K69" s="27">
        <f t="shared" si="10"/>
        <v>461982.379999998</v>
      </c>
      <c r="L69" s="6">
        <f t="shared" si="11"/>
        <v>0.03632390667263182</v>
      </c>
    </row>
    <row r="70" spans="2:12" ht="12.75">
      <c r="B70" s="30">
        <v>33181</v>
      </c>
      <c r="C70" s="32">
        <v>11867.04</v>
      </c>
      <c r="D70" s="6">
        <f t="shared" si="6"/>
        <v>0.0018476008687770896</v>
      </c>
      <c r="E70" s="32">
        <v>11867.04</v>
      </c>
      <c r="F70" s="6">
        <f t="shared" si="7"/>
        <v>0.003617148668771552</v>
      </c>
      <c r="G70" s="32">
        <v>0</v>
      </c>
      <c r="H70" s="6">
        <f t="shared" si="8"/>
        <v>0</v>
      </c>
      <c r="I70" s="32">
        <v>28733.95</v>
      </c>
      <c r="J70" s="6">
        <f t="shared" si="9"/>
        <v>0.011711641393432618</v>
      </c>
      <c r="K70" s="27">
        <f t="shared" si="10"/>
        <v>52468.03</v>
      </c>
      <c r="L70" s="6">
        <f t="shared" si="11"/>
        <v>0.004125360419626512</v>
      </c>
    </row>
    <row r="71" spans="2:12" ht="12.75">
      <c r="B71" s="30">
        <v>33182</v>
      </c>
      <c r="C71" s="32">
        <v>908</v>
      </c>
      <c r="D71" s="6">
        <f t="shared" si="6"/>
        <v>0.00014136815826436898</v>
      </c>
      <c r="E71" s="32">
        <v>908</v>
      </c>
      <c r="F71" s="6">
        <f t="shared" si="7"/>
        <v>0.0002767641291547487</v>
      </c>
      <c r="G71" s="32">
        <v>0</v>
      </c>
      <c r="H71" s="6">
        <f t="shared" si="8"/>
        <v>0</v>
      </c>
      <c r="I71" s="32">
        <v>6777.8</v>
      </c>
      <c r="J71" s="6">
        <f t="shared" si="9"/>
        <v>0.0027625565937299816</v>
      </c>
      <c r="K71" s="27">
        <f t="shared" si="10"/>
        <v>8593.8</v>
      </c>
      <c r="L71" s="6">
        <f t="shared" si="11"/>
        <v>0.0006756976081279651</v>
      </c>
    </row>
    <row r="72" spans="2:12" ht="12.75">
      <c r="B72" s="30">
        <v>33183</v>
      </c>
      <c r="C72" s="32">
        <v>15630.37</v>
      </c>
      <c r="D72" s="6">
        <f t="shared" si="6"/>
        <v>0.0024335205064874945</v>
      </c>
      <c r="E72" s="32">
        <v>15630.37</v>
      </c>
      <c r="F72" s="6">
        <f t="shared" si="7"/>
        <v>0.0047642353980358034</v>
      </c>
      <c r="G72" s="32">
        <v>0</v>
      </c>
      <c r="H72" s="6">
        <f t="shared" si="8"/>
        <v>0</v>
      </c>
      <c r="I72" s="32">
        <v>36207.79</v>
      </c>
      <c r="J72" s="6">
        <f t="shared" si="9"/>
        <v>0.0147578962213241</v>
      </c>
      <c r="K72" s="27">
        <f t="shared" si="10"/>
        <v>67468.53</v>
      </c>
      <c r="L72" s="6">
        <f t="shared" si="11"/>
        <v>0.0053047923322523055</v>
      </c>
    </row>
    <row r="73" spans="2:12" ht="12.75">
      <c r="B73" s="30">
        <v>33184</v>
      </c>
      <c r="C73" s="32">
        <v>516.299999999999</v>
      </c>
      <c r="D73" s="6">
        <f t="shared" si="6"/>
        <v>8.038367853732772E-05</v>
      </c>
      <c r="E73" s="32">
        <v>516.299999999999</v>
      </c>
      <c r="F73" s="6">
        <f t="shared" si="7"/>
        <v>0.00015737149766805781</v>
      </c>
      <c r="G73" s="32">
        <v>0</v>
      </c>
      <c r="H73" s="6">
        <f t="shared" si="8"/>
        <v>0</v>
      </c>
      <c r="I73" s="32">
        <v>7504.97</v>
      </c>
      <c r="J73" s="6">
        <f t="shared" si="9"/>
        <v>0.003058943072862241</v>
      </c>
      <c r="K73" s="27">
        <f t="shared" si="10"/>
        <v>8537.569999999998</v>
      </c>
      <c r="L73" s="6">
        <f t="shared" si="11"/>
        <v>0.0006712764584031592</v>
      </c>
    </row>
    <row r="74" spans="2:12" ht="12.75">
      <c r="B74" s="30">
        <v>33185</v>
      </c>
      <c r="C74" s="32">
        <v>1272.76</v>
      </c>
      <c r="D74" s="6">
        <f t="shared" si="6"/>
        <v>0.00019815830078475578</v>
      </c>
      <c r="E74" s="32">
        <v>1272.76</v>
      </c>
      <c r="F74" s="6">
        <f t="shared" si="7"/>
        <v>0.0003879452786596894</v>
      </c>
      <c r="G74" s="32">
        <v>0</v>
      </c>
      <c r="H74" s="6">
        <f t="shared" si="8"/>
        <v>0</v>
      </c>
      <c r="I74" s="32">
        <v>3000.92</v>
      </c>
      <c r="J74" s="6">
        <f t="shared" si="9"/>
        <v>0.001223141924113455</v>
      </c>
      <c r="K74" s="27">
        <f t="shared" si="10"/>
        <v>5546.4400000000005</v>
      </c>
      <c r="L74" s="6">
        <f t="shared" si="11"/>
        <v>0.00043609535265252524</v>
      </c>
    </row>
    <row r="75" spans="2:12" ht="12.75">
      <c r="B75" s="30">
        <v>33186</v>
      </c>
      <c r="C75" s="32">
        <v>17240.93</v>
      </c>
      <c r="D75" s="6">
        <f t="shared" si="6"/>
        <v>0.0026842714987498975</v>
      </c>
      <c r="E75" s="32">
        <v>17240.93</v>
      </c>
      <c r="F75" s="6">
        <f t="shared" si="7"/>
        <v>0.005255144248092491</v>
      </c>
      <c r="G75" s="32">
        <v>132.759999999999</v>
      </c>
      <c r="H75" s="6">
        <f t="shared" si="8"/>
        <v>0.00023654700807857094</v>
      </c>
      <c r="I75" s="32">
        <v>75202.2599999999</v>
      </c>
      <c r="J75" s="6">
        <f t="shared" si="9"/>
        <v>0.030651612503525646</v>
      </c>
      <c r="K75" s="27">
        <f t="shared" si="10"/>
        <v>109816.87999999989</v>
      </c>
      <c r="L75" s="6">
        <f t="shared" si="11"/>
        <v>0.008634481038431858</v>
      </c>
    </row>
    <row r="76" spans="2:12" ht="12.75">
      <c r="B76" s="30">
        <v>33187</v>
      </c>
      <c r="C76" s="32">
        <v>3356.46999999999</v>
      </c>
      <c r="D76" s="6">
        <f t="shared" si="6"/>
        <v>0.0005225748702308426</v>
      </c>
      <c r="E76" s="32">
        <v>3356.46999999999</v>
      </c>
      <c r="F76" s="6">
        <f t="shared" si="7"/>
        <v>0.0010230732341233882</v>
      </c>
      <c r="G76" s="32">
        <v>0</v>
      </c>
      <c r="H76" s="6">
        <f t="shared" si="8"/>
        <v>0</v>
      </c>
      <c r="I76" s="32">
        <v>977.58</v>
      </c>
      <c r="J76" s="6">
        <f t="shared" si="9"/>
        <v>0.00039845083580196454</v>
      </c>
      <c r="K76" s="27">
        <f t="shared" si="10"/>
        <v>7690.5199999999795</v>
      </c>
      <c r="L76" s="6">
        <f t="shared" si="11"/>
        <v>0.0006046761583071825</v>
      </c>
    </row>
    <row r="77" spans="2:12" ht="12.75">
      <c r="B77" s="30">
        <v>33189</v>
      </c>
      <c r="C77" s="32">
        <v>8653.27</v>
      </c>
      <c r="D77" s="6">
        <f t="shared" si="6"/>
        <v>0.0013472432190135642</v>
      </c>
      <c r="E77" s="32">
        <v>8653.27</v>
      </c>
      <c r="F77" s="6">
        <f t="shared" si="7"/>
        <v>0.0026375712950340445</v>
      </c>
      <c r="G77" s="32">
        <v>0</v>
      </c>
      <c r="H77" s="6">
        <f t="shared" si="8"/>
        <v>0</v>
      </c>
      <c r="I77" s="32">
        <v>18041.49</v>
      </c>
      <c r="J77" s="6">
        <f t="shared" si="9"/>
        <v>0.007353512520318323</v>
      </c>
      <c r="K77" s="27">
        <f t="shared" si="10"/>
        <v>35348.03</v>
      </c>
      <c r="L77" s="6">
        <f t="shared" si="11"/>
        <v>0.002779280332685838</v>
      </c>
    </row>
    <row r="78" spans="2:12" ht="12.75">
      <c r="B78" s="30">
        <v>33190</v>
      </c>
      <c r="C78" s="32">
        <v>263.139999999999</v>
      </c>
      <c r="D78" s="6">
        <f t="shared" si="6"/>
        <v>4.0968741371900785E-05</v>
      </c>
      <c r="E78" s="32">
        <v>263.139999999999</v>
      </c>
      <c r="F78" s="6">
        <f t="shared" si="7"/>
        <v>8.02067323191413E-05</v>
      </c>
      <c r="G78" s="32">
        <v>0</v>
      </c>
      <c r="H78" s="6">
        <f t="shared" si="8"/>
        <v>0</v>
      </c>
      <c r="I78" s="32">
        <v>0</v>
      </c>
      <c r="J78" s="6">
        <f t="shared" si="9"/>
        <v>0</v>
      </c>
      <c r="K78" s="27">
        <f t="shared" si="10"/>
        <v>526.279999999998</v>
      </c>
      <c r="L78" s="6">
        <f t="shared" si="11"/>
        <v>4.137938248569715E-05</v>
      </c>
    </row>
    <row r="79" spans="2:12" ht="12.75">
      <c r="B79" s="30">
        <v>33193</v>
      </c>
      <c r="C79" s="4">
        <v>486.769999999999</v>
      </c>
      <c r="D79" s="6">
        <f t="shared" si="6"/>
        <v>7.57860995576506E-05</v>
      </c>
      <c r="E79" s="4">
        <v>486.769999999999</v>
      </c>
      <c r="F79" s="6">
        <f t="shared" si="7"/>
        <v>0.00014837056734433565</v>
      </c>
      <c r="G79" s="4">
        <v>0</v>
      </c>
      <c r="H79" s="6">
        <f t="shared" si="8"/>
        <v>0</v>
      </c>
      <c r="I79" s="4">
        <v>2834.34</v>
      </c>
      <c r="J79" s="6">
        <f t="shared" si="9"/>
        <v>0.0011552457517000556</v>
      </c>
      <c r="K79" s="27">
        <f t="shared" si="10"/>
        <v>3807.8799999999983</v>
      </c>
      <c r="L79" s="6">
        <f t="shared" si="11"/>
        <v>0.00029939903279554037</v>
      </c>
    </row>
    <row r="80" spans="2:12" ht="12.75">
      <c r="B80" s="37">
        <v>33194</v>
      </c>
      <c r="C80" s="47">
        <v>200.61</v>
      </c>
      <c r="D80" s="6">
        <f t="shared" si="6"/>
        <v>3.12333328517787E-05</v>
      </c>
      <c r="E80" s="47">
        <v>200.61</v>
      </c>
      <c r="F80" s="6">
        <f t="shared" si="7"/>
        <v>6.114719377724024E-05</v>
      </c>
      <c r="G80" s="47">
        <v>0</v>
      </c>
      <c r="H80" s="6">
        <f t="shared" si="8"/>
        <v>0</v>
      </c>
      <c r="I80" s="47">
        <v>655.029999999999</v>
      </c>
      <c r="J80" s="6">
        <f t="shared" si="9"/>
        <v>0.00026698301006092636</v>
      </c>
      <c r="K80" s="40">
        <f t="shared" si="10"/>
        <v>1056.249999999999</v>
      </c>
      <c r="L80" s="6">
        <f t="shared" si="11"/>
        <v>8.304889555088117E-05</v>
      </c>
    </row>
    <row r="81" spans="2:12" ht="12.75">
      <c r="B81" s="37">
        <v>33196</v>
      </c>
      <c r="C81" s="47">
        <v>1270.85999999999</v>
      </c>
      <c r="D81" s="6">
        <f t="shared" si="6"/>
        <v>0.00019786248635666798</v>
      </c>
      <c r="E81" s="47">
        <v>1270.85999999999</v>
      </c>
      <c r="F81" s="6">
        <f t="shared" si="7"/>
        <v>0.0003873661466713669</v>
      </c>
      <c r="G81" s="47">
        <v>0</v>
      </c>
      <c r="H81" s="6">
        <f t="shared" si="8"/>
        <v>0</v>
      </c>
      <c r="I81" s="47">
        <v>22155.13</v>
      </c>
      <c r="J81" s="6">
        <f t="shared" si="9"/>
        <v>0.00903018685509235</v>
      </c>
      <c r="K81" s="40">
        <f t="shared" si="10"/>
        <v>24696.84999999998</v>
      </c>
      <c r="L81" s="6">
        <f t="shared" si="11"/>
        <v>0.0019418188081285488</v>
      </c>
    </row>
    <row r="82" spans="2:12" ht="12.75">
      <c r="B82" s="37">
        <v>33199</v>
      </c>
      <c r="C82" s="47">
        <v>0</v>
      </c>
      <c r="D82" s="6">
        <f t="shared" si="6"/>
        <v>0</v>
      </c>
      <c r="E82" s="47">
        <v>0</v>
      </c>
      <c r="F82" s="6">
        <f t="shared" si="7"/>
        <v>0</v>
      </c>
      <c r="G82" s="47">
        <v>0</v>
      </c>
      <c r="H82" s="6">
        <f t="shared" si="8"/>
        <v>0</v>
      </c>
      <c r="I82" s="47">
        <v>1003.24</v>
      </c>
      <c r="J82" s="6">
        <f t="shared" si="9"/>
        <v>0.0004089095690480195</v>
      </c>
      <c r="K82" s="40">
        <f t="shared" si="10"/>
        <v>1003.24</v>
      </c>
      <c r="L82" s="6">
        <f t="shared" si="11"/>
        <v>7.888092210410991E-05</v>
      </c>
    </row>
    <row r="83" spans="2:12" ht="12.75">
      <c r="B83" s="37">
        <v>33299</v>
      </c>
      <c r="C83" s="47">
        <v>0</v>
      </c>
      <c r="D83" s="6">
        <f t="shared" si="6"/>
        <v>0</v>
      </c>
      <c r="E83" s="47">
        <v>0</v>
      </c>
      <c r="F83" s="6">
        <f t="shared" si="7"/>
        <v>0</v>
      </c>
      <c r="G83" s="47">
        <v>0</v>
      </c>
      <c r="H83" s="6">
        <f t="shared" si="8"/>
        <v>0</v>
      </c>
      <c r="I83" s="47">
        <v>6695.05</v>
      </c>
      <c r="J83" s="6">
        <f t="shared" si="9"/>
        <v>0.002728828605572887</v>
      </c>
      <c r="K83" s="40">
        <f t="shared" si="10"/>
        <v>6695.05</v>
      </c>
      <c r="L83" s="6">
        <f t="shared" si="11"/>
        <v>0.0005264061615696355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6422945.669999976</v>
      </c>
      <c r="D90" s="10">
        <f t="shared" si="12"/>
        <v>1</v>
      </c>
      <c r="E90" s="4">
        <f t="shared" si="12"/>
        <v>3280771.9799999977</v>
      </c>
      <c r="F90" s="10">
        <f t="shared" si="12"/>
        <v>0.9999999999999994</v>
      </c>
      <c r="G90" s="4">
        <f t="shared" si="12"/>
        <v>561241.5099999985</v>
      </c>
      <c r="H90" s="10">
        <f t="shared" si="12"/>
        <v>0.9999999999999999</v>
      </c>
      <c r="I90" s="4">
        <f>SUM(I2:I89)</f>
        <v>2453451.9999999963</v>
      </c>
      <c r="J90" s="7">
        <f t="shared" si="12"/>
        <v>1.0000000000000002</v>
      </c>
      <c r="K90" s="4">
        <f>SUM(K2:K89)</f>
        <v>12718411.159999972</v>
      </c>
      <c r="L90" s="10"/>
    </row>
    <row r="91" spans="3:11" ht="12.75">
      <c r="C91" s="4">
        <f>+C90-C92</f>
        <v>-0.9900000244379044</v>
      </c>
      <c r="E91" s="4">
        <f>+E90-E92</f>
        <v>-0.9700000025331974</v>
      </c>
      <c r="F91" s="10"/>
      <c r="G91" s="4">
        <f>+G90-G92</f>
        <v>-1.5133991837501526E-09</v>
      </c>
      <c r="I91" s="4">
        <f>+I90-I92</f>
        <v>-3.725290298461914E-09</v>
      </c>
      <c r="K91" s="4">
        <f>+K90-K92</f>
        <v>-1.9600000269711018</v>
      </c>
    </row>
    <row r="92" spans="3:11" ht="12.75">
      <c r="C92" s="16">
        <v>6422946.66</v>
      </c>
      <c r="E92" s="9">
        <v>3280772.95</v>
      </c>
      <c r="F92" s="10"/>
      <c r="G92" s="9">
        <v>561241.51</v>
      </c>
      <c r="I92" s="9">
        <v>2453452</v>
      </c>
      <c r="K92" s="4">
        <f>+C92+E92+G92+I92</f>
        <v>12718413.12</v>
      </c>
    </row>
    <row r="94" spans="3:21" ht="12.75">
      <c r="C94" s="13"/>
      <c r="D94" s="13"/>
      <c r="E94" s="14"/>
      <c r="G94" s="13"/>
      <c r="H94" s="13"/>
      <c r="I94" s="14"/>
      <c r="K94" s="13"/>
      <c r="L94" s="13"/>
      <c r="M94" s="14"/>
      <c r="O94" s="13"/>
      <c r="P94" s="13"/>
      <c r="Q94" s="14"/>
      <c r="S94" s="13"/>
      <c r="T94" s="13"/>
      <c r="U94" s="14"/>
    </row>
    <row r="103" spans="3:12" ht="12.75">
      <c r="C103" s="4">
        <f>+C92</f>
        <v>6422946.66</v>
      </c>
      <c r="E103" s="4">
        <f>+E92</f>
        <v>3280772.95</v>
      </c>
      <c r="F103" s="10"/>
      <c r="G103" s="4">
        <f>+G92</f>
        <v>561241.51</v>
      </c>
      <c r="I103" s="4">
        <f>+I92</f>
        <v>2453452</v>
      </c>
      <c r="K103" s="4">
        <f>SUM(C103:I103)</f>
        <v>12718413.12</v>
      </c>
      <c r="L103" s="4"/>
    </row>
    <row r="104" spans="3:12" ht="12.75">
      <c r="C104" s="4"/>
      <c r="E104" s="4"/>
      <c r="F104" s="10"/>
      <c r="G104" s="4"/>
      <c r="I104" s="4"/>
      <c r="K104" s="4"/>
      <c r="L104" s="4"/>
    </row>
    <row r="105" spans="3:12" ht="12.75">
      <c r="C105" s="4"/>
      <c r="E105" s="4"/>
      <c r="F105" s="10"/>
      <c r="G105" s="4"/>
      <c r="I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51">
      <selection activeCell="C67" sqref="C67"/>
    </sheetView>
  </sheetViews>
  <sheetFormatPr defaultColWidth="9.140625" defaultRowHeight="12.75"/>
  <cols>
    <col min="3" max="3" width="14.57421875" style="4" customWidth="1"/>
    <col min="5" max="5" width="13.8515625" style="4" customWidth="1"/>
    <col min="7" max="7" width="18.140625" style="4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43709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35628.05</v>
      </c>
      <c r="D3" s="6">
        <f>+C3/$C$90</f>
        <v>0.006595846306977466</v>
      </c>
      <c r="E3" s="32">
        <v>35628.05</v>
      </c>
      <c r="F3" s="6">
        <f>+E3/$E$90</f>
        <v>0.011904788636033791</v>
      </c>
      <c r="G3" s="32">
        <v>1605.22</v>
      </c>
      <c r="H3" s="6">
        <f>+G3/$G$90</f>
        <v>0.002991251611141243</v>
      </c>
      <c r="I3" s="32">
        <v>4318.60999999999</v>
      </c>
      <c r="J3" s="6">
        <f>+I3/$I$90</f>
        <v>0.0017890611776765143</v>
      </c>
      <c r="K3" s="27">
        <f>+C3+E3+G3+I3</f>
        <v>77179.93</v>
      </c>
      <c r="L3" s="6">
        <f>+K3/$K$90</f>
        <v>0.0068030663491058145</v>
      </c>
    </row>
    <row r="4" spans="2:12" ht="12.75">
      <c r="B4" s="30">
        <v>33012</v>
      </c>
      <c r="C4" s="32">
        <v>61.09</v>
      </c>
      <c r="D4" s="6">
        <f aca="true" t="shared" si="0" ref="D4:D67">+C4/$C$90</f>
        <v>1.1309635270334844E-05</v>
      </c>
      <c r="E4" s="32">
        <v>61.09</v>
      </c>
      <c r="F4" s="6">
        <f aca="true" t="shared" si="1" ref="F4:F67">+E4/$E$90</f>
        <v>2.0412667484616875E-05</v>
      </c>
      <c r="G4" s="32">
        <v>0</v>
      </c>
      <c r="H4" s="6">
        <f aca="true" t="shared" si="2" ref="H4:H67">+G4/$G$90</f>
        <v>0</v>
      </c>
      <c r="I4" s="32">
        <v>46986.9899999999</v>
      </c>
      <c r="J4" s="6">
        <f aca="true" t="shared" si="3" ref="J4:J67">+I4/$I$90</f>
        <v>0.01946519821536898</v>
      </c>
      <c r="K4" s="27">
        <f aca="true" t="shared" si="4" ref="K4:K67">+C4+E4+G4+I4</f>
        <v>47109.169999999904</v>
      </c>
      <c r="L4" s="6">
        <f aca="true" t="shared" si="5" ref="L4:L67">+K4/$K$90</f>
        <v>0.00415246307118061</v>
      </c>
    </row>
    <row r="5" spans="2:12" ht="12.75">
      <c r="B5" s="30">
        <v>33013</v>
      </c>
      <c r="C5" s="32">
        <v>780.809999999999</v>
      </c>
      <c r="D5" s="6">
        <f t="shared" si="0"/>
        <v>0.00014455191218579373</v>
      </c>
      <c r="E5" s="32">
        <v>780.809999999999</v>
      </c>
      <c r="F5" s="6">
        <f t="shared" si="1"/>
        <v>0.0002609005548970974</v>
      </c>
      <c r="G5" s="32">
        <v>0</v>
      </c>
      <c r="H5" s="6">
        <f t="shared" si="2"/>
        <v>0</v>
      </c>
      <c r="I5" s="32">
        <v>3058.44999999999</v>
      </c>
      <c r="J5" s="6">
        <f t="shared" si="3"/>
        <v>0.001267017433587365</v>
      </c>
      <c r="K5" s="27">
        <f t="shared" si="4"/>
        <v>4620.069999999988</v>
      </c>
      <c r="L5" s="6">
        <f t="shared" si="5"/>
        <v>0.0004072385495492574</v>
      </c>
    </row>
    <row r="6" spans="2:12" ht="12.75">
      <c r="B6" s="30">
        <v>33014</v>
      </c>
      <c r="C6" s="32">
        <v>16371.0599999999</v>
      </c>
      <c r="D6" s="6">
        <f t="shared" si="0"/>
        <v>0.003030786013893711</v>
      </c>
      <c r="E6" s="32">
        <v>16371.0599999999</v>
      </c>
      <c r="F6" s="6">
        <f t="shared" si="1"/>
        <v>0.005470240696524961</v>
      </c>
      <c r="G6" s="32">
        <v>13884.79</v>
      </c>
      <c r="H6" s="6">
        <f t="shared" si="2"/>
        <v>0.025873650003026265</v>
      </c>
      <c r="I6" s="32">
        <v>39852.9499999999</v>
      </c>
      <c r="J6" s="6">
        <f t="shared" si="3"/>
        <v>0.0165097949712716</v>
      </c>
      <c r="K6" s="27">
        <f t="shared" si="4"/>
        <v>86479.8599999997</v>
      </c>
      <c r="L6" s="6">
        <f t="shared" si="5"/>
        <v>0.00762281366984111</v>
      </c>
    </row>
    <row r="7" spans="2:12" ht="12.75">
      <c r="B7" s="30">
        <v>33015</v>
      </c>
      <c r="C7" s="32">
        <v>737.759999999999</v>
      </c>
      <c r="D7" s="6">
        <f t="shared" si="0"/>
        <v>0.00013658203498186647</v>
      </c>
      <c r="E7" s="32">
        <v>737.759999999999</v>
      </c>
      <c r="F7" s="6">
        <f t="shared" si="1"/>
        <v>0.0002465157892200184</v>
      </c>
      <c r="G7" s="32">
        <v>0</v>
      </c>
      <c r="H7" s="6">
        <f t="shared" si="2"/>
        <v>0</v>
      </c>
      <c r="I7" s="32">
        <v>15545.08</v>
      </c>
      <c r="J7" s="6">
        <f t="shared" si="3"/>
        <v>0.006439826502480126</v>
      </c>
      <c r="K7" s="27">
        <f t="shared" si="4"/>
        <v>17020.6</v>
      </c>
      <c r="L7" s="6">
        <f t="shared" si="5"/>
        <v>0.0015002899212475372</v>
      </c>
    </row>
    <row r="8" spans="2:12" ht="12.75">
      <c r="B8" s="30">
        <v>33016</v>
      </c>
      <c r="C8" s="32">
        <v>45393.8799999999</v>
      </c>
      <c r="D8" s="6">
        <f t="shared" si="0"/>
        <v>0.008403801380018765</v>
      </c>
      <c r="E8" s="32">
        <v>45393.8799999999</v>
      </c>
      <c r="F8" s="6">
        <f t="shared" si="1"/>
        <v>0.015167951846072978</v>
      </c>
      <c r="G8" s="32">
        <v>1392.66</v>
      </c>
      <c r="H8" s="6">
        <f t="shared" si="2"/>
        <v>0.0025951560962185643</v>
      </c>
      <c r="I8" s="32">
        <v>25516.0499999999</v>
      </c>
      <c r="J8" s="6">
        <f t="shared" si="3"/>
        <v>0.010570478571265467</v>
      </c>
      <c r="K8" s="27">
        <f t="shared" si="4"/>
        <v>117696.46999999971</v>
      </c>
      <c r="L8" s="6">
        <f t="shared" si="5"/>
        <v>0.010374418510946306</v>
      </c>
    </row>
    <row r="9" spans="2:12" ht="12.75">
      <c r="B9" s="30">
        <v>33018</v>
      </c>
      <c r="C9" s="32">
        <v>606.779999999999</v>
      </c>
      <c r="D9" s="6">
        <f t="shared" si="0"/>
        <v>0.0001123336141649004</v>
      </c>
      <c r="E9" s="32">
        <v>606.779999999999</v>
      </c>
      <c r="F9" s="6">
        <f t="shared" si="1"/>
        <v>0.0002027500143446686</v>
      </c>
      <c r="G9" s="32">
        <v>0</v>
      </c>
      <c r="H9" s="6">
        <f t="shared" si="2"/>
        <v>0</v>
      </c>
      <c r="I9" s="32">
        <v>7241.35999999999</v>
      </c>
      <c r="J9" s="6">
        <f t="shared" si="3"/>
        <v>0.002999862467224319</v>
      </c>
      <c r="K9" s="27">
        <f t="shared" si="4"/>
        <v>8454.919999999987</v>
      </c>
      <c r="L9" s="6">
        <f t="shared" si="5"/>
        <v>0.0007452634608036267</v>
      </c>
    </row>
    <row r="10" spans="2:12" ht="12.75">
      <c r="B10" s="30">
        <v>33030</v>
      </c>
      <c r="C10" s="32">
        <v>10406.18</v>
      </c>
      <c r="D10" s="6">
        <f t="shared" si="0"/>
        <v>0.0019265035252488633</v>
      </c>
      <c r="E10" s="32">
        <v>10406.18</v>
      </c>
      <c r="F10" s="6">
        <f t="shared" si="1"/>
        <v>0.003477130334343926</v>
      </c>
      <c r="G10" s="32">
        <v>355.569999999999</v>
      </c>
      <c r="H10" s="6">
        <f t="shared" si="2"/>
        <v>0.0006625878916120462</v>
      </c>
      <c r="I10" s="32">
        <v>9649.55999999999</v>
      </c>
      <c r="J10" s="6">
        <f t="shared" si="3"/>
        <v>0.003997502246709059</v>
      </c>
      <c r="K10" s="27">
        <f t="shared" si="4"/>
        <v>30817.48999999999</v>
      </c>
      <c r="L10" s="6">
        <f t="shared" si="5"/>
        <v>0.002716424194514104</v>
      </c>
    </row>
    <row r="11" spans="2:12" ht="12.75">
      <c r="B11" s="30">
        <v>33031</v>
      </c>
      <c r="C11" s="32">
        <v>108.42</v>
      </c>
      <c r="D11" s="6">
        <f t="shared" si="0"/>
        <v>2.007187192682442E-05</v>
      </c>
      <c r="E11" s="32">
        <v>108.42</v>
      </c>
      <c r="F11" s="6">
        <f t="shared" si="1"/>
        <v>3.6227556206943225E-05</v>
      </c>
      <c r="G11" s="32">
        <v>0</v>
      </c>
      <c r="H11" s="6">
        <f t="shared" si="2"/>
        <v>0</v>
      </c>
      <c r="I11" s="32">
        <v>1359.55</v>
      </c>
      <c r="J11" s="6">
        <f t="shared" si="3"/>
        <v>0.00056321782335291</v>
      </c>
      <c r="K11" s="27">
        <f t="shared" si="4"/>
        <v>1576.3899999999999</v>
      </c>
      <c r="L11" s="6">
        <f t="shared" si="5"/>
        <v>0.00013895174253289572</v>
      </c>
    </row>
    <row r="12" spans="2:12" ht="12.75">
      <c r="B12" s="30">
        <v>33032</v>
      </c>
      <c r="C12" s="32">
        <v>2021.11999999999</v>
      </c>
      <c r="D12" s="6">
        <f t="shared" si="0"/>
        <v>0.0003741713870941078</v>
      </c>
      <c r="E12" s="32">
        <v>2021.11999999999</v>
      </c>
      <c r="F12" s="6">
        <f t="shared" si="1"/>
        <v>0.0006753388526192282</v>
      </c>
      <c r="G12" s="32">
        <v>0</v>
      </c>
      <c r="H12" s="6">
        <f t="shared" si="2"/>
        <v>0</v>
      </c>
      <c r="I12" s="32">
        <v>3814.53</v>
      </c>
      <c r="J12" s="6">
        <f t="shared" si="3"/>
        <v>0.0015802370517556368</v>
      </c>
      <c r="K12" s="27">
        <f t="shared" si="4"/>
        <v>7856.76999999998</v>
      </c>
      <c r="L12" s="6">
        <f t="shared" si="5"/>
        <v>0.0006925392080514191</v>
      </c>
    </row>
    <row r="13" spans="2:12" ht="12.75">
      <c r="B13" s="30">
        <v>33033</v>
      </c>
      <c r="C13" s="32">
        <v>22566.47</v>
      </c>
      <c r="D13" s="6">
        <f t="shared" si="0"/>
        <v>0.004177746685856166</v>
      </c>
      <c r="E13" s="32">
        <v>22566.47</v>
      </c>
      <c r="F13" s="6">
        <f t="shared" si="1"/>
        <v>0.007540380560019351</v>
      </c>
      <c r="G13" s="32">
        <v>412.43</v>
      </c>
      <c r="H13" s="6">
        <f t="shared" si="2"/>
        <v>0.0007685438145444132</v>
      </c>
      <c r="I13" s="32">
        <v>24785.13</v>
      </c>
      <c r="J13" s="6">
        <f t="shared" si="3"/>
        <v>0.010267681931608924</v>
      </c>
      <c r="K13" s="27">
        <f t="shared" si="4"/>
        <v>70330.5</v>
      </c>
      <c r="L13" s="6">
        <f t="shared" si="5"/>
        <v>0.006199319665951841</v>
      </c>
    </row>
    <row r="14" spans="2:12" ht="12.75">
      <c r="B14" s="30">
        <v>33034</v>
      </c>
      <c r="C14" s="32">
        <v>34748.08</v>
      </c>
      <c r="D14" s="6">
        <f t="shared" si="0"/>
        <v>0.006432936833269223</v>
      </c>
      <c r="E14" s="32">
        <v>34748.08</v>
      </c>
      <c r="F14" s="6">
        <f t="shared" si="1"/>
        <v>0.011610754669649139</v>
      </c>
      <c r="G14" s="32">
        <v>39.9399999999999</v>
      </c>
      <c r="H14" s="6">
        <f t="shared" si="2"/>
        <v>7.442630253110536E-05</v>
      </c>
      <c r="I14" s="32">
        <v>9720.93</v>
      </c>
      <c r="J14" s="6">
        <f t="shared" si="3"/>
        <v>0.004027068541477698</v>
      </c>
      <c r="K14" s="27">
        <f t="shared" si="4"/>
        <v>79257.03</v>
      </c>
      <c r="L14" s="6">
        <f t="shared" si="5"/>
        <v>0.0069861534432989255</v>
      </c>
    </row>
    <row r="15" spans="2:12" ht="12.75">
      <c r="B15" s="30">
        <v>33035</v>
      </c>
      <c r="C15" s="32">
        <v>275.649999999999</v>
      </c>
      <c r="D15" s="6">
        <f t="shared" si="0"/>
        <v>5.103128109785216E-05</v>
      </c>
      <c r="E15" s="32">
        <v>275.649999999999</v>
      </c>
      <c r="F15" s="6">
        <f t="shared" si="1"/>
        <v>9.210593865010019E-05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551.299999999998</v>
      </c>
      <c r="L15" s="6">
        <f t="shared" si="5"/>
        <v>4.8594634359761954E-05</v>
      </c>
    </row>
    <row r="16" spans="2:12" ht="12.75">
      <c r="B16" s="30">
        <v>33054</v>
      </c>
      <c r="C16" s="32">
        <v>311.48</v>
      </c>
      <c r="D16" s="6">
        <f t="shared" si="0"/>
        <v>5.7664514552363685E-05</v>
      </c>
      <c r="E16" s="32">
        <v>311.48</v>
      </c>
      <c r="F16" s="6">
        <f t="shared" si="1"/>
        <v>0.0001040782070405707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622.96</v>
      </c>
      <c r="L16" s="6">
        <f t="shared" si="5"/>
        <v>5.4911143516701287E-05</v>
      </c>
    </row>
    <row r="17" spans="2:12" ht="12.75">
      <c r="B17" s="30">
        <v>33055</v>
      </c>
      <c r="C17" s="32">
        <v>218.59</v>
      </c>
      <c r="D17" s="6">
        <f t="shared" si="0"/>
        <v>4.0467722601775966E-05</v>
      </c>
      <c r="E17" s="32">
        <v>218.59</v>
      </c>
      <c r="F17" s="6">
        <f t="shared" si="1"/>
        <v>7.303985898612542E-05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437.18</v>
      </c>
      <c r="L17" s="6">
        <f t="shared" si="5"/>
        <v>3.8535465716308375E-05</v>
      </c>
    </row>
    <row r="18" spans="2:12" ht="12.75">
      <c r="B18" s="30">
        <v>33056</v>
      </c>
      <c r="C18" s="32">
        <v>9370.21999999999</v>
      </c>
      <c r="D18" s="6">
        <f t="shared" si="0"/>
        <v>0.0017347155115861328</v>
      </c>
      <c r="E18" s="32">
        <v>9370.21999999999</v>
      </c>
      <c r="F18" s="6">
        <f t="shared" si="1"/>
        <v>0.0031309737292143807</v>
      </c>
      <c r="G18" s="32">
        <v>705.139999999999</v>
      </c>
      <c r="H18" s="6">
        <f t="shared" si="2"/>
        <v>0.001313995066769747</v>
      </c>
      <c r="I18" s="32">
        <v>35910.19</v>
      </c>
      <c r="J18" s="6">
        <f t="shared" si="3"/>
        <v>0.014876436356139486</v>
      </c>
      <c r="K18" s="27">
        <f t="shared" si="4"/>
        <v>55355.76999999998</v>
      </c>
      <c r="L18" s="6">
        <f t="shared" si="5"/>
        <v>0.004879364053787572</v>
      </c>
    </row>
    <row r="19" spans="2:12" ht="12.75">
      <c r="B19" s="30">
        <v>33109</v>
      </c>
      <c r="C19" s="32">
        <v>5558.02</v>
      </c>
      <c r="D19" s="6">
        <f t="shared" si="0"/>
        <v>0.0010289602066660087</v>
      </c>
      <c r="E19" s="32">
        <v>5558.02</v>
      </c>
      <c r="F19" s="6">
        <f t="shared" si="1"/>
        <v>0.0018571617962489816</v>
      </c>
      <c r="G19" s="32">
        <v>7519.06</v>
      </c>
      <c r="H19" s="6">
        <f t="shared" si="2"/>
        <v>0.01401141297720417</v>
      </c>
      <c r="I19" s="32">
        <v>0</v>
      </c>
      <c r="J19" s="6">
        <f t="shared" si="3"/>
        <v>0</v>
      </c>
      <c r="K19" s="27">
        <f t="shared" si="4"/>
        <v>18635.100000000002</v>
      </c>
      <c r="L19" s="6">
        <f t="shared" si="5"/>
        <v>0.0016426008901824839</v>
      </c>
    </row>
    <row r="20" spans="2:12" ht="12.75">
      <c r="B20" s="30">
        <v>33122</v>
      </c>
      <c r="C20" s="32">
        <v>65199.12</v>
      </c>
      <c r="D20" s="6">
        <f t="shared" si="0"/>
        <v>0.012070359586622916</v>
      </c>
      <c r="E20" s="32">
        <v>65199.12</v>
      </c>
      <c r="F20" s="6">
        <f t="shared" si="1"/>
        <v>0.02178569253314182</v>
      </c>
      <c r="G20" s="32">
        <v>8792.85</v>
      </c>
      <c r="H20" s="6">
        <f t="shared" si="2"/>
        <v>0.01638506044593469</v>
      </c>
      <c r="I20" s="32">
        <v>102308.45</v>
      </c>
      <c r="J20" s="6">
        <f t="shared" si="3"/>
        <v>0.042383099201654985</v>
      </c>
      <c r="K20" s="27">
        <f t="shared" si="4"/>
        <v>241499.53999999998</v>
      </c>
      <c r="L20" s="6">
        <f t="shared" si="5"/>
        <v>0.021287106556050695</v>
      </c>
    </row>
    <row r="21" spans="2:12" ht="12.75">
      <c r="B21" s="30">
        <v>33125</v>
      </c>
      <c r="C21" s="32">
        <v>6693.44999999999</v>
      </c>
      <c r="D21" s="6">
        <f t="shared" si="0"/>
        <v>0.001239163172372281</v>
      </c>
      <c r="E21" s="32">
        <v>6693.44999999999</v>
      </c>
      <c r="F21" s="6">
        <f t="shared" si="1"/>
        <v>0.0022365553965445835</v>
      </c>
      <c r="G21" s="32">
        <v>0</v>
      </c>
      <c r="H21" s="6">
        <f t="shared" si="2"/>
        <v>0</v>
      </c>
      <c r="I21" s="32">
        <v>27909.75</v>
      </c>
      <c r="J21" s="6">
        <f t="shared" si="3"/>
        <v>0.011562111467267759</v>
      </c>
      <c r="K21" s="27">
        <f t="shared" si="4"/>
        <v>41296.64999999998</v>
      </c>
      <c r="L21" s="6">
        <f t="shared" si="5"/>
        <v>0.0036401153764430796</v>
      </c>
    </row>
    <row r="22" spans="2:12" ht="12.75">
      <c r="B22" s="30">
        <v>33126</v>
      </c>
      <c r="C22" s="32">
        <v>261969.37</v>
      </c>
      <c r="D22" s="6">
        <f t="shared" si="0"/>
        <v>0.04849857630871499</v>
      </c>
      <c r="E22" s="32">
        <v>261969.37</v>
      </c>
      <c r="F22" s="6">
        <f t="shared" si="1"/>
        <v>0.08753468065091778</v>
      </c>
      <c r="G22" s="32">
        <v>34786.0999999999</v>
      </c>
      <c r="H22" s="6">
        <f t="shared" si="2"/>
        <v>0.06482225344209522</v>
      </c>
      <c r="I22" s="32">
        <v>46220.75</v>
      </c>
      <c r="J22" s="6">
        <f t="shared" si="3"/>
        <v>0.019147769636084746</v>
      </c>
      <c r="K22" s="27">
        <f t="shared" si="4"/>
        <v>604945.5899999999</v>
      </c>
      <c r="L22" s="6">
        <f t="shared" si="5"/>
        <v>0.05332325367966727</v>
      </c>
    </row>
    <row r="23" spans="2:12" ht="12.75">
      <c r="B23" s="30">
        <v>33127</v>
      </c>
      <c r="C23" s="32">
        <v>21713.99</v>
      </c>
      <c r="D23" s="6">
        <f t="shared" si="0"/>
        <v>0.004019926455454217</v>
      </c>
      <c r="E23" s="32">
        <v>21713.99</v>
      </c>
      <c r="F23" s="6">
        <f t="shared" si="1"/>
        <v>0.0072555321269323295</v>
      </c>
      <c r="G23" s="32">
        <v>140.3</v>
      </c>
      <c r="H23" s="6">
        <f t="shared" si="2"/>
        <v>0.000261442419757489</v>
      </c>
      <c r="I23" s="32">
        <v>107306.52</v>
      </c>
      <c r="J23" s="6">
        <f t="shared" si="3"/>
        <v>0.04445363879664265</v>
      </c>
      <c r="K23" s="27">
        <f t="shared" si="4"/>
        <v>150874.80000000002</v>
      </c>
      <c r="L23" s="6">
        <f t="shared" si="5"/>
        <v>0.013298940214224996</v>
      </c>
    </row>
    <row r="24" spans="2:12" ht="12.75">
      <c r="B24" s="30">
        <v>33128</v>
      </c>
      <c r="C24" s="32">
        <v>3921.8</v>
      </c>
      <c r="D24" s="6">
        <f t="shared" si="0"/>
        <v>0.0007260456310885446</v>
      </c>
      <c r="E24" s="32">
        <v>3921.8</v>
      </c>
      <c r="F24" s="6">
        <f t="shared" si="1"/>
        <v>0.0013104337754324842</v>
      </c>
      <c r="G24" s="32">
        <v>0</v>
      </c>
      <c r="H24" s="6">
        <f t="shared" si="2"/>
        <v>0</v>
      </c>
      <c r="I24" s="32">
        <v>26953.16</v>
      </c>
      <c r="J24" s="6">
        <f t="shared" si="3"/>
        <v>0.011165827007232336</v>
      </c>
      <c r="K24" s="27">
        <f t="shared" si="4"/>
        <v>34796.76</v>
      </c>
      <c r="L24" s="6">
        <f t="shared" si="5"/>
        <v>0.0030671790841726764</v>
      </c>
    </row>
    <row r="25" spans="2:12" ht="12.75">
      <c r="B25" s="30">
        <v>33129</v>
      </c>
      <c r="C25" s="32">
        <v>56941.82</v>
      </c>
      <c r="D25" s="6">
        <f t="shared" si="0"/>
        <v>0.010541679748388575</v>
      </c>
      <c r="E25" s="32">
        <v>56941.82</v>
      </c>
      <c r="F25" s="6">
        <f t="shared" si="1"/>
        <v>0.019026590892599556</v>
      </c>
      <c r="G25" s="32">
        <v>2272.04</v>
      </c>
      <c r="H25" s="6">
        <f t="shared" si="2"/>
        <v>0.00423383916882256</v>
      </c>
      <c r="I25" s="32">
        <v>3364.42999999999</v>
      </c>
      <c r="J25" s="6">
        <f t="shared" si="3"/>
        <v>0.001393775103102663</v>
      </c>
      <c r="K25" s="27">
        <f t="shared" si="4"/>
        <v>119520.10999999999</v>
      </c>
      <c r="L25" s="6">
        <f t="shared" si="5"/>
        <v>0.010535164237418009</v>
      </c>
    </row>
    <row r="26" spans="2:12" ht="12.75">
      <c r="B26" s="30">
        <v>33130</v>
      </c>
      <c r="C26" s="32">
        <v>130304.52</v>
      </c>
      <c r="D26" s="6">
        <f t="shared" si="0"/>
        <v>0.024123368722803275</v>
      </c>
      <c r="E26" s="32">
        <v>130304.52</v>
      </c>
      <c r="F26" s="6">
        <f t="shared" si="1"/>
        <v>0.043540069381283505</v>
      </c>
      <c r="G26" s="32">
        <v>18427.24</v>
      </c>
      <c r="H26" s="6">
        <f t="shared" si="2"/>
        <v>0.03433829091270129</v>
      </c>
      <c r="I26" s="32">
        <v>102790.64</v>
      </c>
      <c r="J26" s="6">
        <f t="shared" si="3"/>
        <v>0.04258285500485644</v>
      </c>
      <c r="K26" s="27">
        <f t="shared" si="4"/>
        <v>381826.92000000004</v>
      </c>
      <c r="L26" s="6">
        <f t="shared" si="5"/>
        <v>0.033656338774014416</v>
      </c>
    </row>
    <row r="27" spans="2:12" ht="12.75">
      <c r="B27" s="30">
        <v>33131</v>
      </c>
      <c r="C27" s="32">
        <v>415447.89</v>
      </c>
      <c r="D27" s="6">
        <f t="shared" si="0"/>
        <v>0.07691216417957425</v>
      </c>
      <c r="E27" s="32">
        <v>415447.89</v>
      </c>
      <c r="F27" s="6">
        <f t="shared" si="1"/>
        <v>0.13881813121223913</v>
      </c>
      <c r="G27" s="32">
        <v>172419.88</v>
      </c>
      <c r="H27" s="6">
        <f t="shared" si="2"/>
        <v>0.32129629822876604</v>
      </c>
      <c r="I27" s="32">
        <v>134694.81</v>
      </c>
      <c r="J27" s="6">
        <f t="shared" si="3"/>
        <v>0.055799726163167064</v>
      </c>
      <c r="K27" s="27">
        <f t="shared" si="4"/>
        <v>1138010.47</v>
      </c>
      <c r="L27" s="6">
        <f t="shared" si="5"/>
        <v>0.10031054360099954</v>
      </c>
    </row>
    <row r="28" spans="2:12" ht="12.75">
      <c r="B28" s="30">
        <v>33132</v>
      </c>
      <c r="C28" s="32">
        <v>220920.72</v>
      </c>
      <c r="D28" s="6">
        <f t="shared" si="0"/>
        <v>0.04089921045768159</v>
      </c>
      <c r="E28" s="32">
        <v>220920.72</v>
      </c>
      <c r="F28" s="6">
        <f t="shared" si="1"/>
        <v>0.0738186478608962</v>
      </c>
      <c r="G28" s="32">
        <v>21723.4599999999</v>
      </c>
      <c r="H28" s="6">
        <f t="shared" si="2"/>
        <v>0.04048064111122591</v>
      </c>
      <c r="I28" s="32">
        <v>133620.56</v>
      </c>
      <c r="J28" s="6">
        <f t="shared" si="3"/>
        <v>0.055354698950679945</v>
      </c>
      <c r="K28" s="27">
        <f t="shared" si="4"/>
        <v>597185.46</v>
      </c>
      <c r="L28" s="6">
        <f t="shared" si="5"/>
        <v>0.05263923285627852</v>
      </c>
    </row>
    <row r="29" spans="2:12" ht="12.75">
      <c r="B29" s="30">
        <v>33133</v>
      </c>
      <c r="C29" s="32">
        <v>92545.3</v>
      </c>
      <c r="D29" s="6">
        <f t="shared" si="0"/>
        <v>0.017132977393742334</v>
      </c>
      <c r="E29" s="32">
        <v>92545.3</v>
      </c>
      <c r="F29" s="6">
        <f t="shared" si="1"/>
        <v>0.030923169686759112</v>
      </c>
      <c r="G29" s="32">
        <v>32000.38</v>
      </c>
      <c r="H29" s="6">
        <f t="shared" si="2"/>
        <v>0.059631195868561325</v>
      </c>
      <c r="I29" s="32">
        <v>67530.13</v>
      </c>
      <c r="J29" s="6">
        <f t="shared" si="3"/>
        <v>0.02797556017015855</v>
      </c>
      <c r="K29" s="27">
        <f t="shared" si="4"/>
        <v>284621.11</v>
      </c>
      <c r="L29" s="6">
        <f t="shared" si="5"/>
        <v>0.02508808048525238</v>
      </c>
    </row>
    <row r="30" spans="2:12" ht="12.75">
      <c r="B30" s="30">
        <v>33134</v>
      </c>
      <c r="C30" s="32">
        <v>123304.16</v>
      </c>
      <c r="D30" s="6">
        <f t="shared" si="0"/>
        <v>0.022827387083238025</v>
      </c>
      <c r="E30" s="32">
        <v>123304.16</v>
      </c>
      <c r="F30" s="6">
        <f t="shared" si="1"/>
        <v>0.04120096280160414</v>
      </c>
      <c r="G30" s="32">
        <v>43940.91</v>
      </c>
      <c r="H30" s="6">
        <f t="shared" si="2"/>
        <v>0.08188180924266604</v>
      </c>
      <c r="I30" s="32">
        <v>117344.56</v>
      </c>
      <c r="J30" s="6">
        <f t="shared" si="3"/>
        <v>0.04861207580854324</v>
      </c>
      <c r="K30" s="27">
        <f t="shared" si="4"/>
        <v>407893.79</v>
      </c>
      <c r="L30" s="6">
        <f t="shared" si="5"/>
        <v>0.035954017019168505</v>
      </c>
    </row>
    <row r="31" spans="2:12" ht="12.75">
      <c r="B31" s="30">
        <v>33135</v>
      </c>
      <c r="C31" s="32">
        <v>9498.84</v>
      </c>
      <c r="D31" s="6">
        <f t="shared" si="0"/>
        <v>0.0017585270239199122</v>
      </c>
      <c r="E31" s="32">
        <v>9498.84</v>
      </c>
      <c r="F31" s="6">
        <f t="shared" si="1"/>
        <v>0.0031739509315694575</v>
      </c>
      <c r="G31" s="32">
        <v>0</v>
      </c>
      <c r="H31" s="6">
        <f t="shared" si="2"/>
        <v>0</v>
      </c>
      <c r="I31" s="32">
        <v>52827.08</v>
      </c>
      <c r="J31" s="6">
        <f t="shared" si="3"/>
        <v>0.021884559605523924</v>
      </c>
      <c r="K31" s="27">
        <f t="shared" si="4"/>
        <v>71824.76000000001</v>
      </c>
      <c r="L31" s="6">
        <f t="shared" si="5"/>
        <v>0.006331032015558986</v>
      </c>
    </row>
    <row r="32" spans="2:12" ht="12.75">
      <c r="B32" s="30">
        <v>33136</v>
      </c>
      <c r="C32" s="32">
        <v>16334.74</v>
      </c>
      <c r="D32" s="6">
        <f t="shared" si="0"/>
        <v>0.0030240620663897428</v>
      </c>
      <c r="E32" s="32">
        <v>16334.74</v>
      </c>
      <c r="F32" s="6">
        <f t="shared" si="1"/>
        <v>0.005458104699094297</v>
      </c>
      <c r="G32" s="32">
        <v>855.98</v>
      </c>
      <c r="H32" s="6">
        <f t="shared" si="2"/>
        <v>0.0015950782784320413</v>
      </c>
      <c r="I32" s="32">
        <v>3299.67999999999</v>
      </c>
      <c r="J32" s="6">
        <f t="shared" si="3"/>
        <v>0.0013669512613446542</v>
      </c>
      <c r="K32" s="27">
        <f t="shared" si="4"/>
        <v>36825.13999999999</v>
      </c>
      <c r="L32" s="6">
        <f t="shared" si="5"/>
        <v>0.0032459717278197904</v>
      </c>
    </row>
    <row r="33" spans="2:12" ht="12.75">
      <c r="B33" s="30">
        <v>33137</v>
      </c>
      <c r="C33" s="32">
        <v>50929.29</v>
      </c>
      <c r="D33" s="6">
        <f t="shared" si="0"/>
        <v>0.00942857578125899</v>
      </c>
      <c r="E33" s="32">
        <v>50929.29</v>
      </c>
      <c r="F33" s="6">
        <f t="shared" si="1"/>
        <v>0.017017558716608663</v>
      </c>
      <c r="G33" s="32">
        <v>0</v>
      </c>
      <c r="H33" s="6">
        <f t="shared" si="2"/>
        <v>0</v>
      </c>
      <c r="I33" s="32">
        <v>59932.0999999999</v>
      </c>
      <c r="J33" s="6">
        <f t="shared" si="3"/>
        <v>0.024827940797299757</v>
      </c>
      <c r="K33" s="27">
        <f t="shared" si="4"/>
        <v>161790.6799999999</v>
      </c>
      <c r="L33" s="6">
        <f t="shared" si="5"/>
        <v>0.014261126314923408</v>
      </c>
    </row>
    <row r="34" spans="2:12" ht="12.75">
      <c r="B34" s="30">
        <v>33138</v>
      </c>
      <c r="C34" s="32">
        <v>76553.4299999999</v>
      </c>
      <c r="D34" s="6">
        <f t="shared" si="0"/>
        <v>0.014172391094992774</v>
      </c>
      <c r="E34" s="32">
        <v>76553.4299999999</v>
      </c>
      <c r="F34" s="6">
        <f t="shared" si="1"/>
        <v>0.025579631877506826</v>
      </c>
      <c r="G34" s="32">
        <v>13642.03</v>
      </c>
      <c r="H34" s="6">
        <f t="shared" si="2"/>
        <v>0.025421278215283373</v>
      </c>
      <c r="I34" s="32">
        <v>21399.18</v>
      </c>
      <c r="J34" s="6">
        <f t="shared" si="3"/>
        <v>0.00886499178488259</v>
      </c>
      <c r="K34" s="27">
        <f t="shared" si="4"/>
        <v>188148.0699999998</v>
      </c>
      <c r="L34" s="6">
        <f t="shared" si="5"/>
        <v>0.016584412601387485</v>
      </c>
    </row>
    <row r="35" spans="2:12" ht="12.75">
      <c r="B35" s="30">
        <v>33139</v>
      </c>
      <c r="C35" s="32">
        <v>1589583.14999999</v>
      </c>
      <c r="D35" s="6">
        <f t="shared" si="0"/>
        <v>0.2942806622748379</v>
      </c>
      <c r="E35" s="32">
        <v>1388.3</v>
      </c>
      <c r="F35" s="6">
        <f t="shared" si="1"/>
        <v>0.0004638878092796465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1590971.44999999</v>
      </c>
      <c r="L35" s="6">
        <f t="shared" si="5"/>
        <v>0.14023703226840212</v>
      </c>
    </row>
    <row r="36" spans="2:12" ht="12.75">
      <c r="B36" s="30">
        <v>33140</v>
      </c>
      <c r="C36" s="32">
        <v>728927.469999999</v>
      </c>
      <c r="D36" s="6">
        <f t="shared" si="0"/>
        <v>0.1349468624034692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728927.469999999</v>
      </c>
      <c r="L36" s="6">
        <f t="shared" si="5"/>
        <v>0.06425170302818145</v>
      </c>
    </row>
    <row r="37" spans="2:12" ht="12.75">
      <c r="B37" s="30">
        <v>33141</v>
      </c>
      <c r="C37" s="32">
        <v>109570.35</v>
      </c>
      <c r="D37" s="6">
        <f t="shared" si="0"/>
        <v>0.02028483704277187</v>
      </c>
      <c r="E37" s="32">
        <v>17853.2799999999</v>
      </c>
      <c r="F37" s="6">
        <f t="shared" si="1"/>
        <v>0.005965511018984428</v>
      </c>
      <c r="G37" s="32">
        <v>10303.69</v>
      </c>
      <c r="H37" s="6">
        <f t="shared" si="2"/>
        <v>0.01920043938724905</v>
      </c>
      <c r="I37" s="32">
        <v>2033.24</v>
      </c>
      <c r="J37" s="6">
        <f t="shared" si="3"/>
        <v>0.0008423059153058518</v>
      </c>
      <c r="K37" s="27">
        <f t="shared" si="4"/>
        <v>139760.55999999988</v>
      </c>
      <c r="L37" s="6">
        <f t="shared" si="5"/>
        <v>0.012319269564875005</v>
      </c>
    </row>
    <row r="38" spans="2:12" ht="12.75">
      <c r="B38" s="30">
        <v>33142</v>
      </c>
      <c r="C38" s="32">
        <v>120006.98</v>
      </c>
      <c r="D38" s="6">
        <f t="shared" si="0"/>
        <v>0.022216977798238145</v>
      </c>
      <c r="E38" s="32">
        <v>120006.98</v>
      </c>
      <c r="F38" s="6">
        <f t="shared" si="1"/>
        <v>0.040099240114144175</v>
      </c>
      <c r="G38" s="32">
        <v>9980.75</v>
      </c>
      <c r="H38" s="6">
        <f t="shared" si="2"/>
        <v>0.018598655958621223</v>
      </c>
      <c r="I38" s="32">
        <v>25932.0299999999</v>
      </c>
      <c r="J38" s="6">
        <f t="shared" si="3"/>
        <v>0.0107428057016824</v>
      </c>
      <c r="K38" s="27">
        <f t="shared" si="4"/>
        <v>275926.7399999999</v>
      </c>
      <c r="L38" s="6">
        <f t="shared" si="5"/>
        <v>0.024321710575695894</v>
      </c>
    </row>
    <row r="39" spans="2:12" ht="12.75">
      <c r="B39" s="30">
        <v>33143</v>
      </c>
      <c r="C39" s="32">
        <v>26028.2999999999</v>
      </c>
      <c r="D39" s="6">
        <f t="shared" si="0"/>
        <v>0.004818637742786958</v>
      </c>
      <c r="E39" s="32">
        <v>26028.2999999999</v>
      </c>
      <c r="F39" s="6">
        <f t="shared" si="1"/>
        <v>0.008697119546404508</v>
      </c>
      <c r="G39" s="32">
        <v>0</v>
      </c>
      <c r="H39" s="6">
        <f t="shared" si="2"/>
        <v>0</v>
      </c>
      <c r="I39" s="32">
        <v>61811.76</v>
      </c>
      <c r="J39" s="6">
        <f t="shared" si="3"/>
        <v>0.02560662345983044</v>
      </c>
      <c r="K39" s="27">
        <f t="shared" si="4"/>
        <v>113868.35999999981</v>
      </c>
      <c r="L39" s="6">
        <f t="shared" si="5"/>
        <v>0.010036987700609023</v>
      </c>
    </row>
    <row r="40" spans="2:12" ht="12.75">
      <c r="B40" s="30">
        <v>33144</v>
      </c>
      <c r="C40" s="32">
        <v>14722.85</v>
      </c>
      <c r="D40" s="6">
        <f t="shared" si="0"/>
        <v>0.002725651721064812</v>
      </c>
      <c r="E40" s="32">
        <v>14722.85</v>
      </c>
      <c r="F40" s="6">
        <f t="shared" si="1"/>
        <v>0.004919506326336414</v>
      </c>
      <c r="G40" s="32">
        <v>471.86</v>
      </c>
      <c r="H40" s="6">
        <f t="shared" si="2"/>
        <v>0.0008792888110247237</v>
      </c>
      <c r="I40" s="32">
        <v>25661.9</v>
      </c>
      <c r="J40" s="6">
        <f t="shared" si="3"/>
        <v>0.010630899533742815</v>
      </c>
      <c r="K40" s="27">
        <f t="shared" si="4"/>
        <v>55579.46000000001</v>
      </c>
      <c r="L40" s="6">
        <f t="shared" si="5"/>
        <v>0.004899081328882686</v>
      </c>
    </row>
    <row r="41" spans="2:12" ht="12.75">
      <c r="B41" s="30">
        <v>33145</v>
      </c>
      <c r="C41" s="32">
        <v>16777.1699999999</v>
      </c>
      <c r="D41" s="6">
        <f t="shared" si="0"/>
        <v>0.0031059694478376577</v>
      </c>
      <c r="E41" s="32">
        <v>16777.1699999999</v>
      </c>
      <c r="F41" s="6">
        <f t="shared" si="1"/>
        <v>0.0056059386567832315</v>
      </c>
      <c r="G41" s="32">
        <v>0</v>
      </c>
      <c r="H41" s="6">
        <f t="shared" si="2"/>
        <v>0</v>
      </c>
      <c r="I41" s="32">
        <v>31968.52</v>
      </c>
      <c r="J41" s="6">
        <f t="shared" si="3"/>
        <v>0.013243529292938084</v>
      </c>
      <c r="K41" s="27">
        <f t="shared" si="4"/>
        <v>65522.8599999998</v>
      </c>
      <c r="L41" s="6">
        <f t="shared" si="5"/>
        <v>0.005775547658091554</v>
      </c>
    </row>
    <row r="42" spans="2:12" ht="12.75">
      <c r="B42" s="30">
        <v>33146</v>
      </c>
      <c r="C42" s="32">
        <v>9859.79</v>
      </c>
      <c r="D42" s="6">
        <f t="shared" si="0"/>
        <v>0.0018253499548550468</v>
      </c>
      <c r="E42" s="32">
        <v>9859.79</v>
      </c>
      <c r="F42" s="6">
        <f t="shared" si="1"/>
        <v>0.0032945590888549784</v>
      </c>
      <c r="G42" s="32">
        <v>257.55</v>
      </c>
      <c r="H42" s="6">
        <f t="shared" si="2"/>
        <v>0.00047993225380286016</v>
      </c>
      <c r="I42" s="32">
        <v>54039.0599999999</v>
      </c>
      <c r="J42" s="6">
        <f t="shared" si="3"/>
        <v>0.022386643925738116</v>
      </c>
      <c r="K42" s="27">
        <f t="shared" si="4"/>
        <v>74016.1899999999</v>
      </c>
      <c r="L42" s="6">
        <f t="shared" si="5"/>
        <v>0.006524196788958239</v>
      </c>
    </row>
    <row r="43" spans="2:12" ht="12.75">
      <c r="B43" s="30">
        <v>33147</v>
      </c>
      <c r="C43" s="32">
        <v>6342.61999999999</v>
      </c>
      <c r="D43" s="6">
        <f t="shared" si="0"/>
        <v>0.0011742137642548874</v>
      </c>
      <c r="E43" s="32">
        <v>6342.61999999999</v>
      </c>
      <c r="F43" s="6">
        <f t="shared" si="1"/>
        <v>0.0021193287451510964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12685.23999999998</v>
      </c>
      <c r="L43" s="6">
        <f t="shared" si="5"/>
        <v>0.0011181472874402828</v>
      </c>
    </row>
    <row r="44" spans="2:12" ht="12.75">
      <c r="B44" s="30">
        <v>33149</v>
      </c>
      <c r="C44" s="32">
        <v>67177.21</v>
      </c>
      <c r="D44" s="6">
        <f t="shared" si="0"/>
        <v>0.012436564799127364</v>
      </c>
      <c r="E44" s="32">
        <v>67177.21</v>
      </c>
      <c r="F44" s="6">
        <f t="shared" si="1"/>
        <v>0.022446653302901944</v>
      </c>
      <c r="G44" s="32">
        <v>24319.57</v>
      </c>
      <c r="H44" s="6">
        <f t="shared" si="2"/>
        <v>0.04531836941027537</v>
      </c>
      <c r="I44" s="32">
        <v>35051.8399999999</v>
      </c>
      <c r="J44" s="6">
        <f t="shared" si="3"/>
        <v>0.014520849567367447</v>
      </c>
      <c r="K44" s="27">
        <f t="shared" si="4"/>
        <v>193725.82999999993</v>
      </c>
      <c r="L44" s="6">
        <f t="shared" si="5"/>
        <v>0.017076067249939115</v>
      </c>
    </row>
    <row r="45" spans="2:12" ht="12.75">
      <c r="B45" s="30">
        <v>33150</v>
      </c>
      <c r="C45" s="32">
        <v>1960.56999999999</v>
      </c>
      <c r="D45" s="6">
        <f t="shared" si="0"/>
        <v>0.00036296172240890935</v>
      </c>
      <c r="E45" s="32">
        <v>1960.56999999999</v>
      </c>
      <c r="F45" s="6">
        <f t="shared" si="1"/>
        <v>0.0006551066212197594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3921.13999999998</v>
      </c>
      <c r="L45" s="6">
        <f t="shared" si="5"/>
        <v>0.0003456309896126187</v>
      </c>
    </row>
    <row r="46" spans="2:12" ht="12.75">
      <c r="B46" s="30">
        <v>33154</v>
      </c>
      <c r="C46" s="32">
        <v>27622.61</v>
      </c>
      <c r="D46" s="6">
        <f t="shared" si="0"/>
        <v>0.00511379349017358</v>
      </c>
      <c r="E46" s="32">
        <v>27622.61</v>
      </c>
      <c r="F46" s="6">
        <f t="shared" si="1"/>
        <v>0.00922984372216816</v>
      </c>
      <c r="G46" s="32">
        <v>6291.65999999999</v>
      </c>
      <c r="H46" s="6">
        <f t="shared" si="2"/>
        <v>0.01172421108119316</v>
      </c>
      <c r="I46" s="32">
        <v>1122</v>
      </c>
      <c r="J46" s="6">
        <f t="shared" si="3"/>
        <v>0.00046480850119669383</v>
      </c>
      <c r="K46" s="27">
        <f t="shared" si="4"/>
        <v>62658.87999999999</v>
      </c>
      <c r="L46" s="6">
        <f t="shared" si="5"/>
        <v>0.005523100604012718</v>
      </c>
    </row>
    <row r="47" spans="2:12" ht="12.75">
      <c r="B47" s="30">
        <v>33155</v>
      </c>
      <c r="C47" s="32">
        <v>3058.86999999999</v>
      </c>
      <c r="D47" s="6">
        <f t="shared" si="0"/>
        <v>0.0005662907847334921</v>
      </c>
      <c r="E47" s="32">
        <v>3058.86999999999</v>
      </c>
      <c r="F47" s="6">
        <f t="shared" si="1"/>
        <v>0.0010220935699569457</v>
      </c>
      <c r="G47" s="32">
        <v>0</v>
      </c>
      <c r="H47" s="6">
        <f t="shared" si="2"/>
        <v>0</v>
      </c>
      <c r="I47" s="32">
        <v>49904.16</v>
      </c>
      <c r="J47" s="6">
        <f t="shared" si="3"/>
        <v>0.020673687890445634</v>
      </c>
      <c r="K47" s="27">
        <f t="shared" si="4"/>
        <v>56021.89999999998</v>
      </c>
      <c r="L47" s="6">
        <f t="shared" si="5"/>
        <v>0.004938080440121816</v>
      </c>
    </row>
    <row r="48" spans="2:12" ht="12.75">
      <c r="B48" s="30">
        <v>33156</v>
      </c>
      <c r="C48" s="32">
        <v>38751.08</v>
      </c>
      <c r="D48" s="6">
        <f t="shared" si="0"/>
        <v>0.007174015078270866</v>
      </c>
      <c r="E48" s="32">
        <v>38751.08</v>
      </c>
      <c r="F48" s="6">
        <f t="shared" si="1"/>
        <v>0.012948320686033512</v>
      </c>
      <c r="G48" s="32">
        <v>6143.71</v>
      </c>
      <c r="H48" s="6">
        <f t="shared" si="2"/>
        <v>0.011448513247956397</v>
      </c>
      <c r="I48" s="32">
        <v>75234.9799999999</v>
      </c>
      <c r="J48" s="6">
        <f t="shared" si="3"/>
        <v>0.031167431632231006</v>
      </c>
      <c r="K48" s="27">
        <f t="shared" si="4"/>
        <v>158880.84999999992</v>
      </c>
      <c r="L48" s="6">
        <f t="shared" si="5"/>
        <v>0.01400463778798877</v>
      </c>
    </row>
    <row r="49" spans="2:12" ht="12.75">
      <c r="B49" s="30">
        <v>33157</v>
      </c>
      <c r="C49" s="32">
        <v>3422.53</v>
      </c>
      <c r="D49" s="6">
        <f t="shared" si="0"/>
        <v>0.0006336154199014424</v>
      </c>
      <c r="E49" s="32">
        <v>3422.53</v>
      </c>
      <c r="F49" s="6">
        <f t="shared" si="1"/>
        <v>0.0011436072490771942</v>
      </c>
      <c r="G49" s="32">
        <v>0</v>
      </c>
      <c r="H49" s="6">
        <f t="shared" si="2"/>
        <v>0</v>
      </c>
      <c r="I49" s="32">
        <v>16451.54</v>
      </c>
      <c r="J49" s="6">
        <f t="shared" si="3"/>
        <v>0.006815343716379195</v>
      </c>
      <c r="K49" s="27">
        <f t="shared" si="4"/>
        <v>23296.600000000002</v>
      </c>
      <c r="L49" s="6">
        <f t="shared" si="5"/>
        <v>0.0020534913093154987</v>
      </c>
    </row>
    <row r="50" spans="2:12" ht="12.75">
      <c r="B50" s="30">
        <v>33158</v>
      </c>
      <c r="C50" s="32">
        <v>155.8</v>
      </c>
      <c r="D50" s="6">
        <f t="shared" si="0"/>
        <v>2.8843365118974773E-05</v>
      </c>
      <c r="E50" s="32">
        <v>155.8</v>
      </c>
      <c r="F50" s="6">
        <f t="shared" si="1"/>
        <v>5.205915197419069E-05</v>
      </c>
      <c r="G50" s="32">
        <v>0</v>
      </c>
      <c r="H50" s="6">
        <f t="shared" si="2"/>
        <v>0</v>
      </c>
      <c r="I50" s="32">
        <v>875.399999999999</v>
      </c>
      <c r="J50" s="6">
        <f t="shared" si="3"/>
        <v>0.0003626500552117516</v>
      </c>
      <c r="K50" s="27">
        <f t="shared" si="4"/>
        <v>1186.999999999999</v>
      </c>
      <c r="L50" s="6">
        <f t="shared" si="5"/>
        <v>0.00010462875201349103</v>
      </c>
    </row>
    <row r="51" spans="2:12" ht="12.75">
      <c r="B51" s="30">
        <v>33160</v>
      </c>
      <c r="C51" s="32">
        <v>229080.23</v>
      </c>
      <c r="D51" s="6">
        <f t="shared" si="0"/>
        <v>0.04240978636347059</v>
      </c>
      <c r="E51" s="32">
        <v>229080.23</v>
      </c>
      <c r="F51" s="6">
        <f t="shared" si="1"/>
        <v>0.07654507386298175</v>
      </c>
      <c r="G51" s="32">
        <v>27101.1699999999</v>
      </c>
      <c r="H51" s="6">
        <f t="shared" si="2"/>
        <v>0.050501749558510625</v>
      </c>
      <c r="I51" s="32">
        <v>84003.0299999999</v>
      </c>
      <c r="J51" s="6">
        <f t="shared" si="3"/>
        <v>0.03479975264730915</v>
      </c>
      <c r="K51" s="27">
        <f t="shared" si="4"/>
        <v>569264.6599999998</v>
      </c>
      <c r="L51" s="6">
        <f t="shared" si="5"/>
        <v>0.05017813895634735</v>
      </c>
    </row>
    <row r="52" spans="2:12" ht="12.75">
      <c r="B52" s="30">
        <v>33161</v>
      </c>
      <c r="C52" s="32">
        <v>6537.27999999999</v>
      </c>
      <c r="D52" s="6">
        <f t="shared" si="0"/>
        <v>0.0012102513088894165</v>
      </c>
      <c r="E52" s="32">
        <v>6537.27999999999</v>
      </c>
      <c r="F52" s="6">
        <f t="shared" si="1"/>
        <v>0.0021843726124379766</v>
      </c>
      <c r="G52" s="32">
        <v>0</v>
      </c>
      <c r="H52" s="6">
        <f t="shared" si="2"/>
        <v>0</v>
      </c>
      <c r="I52" s="32">
        <v>2009.59999999999</v>
      </c>
      <c r="J52" s="6">
        <f t="shared" si="3"/>
        <v>0.0008325126238902595</v>
      </c>
      <c r="K52" s="27">
        <f t="shared" si="4"/>
        <v>15084.159999999969</v>
      </c>
      <c r="L52" s="6">
        <f t="shared" si="5"/>
        <v>0.0013296013782407908</v>
      </c>
    </row>
    <row r="53" spans="2:12" ht="12.75">
      <c r="B53" s="30">
        <v>33162</v>
      </c>
      <c r="C53" s="32">
        <v>3854.73999999999</v>
      </c>
      <c r="D53" s="6">
        <f t="shared" si="0"/>
        <v>0.0007136307654603114</v>
      </c>
      <c r="E53" s="32">
        <v>3854.73999999999</v>
      </c>
      <c r="F53" s="6">
        <f t="shared" si="1"/>
        <v>0.0012880262867842828</v>
      </c>
      <c r="G53" s="32">
        <v>0</v>
      </c>
      <c r="H53" s="6">
        <f t="shared" si="2"/>
        <v>0</v>
      </c>
      <c r="I53" s="32">
        <v>1951.61999999999</v>
      </c>
      <c r="J53" s="6">
        <f t="shared" si="3"/>
        <v>0.0008084933753168332</v>
      </c>
      <c r="K53" s="27">
        <f t="shared" si="4"/>
        <v>9661.09999999997</v>
      </c>
      <c r="L53" s="6">
        <f t="shared" si="5"/>
        <v>0.0008515828442102239</v>
      </c>
    </row>
    <row r="54" spans="2:12" ht="12.75">
      <c r="B54" s="30">
        <v>33165</v>
      </c>
      <c r="C54" s="32">
        <v>1989.15</v>
      </c>
      <c r="D54" s="6">
        <f t="shared" si="0"/>
        <v>0.0003682527581926102</v>
      </c>
      <c r="E54" s="32">
        <v>1989.15</v>
      </c>
      <c r="F54" s="6">
        <f t="shared" si="1"/>
        <v>0.0006646563680966714</v>
      </c>
      <c r="G54" s="32">
        <v>0</v>
      </c>
      <c r="H54" s="6">
        <f t="shared" si="2"/>
        <v>0</v>
      </c>
      <c r="I54" s="32">
        <v>29637.07</v>
      </c>
      <c r="J54" s="6">
        <f t="shared" si="3"/>
        <v>0.012277684569127896</v>
      </c>
      <c r="K54" s="27">
        <f t="shared" si="4"/>
        <v>33615.37</v>
      </c>
      <c r="L54" s="6">
        <f t="shared" si="5"/>
        <v>0.0029630448286198387</v>
      </c>
    </row>
    <row r="55" spans="2:12" ht="12.75">
      <c r="B55" s="30">
        <v>33166</v>
      </c>
      <c r="C55" s="32">
        <v>176947.799999999</v>
      </c>
      <c r="D55" s="6">
        <f t="shared" si="0"/>
        <v>0.03275847241591332</v>
      </c>
      <c r="E55" s="32">
        <v>176947.799999999</v>
      </c>
      <c r="F55" s="6">
        <f t="shared" si="1"/>
        <v>0.05912549686584497</v>
      </c>
      <c r="G55" s="32">
        <v>5771.72</v>
      </c>
      <c r="H55" s="6">
        <f t="shared" si="2"/>
        <v>0.010755327462314284</v>
      </c>
      <c r="I55" s="32">
        <v>37017.5599999999</v>
      </c>
      <c r="J55" s="6">
        <f t="shared" si="3"/>
        <v>0.015335184119036222</v>
      </c>
      <c r="K55" s="27">
        <f t="shared" si="4"/>
        <v>396684.87999999785</v>
      </c>
      <c r="L55" s="6">
        <f t="shared" si="5"/>
        <v>0.03496600163186289</v>
      </c>
    </row>
    <row r="56" spans="2:12" ht="12.75">
      <c r="B56" s="30">
        <v>33167</v>
      </c>
      <c r="C56" s="32">
        <v>250.41</v>
      </c>
      <c r="D56" s="6">
        <f t="shared" si="0"/>
        <v>4.6358581896293146E-05</v>
      </c>
      <c r="E56" s="32">
        <v>250.41</v>
      </c>
      <c r="F56" s="6">
        <f t="shared" si="1"/>
        <v>8.367222237392226E-05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500.82</v>
      </c>
      <c r="L56" s="6">
        <f t="shared" si="5"/>
        <v>4.414504766924736E-05</v>
      </c>
    </row>
    <row r="57" spans="2:12" ht="12.75">
      <c r="B57" s="30">
        <v>33168</v>
      </c>
      <c r="C57" s="32">
        <v>2680.36</v>
      </c>
      <c r="D57" s="6">
        <f t="shared" si="0"/>
        <v>0.0004962169584742953</v>
      </c>
      <c r="E57" s="32">
        <v>2680.36</v>
      </c>
      <c r="F57" s="6">
        <f t="shared" si="1"/>
        <v>0.0008956178984951331</v>
      </c>
      <c r="G57" s="32">
        <v>0</v>
      </c>
      <c r="H57" s="6">
        <f t="shared" si="2"/>
        <v>0</v>
      </c>
      <c r="I57" s="32">
        <v>2362.40999999999</v>
      </c>
      <c r="J57" s="6">
        <f t="shared" si="3"/>
        <v>0.0009786704557148635</v>
      </c>
      <c r="K57" s="27">
        <f t="shared" si="4"/>
        <v>7723.12999999999</v>
      </c>
      <c r="L57" s="6">
        <f t="shared" si="5"/>
        <v>0.0006807594385323947</v>
      </c>
    </row>
    <row r="58" spans="2:12" ht="12.75">
      <c r="B58" s="30">
        <v>33169</v>
      </c>
      <c r="C58" s="32">
        <v>10043.85</v>
      </c>
      <c r="D58" s="6">
        <f t="shared" si="0"/>
        <v>0.0018594251139294913</v>
      </c>
      <c r="E58" s="32">
        <v>10043.85</v>
      </c>
      <c r="F58" s="6">
        <f t="shared" si="1"/>
        <v>0.0033560610626185822</v>
      </c>
      <c r="G58" s="32">
        <v>0</v>
      </c>
      <c r="H58" s="6">
        <f t="shared" si="2"/>
        <v>0</v>
      </c>
      <c r="I58" s="32">
        <v>39588.93</v>
      </c>
      <c r="J58" s="6">
        <f t="shared" si="3"/>
        <v>0.016400419979751182</v>
      </c>
      <c r="K58" s="27">
        <f t="shared" si="4"/>
        <v>59676.630000000005</v>
      </c>
      <c r="L58" s="6">
        <f t="shared" si="5"/>
        <v>0.005260228577313281</v>
      </c>
    </row>
    <row r="59" spans="2:12" ht="12.75">
      <c r="B59" s="30">
        <v>33170</v>
      </c>
      <c r="C59" s="32">
        <v>1068.64</v>
      </c>
      <c r="D59" s="6">
        <f t="shared" si="0"/>
        <v>0.00019783808537061104</v>
      </c>
      <c r="E59" s="32">
        <v>1068.64</v>
      </c>
      <c r="F59" s="6">
        <f t="shared" si="1"/>
        <v>0.00035707632968998165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2137.28</v>
      </c>
      <c r="L59" s="6">
        <f t="shared" si="5"/>
        <v>0.0001883916925892117</v>
      </c>
    </row>
    <row r="60" spans="2:12" ht="12.75">
      <c r="B60" s="30">
        <v>33171</v>
      </c>
      <c r="C60" s="32">
        <v>116.48</v>
      </c>
      <c r="D60" s="6">
        <f t="shared" si="0"/>
        <v>2.1564025475341345E-05</v>
      </c>
      <c r="E60" s="32">
        <v>116.48</v>
      </c>
      <c r="F60" s="6">
        <f t="shared" si="1"/>
        <v>3.8920731848226776E-05</v>
      </c>
      <c r="G60" s="32">
        <v>0</v>
      </c>
      <c r="H60" s="6">
        <f t="shared" si="2"/>
        <v>0</v>
      </c>
      <c r="I60" s="32">
        <v>0</v>
      </c>
      <c r="J60" s="6">
        <f t="shared" si="3"/>
        <v>0</v>
      </c>
      <c r="K60" s="27">
        <f t="shared" si="4"/>
        <v>232.96</v>
      </c>
      <c r="L60" s="6">
        <f t="shared" si="5"/>
        <v>2.0534384219935036E-05</v>
      </c>
    </row>
    <row r="61" spans="2:12" ht="12.75">
      <c r="B61" s="30">
        <v>33172</v>
      </c>
      <c r="C61" s="32">
        <v>142467.76</v>
      </c>
      <c r="D61" s="6">
        <f t="shared" si="0"/>
        <v>0.026375158019014567</v>
      </c>
      <c r="E61" s="32">
        <v>142467.76</v>
      </c>
      <c r="F61" s="6">
        <f t="shared" si="1"/>
        <v>0.04760430532260928</v>
      </c>
      <c r="G61" s="32">
        <v>10297.43</v>
      </c>
      <c r="H61" s="6">
        <f t="shared" si="2"/>
        <v>0.01918877417308168</v>
      </c>
      <c r="I61" s="32">
        <v>121276.8</v>
      </c>
      <c r="J61" s="6">
        <f t="shared" si="3"/>
        <v>0.05024107632614189</v>
      </c>
      <c r="K61" s="27">
        <f t="shared" si="4"/>
        <v>416509.75</v>
      </c>
      <c r="L61" s="6">
        <f t="shared" si="5"/>
        <v>0.0367134754371956</v>
      </c>
    </row>
    <row r="62" spans="2:12" ht="12.75">
      <c r="B62" s="30">
        <v>33173</v>
      </c>
      <c r="C62" s="32">
        <v>1164.51</v>
      </c>
      <c r="D62" s="6">
        <f t="shared" si="0"/>
        <v>0.00021558656684658094</v>
      </c>
      <c r="E62" s="32">
        <v>1164.51</v>
      </c>
      <c r="F62" s="6">
        <f t="shared" si="1"/>
        <v>0.00038911041762172525</v>
      </c>
      <c r="G62" s="32">
        <v>0</v>
      </c>
      <c r="H62" s="6">
        <f t="shared" si="2"/>
        <v>0</v>
      </c>
      <c r="I62" s="32">
        <v>17565.77</v>
      </c>
      <c r="J62" s="6">
        <f t="shared" si="3"/>
        <v>0.007276933356564928</v>
      </c>
      <c r="K62" s="27">
        <f t="shared" si="4"/>
        <v>19894.79</v>
      </c>
      <c r="L62" s="6">
        <f t="shared" si="5"/>
        <v>0.0017536369412556722</v>
      </c>
    </row>
    <row r="63" spans="2:12" ht="12.75">
      <c r="B63" s="30">
        <v>33174</v>
      </c>
      <c r="C63" s="32">
        <v>986.429999999999</v>
      </c>
      <c r="D63" s="6">
        <f t="shared" si="0"/>
        <v>0.00018261848943716466</v>
      </c>
      <c r="E63" s="32">
        <v>986.429999999999</v>
      </c>
      <c r="F63" s="6">
        <f t="shared" si="1"/>
        <v>0.0003296066064306859</v>
      </c>
      <c r="G63" s="32">
        <v>0</v>
      </c>
      <c r="H63" s="6">
        <f t="shared" si="2"/>
        <v>0</v>
      </c>
      <c r="I63" s="32">
        <v>15484.08</v>
      </c>
      <c r="J63" s="6">
        <f t="shared" si="3"/>
        <v>0.006414556165071037</v>
      </c>
      <c r="K63" s="27">
        <f t="shared" si="4"/>
        <v>17456.94</v>
      </c>
      <c r="L63" s="6">
        <f t="shared" si="5"/>
        <v>0.0015387513447130525</v>
      </c>
    </row>
    <row r="64" spans="2:12" ht="12.75">
      <c r="B64" s="30">
        <v>33175</v>
      </c>
      <c r="C64" s="32">
        <v>5461.40999999999</v>
      </c>
      <c r="D64" s="6">
        <f t="shared" si="0"/>
        <v>0.0010110747284622574</v>
      </c>
      <c r="E64" s="32">
        <v>5461.40999999999</v>
      </c>
      <c r="F64" s="6">
        <f t="shared" si="1"/>
        <v>0.001824880444052402</v>
      </c>
      <c r="G64" s="32">
        <v>0</v>
      </c>
      <c r="H64" s="6">
        <f t="shared" si="2"/>
        <v>0</v>
      </c>
      <c r="I64" s="32">
        <v>34662.6299999999</v>
      </c>
      <c r="J64" s="6">
        <f t="shared" si="3"/>
        <v>0.014359612386662664</v>
      </c>
      <c r="K64" s="27">
        <f t="shared" si="4"/>
        <v>45585.44999999988</v>
      </c>
      <c r="L64" s="6">
        <f t="shared" si="5"/>
        <v>0.00401815395406351</v>
      </c>
    </row>
    <row r="65" spans="2:12" ht="12.75">
      <c r="B65" s="30">
        <v>33176</v>
      </c>
      <c r="C65" s="32">
        <v>23034.48</v>
      </c>
      <c r="D65" s="6">
        <f t="shared" si="0"/>
        <v>0.004264389710948151</v>
      </c>
      <c r="E65" s="32">
        <v>23034.48</v>
      </c>
      <c r="F65" s="6">
        <f t="shared" si="1"/>
        <v>0.00769676184188996</v>
      </c>
      <c r="G65" s="32">
        <v>2317.57999999999</v>
      </c>
      <c r="H65" s="6">
        <f t="shared" si="2"/>
        <v>0.004318700806711037</v>
      </c>
      <c r="I65" s="32">
        <v>65489.48</v>
      </c>
      <c r="J65" s="6">
        <f t="shared" si="3"/>
        <v>0.02713018453025923</v>
      </c>
      <c r="K65" s="27">
        <f t="shared" si="4"/>
        <v>113876.01999999999</v>
      </c>
      <c r="L65" s="6">
        <f t="shared" si="5"/>
        <v>0.010037662895419842</v>
      </c>
    </row>
    <row r="66" spans="2:12" ht="12.75">
      <c r="B66" s="30">
        <v>33177</v>
      </c>
      <c r="C66" s="32">
        <v>7127.98999999999</v>
      </c>
      <c r="D66" s="6">
        <f t="shared" si="0"/>
        <v>0.001319609872492944</v>
      </c>
      <c r="E66" s="32">
        <v>7127.98999999999</v>
      </c>
      <c r="F66" s="6">
        <f t="shared" si="1"/>
        <v>0.0023817529825449994</v>
      </c>
      <c r="G66" s="32">
        <v>0</v>
      </c>
      <c r="H66" s="6">
        <f t="shared" si="2"/>
        <v>0</v>
      </c>
      <c r="I66" s="32">
        <v>14496.37</v>
      </c>
      <c r="J66" s="6">
        <f t="shared" si="3"/>
        <v>0.0060053796902787135</v>
      </c>
      <c r="K66" s="27">
        <f t="shared" si="4"/>
        <v>28752.34999999998</v>
      </c>
      <c r="L66" s="6">
        <f t="shared" si="5"/>
        <v>0.002534391320939426</v>
      </c>
    </row>
    <row r="67" spans="2:12" ht="12.75">
      <c r="B67" s="30">
        <v>33178</v>
      </c>
      <c r="C67" s="32">
        <v>114074.539999999</v>
      </c>
      <c r="D67" s="6">
        <f t="shared" si="0"/>
        <v>0.021118700949929806</v>
      </c>
      <c r="E67" s="32">
        <v>114074.539999999</v>
      </c>
      <c r="F67" s="6">
        <f t="shared" si="1"/>
        <v>0.03811696928270759</v>
      </c>
      <c r="G67" s="32">
        <v>11999.8799999999</v>
      </c>
      <c r="H67" s="6">
        <f t="shared" si="2"/>
        <v>0.02236120929436543</v>
      </c>
      <c r="I67" s="32">
        <v>49565.9199999999</v>
      </c>
      <c r="J67" s="6">
        <f t="shared" si="3"/>
        <v>0.02053356594085132</v>
      </c>
      <c r="K67" s="27">
        <f t="shared" si="4"/>
        <v>289714.8799999978</v>
      </c>
      <c r="L67" s="6">
        <f t="shared" si="5"/>
        <v>0.025537073575516513</v>
      </c>
    </row>
    <row r="68" spans="2:12" ht="12.75">
      <c r="B68" s="30">
        <v>33179</v>
      </c>
      <c r="C68" s="32">
        <v>6021.57999999999</v>
      </c>
      <c r="D68" s="6">
        <f aca="true" t="shared" si="6" ref="D68:D89">+C68/$C$90</f>
        <v>0.0011147794000841837</v>
      </c>
      <c r="E68" s="32">
        <v>6021.57999999999</v>
      </c>
      <c r="F68" s="6">
        <f aca="true" t="shared" si="7" ref="F68:F88">+E68/$E$90</f>
        <v>0.0020120561511216086</v>
      </c>
      <c r="G68" s="32">
        <v>0</v>
      </c>
      <c r="H68" s="6">
        <f aca="true" t="shared" si="8" ref="H68:H89">+G68/$G$90</f>
        <v>0</v>
      </c>
      <c r="I68" s="32">
        <v>476.63</v>
      </c>
      <c r="J68" s="6">
        <f aca="true" t="shared" si="9" ref="J68:J89">+I68/$I$90</f>
        <v>0.0001974524740867916</v>
      </c>
      <c r="K68" s="27">
        <f aca="true" t="shared" si="10" ref="K68:K89">+C68+E68+G68+I68</f>
        <v>12519.789999999979</v>
      </c>
      <c r="L68" s="6">
        <f aca="true" t="shared" si="11" ref="L68:L89">+K68/$K$90</f>
        <v>0.0011035636084001546</v>
      </c>
    </row>
    <row r="69" spans="2:12" ht="12.75">
      <c r="B69" s="30">
        <v>33180</v>
      </c>
      <c r="C69" s="32">
        <v>111142.89</v>
      </c>
      <c r="D69" s="6">
        <f t="shared" si="6"/>
        <v>0.02057596249453177</v>
      </c>
      <c r="E69" s="32">
        <v>111142.89</v>
      </c>
      <c r="F69" s="6">
        <f t="shared" si="7"/>
        <v>0.037137385117848254</v>
      </c>
      <c r="G69" s="32">
        <v>46362.55</v>
      </c>
      <c r="H69" s="6">
        <f t="shared" si="8"/>
        <v>0.08639442094175032</v>
      </c>
      <c r="I69" s="32">
        <v>82460.6</v>
      </c>
      <c r="J69" s="6">
        <f t="shared" si="9"/>
        <v>0.034160773523868176</v>
      </c>
      <c r="K69" s="27">
        <f t="shared" si="10"/>
        <v>351108.93000000005</v>
      </c>
      <c r="L69" s="6">
        <f t="shared" si="11"/>
        <v>0.030948685060397822</v>
      </c>
    </row>
    <row r="70" spans="2:12" ht="12.75">
      <c r="B70" s="30">
        <v>33181</v>
      </c>
      <c r="C70" s="32">
        <v>10630</v>
      </c>
      <c r="D70" s="6">
        <f t="shared" si="6"/>
        <v>0.001967939481480756</v>
      </c>
      <c r="E70" s="32">
        <v>10630</v>
      </c>
      <c r="F70" s="6">
        <f t="shared" si="7"/>
        <v>0.0035519177502287996</v>
      </c>
      <c r="G70" s="32">
        <v>0</v>
      </c>
      <c r="H70" s="6">
        <f t="shared" si="8"/>
        <v>0</v>
      </c>
      <c r="I70" s="32">
        <v>29233.98</v>
      </c>
      <c r="J70" s="6">
        <f t="shared" si="9"/>
        <v>0.01211069735099298</v>
      </c>
      <c r="K70" s="27">
        <f t="shared" si="10"/>
        <v>50493.979999999996</v>
      </c>
      <c r="L70" s="6">
        <f t="shared" si="11"/>
        <v>0.004450818965117253</v>
      </c>
    </row>
    <row r="71" spans="2:12" ht="12.75">
      <c r="B71" s="30">
        <v>33182</v>
      </c>
      <c r="C71" s="32">
        <v>1007.47</v>
      </c>
      <c r="D71" s="6">
        <f t="shared" si="6"/>
        <v>0.00018651363964321895</v>
      </c>
      <c r="E71" s="32">
        <v>1007.47</v>
      </c>
      <c r="F71" s="6">
        <f t="shared" si="7"/>
        <v>0.00033663693093349096</v>
      </c>
      <c r="G71" s="32">
        <v>0</v>
      </c>
      <c r="H71" s="6">
        <f t="shared" si="8"/>
        <v>0</v>
      </c>
      <c r="I71" s="32">
        <v>6876.1</v>
      </c>
      <c r="J71" s="6">
        <f t="shared" si="9"/>
        <v>0.0028485470009613073</v>
      </c>
      <c r="K71" s="27">
        <f t="shared" si="10"/>
        <v>8891.04</v>
      </c>
      <c r="L71" s="6">
        <f t="shared" si="11"/>
        <v>0.0007837054922510784</v>
      </c>
    </row>
    <row r="72" spans="2:12" ht="12.75">
      <c r="B72" s="30">
        <v>33183</v>
      </c>
      <c r="C72" s="32">
        <v>13284.9599999999</v>
      </c>
      <c r="D72" s="6">
        <f t="shared" si="6"/>
        <v>0.0024594541198393596</v>
      </c>
      <c r="E72" s="32">
        <v>13284.9599999999</v>
      </c>
      <c r="F72" s="6">
        <f t="shared" si="7"/>
        <v>0.0044390484699039735</v>
      </c>
      <c r="G72" s="32">
        <v>0</v>
      </c>
      <c r="H72" s="6">
        <f t="shared" si="8"/>
        <v>0</v>
      </c>
      <c r="I72" s="32">
        <v>37830.15</v>
      </c>
      <c r="J72" s="6">
        <f t="shared" si="9"/>
        <v>0.01567181401207318</v>
      </c>
      <c r="K72" s="27">
        <f t="shared" si="10"/>
        <v>64400.0699999998</v>
      </c>
      <c r="L72" s="6">
        <f t="shared" si="11"/>
        <v>0.005676578730986898</v>
      </c>
    </row>
    <row r="73" spans="2:12" ht="12.75">
      <c r="B73" s="30">
        <v>33184</v>
      </c>
      <c r="C73" s="32">
        <v>526.6</v>
      </c>
      <c r="D73" s="6">
        <f t="shared" si="6"/>
        <v>9.748983357928187E-05</v>
      </c>
      <c r="E73" s="32">
        <v>526.6</v>
      </c>
      <c r="F73" s="6">
        <f t="shared" si="7"/>
        <v>0.00017595859710917082</v>
      </c>
      <c r="G73" s="32">
        <v>0</v>
      </c>
      <c r="H73" s="6">
        <f t="shared" si="8"/>
        <v>0</v>
      </c>
      <c r="I73" s="32">
        <v>6033.39999999999</v>
      </c>
      <c r="J73" s="6">
        <f t="shared" si="9"/>
        <v>0.002499443503672128</v>
      </c>
      <c r="K73" s="27">
        <f t="shared" si="10"/>
        <v>7086.599999999989</v>
      </c>
      <c r="L73" s="6">
        <f t="shared" si="11"/>
        <v>0.0006246521600832393</v>
      </c>
    </row>
    <row r="74" spans="2:12" ht="12.75">
      <c r="B74" s="30">
        <v>33185</v>
      </c>
      <c r="C74" s="32">
        <v>1114.24</v>
      </c>
      <c r="D74" s="6">
        <f t="shared" si="6"/>
        <v>0.0002062800458932378</v>
      </c>
      <c r="E74" s="32">
        <v>1114.24</v>
      </c>
      <c r="F74" s="6">
        <f t="shared" si="7"/>
        <v>0.0003723131546580374</v>
      </c>
      <c r="G74" s="32">
        <v>0</v>
      </c>
      <c r="H74" s="6">
        <f t="shared" si="8"/>
        <v>0</v>
      </c>
      <c r="I74" s="32">
        <v>3991.78</v>
      </c>
      <c r="J74" s="6">
        <f t="shared" si="9"/>
        <v>0.0016536660239812287</v>
      </c>
      <c r="K74" s="27">
        <f t="shared" si="10"/>
        <v>6220.26</v>
      </c>
      <c r="L74" s="6">
        <f t="shared" si="11"/>
        <v>0.0005482881558546236</v>
      </c>
    </row>
    <row r="75" spans="2:12" ht="12.75">
      <c r="B75" s="30">
        <v>33186</v>
      </c>
      <c r="C75" s="32">
        <v>15061.34</v>
      </c>
      <c r="D75" s="6">
        <f t="shared" si="6"/>
        <v>0.0027883166161811264</v>
      </c>
      <c r="E75" s="32">
        <v>15061.34</v>
      </c>
      <c r="F75" s="6">
        <f t="shared" si="7"/>
        <v>0.0050326096790433705</v>
      </c>
      <c r="G75" s="32">
        <v>103.14</v>
      </c>
      <c r="H75" s="6">
        <f t="shared" si="8"/>
        <v>0.000192196515850231</v>
      </c>
      <c r="I75" s="32">
        <v>68028.3999999999</v>
      </c>
      <c r="J75" s="6">
        <f t="shared" si="9"/>
        <v>0.02818197740000813</v>
      </c>
      <c r="K75" s="27">
        <f t="shared" si="10"/>
        <v>98254.21999999991</v>
      </c>
      <c r="L75" s="6">
        <f t="shared" si="11"/>
        <v>0.008660670950850033</v>
      </c>
    </row>
    <row r="76" spans="2:12" ht="12.75">
      <c r="B76" s="30">
        <v>33187</v>
      </c>
      <c r="C76" s="32">
        <v>3855.94999999999</v>
      </c>
      <c r="D76" s="6">
        <f t="shared" si="6"/>
        <v>0.0007138547736233021</v>
      </c>
      <c r="E76" s="32">
        <v>3855.94999999999</v>
      </c>
      <c r="F76" s="6">
        <f t="shared" si="7"/>
        <v>0.0012884305972713738</v>
      </c>
      <c r="G76" s="32">
        <v>0</v>
      </c>
      <c r="H76" s="6">
        <f t="shared" si="8"/>
        <v>0</v>
      </c>
      <c r="I76" s="32">
        <v>821.889999999999</v>
      </c>
      <c r="J76" s="6">
        <f t="shared" si="9"/>
        <v>0.00034048258382223727</v>
      </c>
      <c r="K76" s="27">
        <f t="shared" si="10"/>
        <v>8533.789999999979</v>
      </c>
      <c r="L76" s="6">
        <f t="shared" si="11"/>
        <v>0.000752215499279872</v>
      </c>
    </row>
    <row r="77" spans="2:12" ht="12.75">
      <c r="B77" s="30">
        <v>33189</v>
      </c>
      <c r="C77" s="32">
        <v>7935.05</v>
      </c>
      <c r="D77" s="6">
        <f t="shared" si="6"/>
        <v>0.0014690214659006467</v>
      </c>
      <c r="E77" s="32">
        <v>7935.05</v>
      </c>
      <c r="F77" s="6">
        <f t="shared" si="7"/>
        <v>0.0026514247360256856</v>
      </c>
      <c r="G77" s="32">
        <v>0</v>
      </c>
      <c r="H77" s="6">
        <f t="shared" si="8"/>
        <v>0</v>
      </c>
      <c r="I77" s="32">
        <v>15454.5499999999</v>
      </c>
      <c r="J77" s="6">
        <f t="shared" si="9"/>
        <v>0.006402322836158037</v>
      </c>
      <c r="K77" s="27">
        <f t="shared" si="10"/>
        <v>31324.6499999999</v>
      </c>
      <c r="L77" s="6">
        <f t="shared" si="11"/>
        <v>0.002761128084885757</v>
      </c>
    </row>
    <row r="78" spans="2:12" ht="12.75">
      <c r="B78" s="30">
        <v>33190</v>
      </c>
      <c r="C78" s="32">
        <v>516.88</v>
      </c>
      <c r="D78" s="6">
        <f t="shared" si="6"/>
        <v>9.569036304682721E-05</v>
      </c>
      <c r="E78" s="32">
        <v>516.88</v>
      </c>
      <c r="F78" s="6">
        <f t="shared" si="7"/>
        <v>0.0001727107475765063</v>
      </c>
      <c r="G78" s="32">
        <v>0</v>
      </c>
      <c r="H78" s="6">
        <f t="shared" si="8"/>
        <v>0</v>
      </c>
      <c r="I78" s="32">
        <v>0</v>
      </c>
      <c r="J78" s="6">
        <f t="shared" si="9"/>
        <v>0</v>
      </c>
      <c r="K78" s="27">
        <f t="shared" si="10"/>
        <v>1033.76</v>
      </c>
      <c r="L78" s="6">
        <f t="shared" si="11"/>
        <v>9.112132997596173E-05</v>
      </c>
    </row>
    <row r="79" spans="2:14" ht="12.75">
      <c r="B79" s="30">
        <v>33193</v>
      </c>
      <c r="C79" s="4">
        <v>1017.99</v>
      </c>
      <c r="D79" s="6">
        <f t="shared" si="6"/>
        <v>0.000188461214746246</v>
      </c>
      <c r="E79" s="4">
        <v>1017.99</v>
      </c>
      <c r="F79" s="6">
        <f t="shared" si="7"/>
        <v>0.0003401520931848933</v>
      </c>
      <c r="G79" s="4">
        <v>0</v>
      </c>
      <c r="H79" s="6">
        <f t="shared" si="8"/>
        <v>0</v>
      </c>
      <c r="I79" s="4">
        <v>3137.09999999999</v>
      </c>
      <c r="J79" s="6">
        <f t="shared" si="9"/>
        <v>0.0012995995981320352</v>
      </c>
      <c r="K79" s="27">
        <f t="shared" si="10"/>
        <v>5173.07999999999</v>
      </c>
      <c r="L79" s="6">
        <f t="shared" si="11"/>
        <v>0.0004559839127767056</v>
      </c>
      <c r="N79" s="4"/>
    </row>
    <row r="80" spans="2:12" ht="12.75">
      <c r="B80" s="37">
        <v>33194</v>
      </c>
      <c r="C80" s="47">
        <v>68.6299999999999</v>
      </c>
      <c r="D80" s="6">
        <f t="shared" si="6"/>
        <v>1.2705520847979688E-05</v>
      </c>
      <c r="E80" s="47">
        <v>68.6299999999999</v>
      </c>
      <c r="F80" s="6">
        <f t="shared" si="7"/>
        <v>2.2932089858720803E-05</v>
      </c>
      <c r="G80" s="47">
        <v>0</v>
      </c>
      <c r="H80" s="6">
        <f t="shared" si="8"/>
        <v>0</v>
      </c>
      <c r="I80" s="47">
        <v>621.179999999999</v>
      </c>
      <c r="J80" s="6">
        <f t="shared" si="9"/>
        <v>0.0002573348883898055</v>
      </c>
      <c r="K80" s="40">
        <f t="shared" si="10"/>
        <v>758.4399999999988</v>
      </c>
      <c r="L80" s="6">
        <f t="shared" si="11"/>
        <v>6.685310082317781E-05</v>
      </c>
    </row>
    <row r="81" spans="2:12" ht="12.75">
      <c r="B81" s="37">
        <v>33196</v>
      </c>
      <c r="C81" s="47">
        <v>1109.78</v>
      </c>
      <c r="D81" s="6">
        <f t="shared" si="6"/>
        <v>0.00020545436291229667</v>
      </c>
      <c r="E81" s="47">
        <v>1109.78</v>
      </c>
      <c r="F81" s="6">
        <f t="shared" si="7"/>
        <v>0.00037082288625107403</v>
      </c>
      <c r="G81" s="47">
        <v>0</v>
      </c>
      <c r="H81" s="6">
        <f t="shared" si="8"/>
        <v>0</v>
      </c>
      <c r="I81" s="47">
        <v>22200.73</v>
      </c>
      <c r="J81" s="6">
        <f t="shared" si="9"/>
        <v>0.00919704816111629</v>
      </c>
      <c r="K81" s="40">
        <f t="shared" si="10"/>
        <v>24420.29</v>
      </c>
      <c r="L81" s="6">
        <f t="shared" si="11"/>
        <v>0.002152539567403148</v>
      </c>
    </row>
    <row r="82" spans="2:12" ht="12.75">
      <c r="B82" s="37">
        <v>33299</v>
      </c>
      <c r="C82" s="47">
        <v>0</v>
      </c>
      <c r="D82" s="6">
        <f t="shared" si="6"/>
        <v>0</v>
      </c>
      <c r="E82" s="47">
        <v>0</v>
      </c>
      <c r="F82" s="6">
        <f t="shared" si="7"/>
        <v>0</v>
      </c>
      <c r="G82" s="47">
        <v>0</v>
      </c>
      <c r="H82" s="6">
        <f t="shared" si="8"/>
        <v>0</v>
      </c>
      <c r="I82" s="47">
        <v>6271.96</v>
      </c>
      <c r="J82" s="6">
        <f t="shared" si="9"/>
        <v>0.002598271236332991</v>
      </c>
      <c r="K82" s="40">
        <f t="shared" si="10"/>
        <v>6271.96</v>
      </c>
      <c r="L82" s="6">
        <f t="shared" si="11"/>
        <v>0.0005528452800998615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>+E89/$E$90</f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12" ht="12.75">
      <c r="C90" s="4">
        <f aca="true" t="shared" si="12" ref="C90:J90">SUM(C2:C89)</f>
        <v>5401588.869999988</v>
      </c>
      <c r="D90" s="10">
        <f t="shared" si="12"/>
        <v>0.9999999999999999</v>
      </c>
      <c r="E90" s="4">
        <f t="shared" si="12"/>
        <v>2992749.479999997</v>
      </c>
      <c r="F90" s="10">
        <f t="shared" si="12"/>
        <v>0.9999999999999999</v>
      </c>
      <c r="G90" s="4">
        <f t="shared" si="12"/>
        <v>536638.2399999996</v>
      </c>
      <c r="H90" s="10">
        <f t="shared" si="12"/>
        <v>1</v>
      </c>
      <c r="I90" s="4">
        <f>SUM(I2:I89)</f>
        <v>2413897.3299999977</v>
      </c>
      <c r="J90" s="7">
        <f t="shared" si="12"/>
        <v>1.0000000000000004</v>
      </c>
      <c r="K90" s="4">
        <f>SUM(K2:K89)</f>
        <v>11344873.919999974</v>
      </c>
      <c r="L90" s="10"/>
    </row>
    <row r="91" spans="3:21" ht="12.75">
      <c r="C91" s="4">
        <f>+C90-C92</f>
        <v>-1.1100000124424696</v>
      </c>
      <c r="E91" s="4">
        <f>+E90-E92</f>
        <v>-1.1100000026635826</v>
      </c>
      <c r="F91" s="10"/>
      <c r="G91" s="4">
        <f>+G90-G92</f>
        <v>0</v>
      </c>
      <c r="I91" s="4">
        <f>+I90-I92</f>
        <v>0.32999999774619937</v>
      </c>
      <c r="K91" s="4">
        <f>+K90-K92</f>
        <v>-1.8900000266730785</v>
      </c>
      <c r="M91" s="14"/>
      <c r="O91" s="13"/>
      <c r="P91" s="13"/>
      <c r="Q91" s="14"/>
      <c r="S91" s="13"/>
      <c r="T91" s="13"/>
      <c r="U91" s="14"/>
    </row>
    <row r="92" spans="3:11" ht="12.75">
      <c r="C92" s="16">
        <v>5401589.98</v>
      </c>
      <c r="E92" s="9">
        <v>2992750.59</v>
      </c>
      <c r="F92" s="10"/>
      <c r="G92" s="9">
        <v>536638.24</v>
      </c>
      <c r="I92" s="9">
        <v>2413897</v>
      </c>
      <c r="K92" s="4">
        <f>+C92+E92+G92+I92</f>
        <v>11344875.81</v>
      </c>
    </row>
    <row r="93" spans="6:11" ht="12.75">
      <c r="F93" s="10"/>
      <c r="I93" s="4"/>
      <c r="K93" s="4"/>
    </row>
    <row r="94" spans="6:11" ht="12.75">
      <c r="F94" s="10"/>
      <c r="I94" s="4"/>
      <c r="K94" s="4"/>
    </row>
    <row r="95" spans="6:11" ht="12.75">
      <c r="F95" s="10"/>
      <c r="I95" s="4"/>
      <c r="K95" s="4"/>
    </row>
    <row r="96" spans="6:11" ht="12.75">
      <c r="F96" s="10"/>
      <c r="I96" s="4"/>
      <c r="K96" s="4"/>
    </row>
    <row r="97" spans="6:11" ht="12.75">
      <c r="F97" s="10"/>
      <c r="I97" s="4"/>
      <c r="K97" s="4"/>
    </row>
    <row r="98" spans="6:11" ht="12.75">
      <c r="F98" s="10"/>
      <c r="I98" s="4"/>
      <c r="K98" s="4"/>
    </row>
    <row r="99" spans="6:11" ht="12.75">
      <c r="F99" s="10"/>
      <c r="I99" s="4"/>
      <c r="K99" s="4"/>
    </row>
    <row r="100" spans="3:11" ht="12.75">
      <c r="C100" s="16"/>
      <c r="D100" s="13"/>
      <c r="E100" s="16"/>
      <c r="F100" s="10"/>
      <c r="I100" s="4"/>
      <c r="K100" s="4"/>
    </row>
    <row r="101" spans="3:11" ht="12.75">
      <c r="C101" s="16"/>
      <c r="D101" s="13"/>
      <c r="E101" s="16"/>
      <c r="F101" s="10"/>
      <c r="G101" s="14"/>
      <c r="I101" s="16"/>
      <c r="K101" s="38"/>
    </row>
    <row r="102" spans="3:11" ht="12.75">
      <c r="C102" s="16"/>
      <c r="E102" s="16"/>
      <c r="F102" s="10"/>
      <c r="G102" s="16"/>
      <c r="I102" s="16"/>
      <c r="K102" s="38"/>
    </row>
    <row r="103" spans="3:11" ht="12.75">
      <c r="C103" s="4">
        <f>+C92</f>
        <v>5401589.98</v>
      </c>
      <c r="E103" s="4">
        <f>+E92</f>
        <v>2992750.59</v>
      </c>
      <c r="F103" s="10"/>
      <c r="G103" s="4">
        <f>+G92</f>
        <v>536638.24</v>
      </c>
      <c r="I103" s="4">
        <f>+I92</f>
        <v>2413897</v>
      </c>
      <c r="K103" s="4">
        <f>SUM(C103:I103)</f>
        <v>11344875.81</v>
      </c>
    </row>
    <row r="104" spans="6:11" ht="12.75">
      <c r="F104" s="10"/>
      <c r="I104" s="4"/>
      <c r="K104" s="4"/>
    </row>
    <row r="105" spans="6:11" ht="12.75">
      <c r="F105" s="10"/>
      <c r="I105" s="4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8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42" t="s">
        <v>150</v>
      </c>
      <c r="C1" s="39" t="s">
        <v>151</v>
      </c>
      <c r="D1" s="1" t="s">
        <v>159</v>
      </c>
      <c r="E1" s="39" t="s">
        <v>152</v>
      </c>
      <c r="F1" s="28" t="s">
        <v>159</v>
      </c>
      <c r="G1" s="39" t="s">
        <v>153</v>
      </c>
      <c r="H1" s="1" t="s">
        <v>159</v>
      </c>
      <c r="I1" s="39" t="s">
        <v>161</v>
      </c>
      <c r="J1" s="1" t="s">
        <v>159</v>
      </c>
      <c r="K1" s="39" t="s">
        <v>162</v>
      </c>
      <c r="L1" s="1" t="s">
        <v>156</v>
      </c>
      <c r="P1" s="46" t="s">
        <v>150</v>
      </c>
      <c r="Q1" s="39" t="s">
        <v>151</v>
      </c>
      <c r="R1" s="12" t="s">
        <v>159</v>
      </c>
      <c r="S1" s="11"/>
      <c r="AC1" s="42" t="s">
        <v>150</v>
      </c>
      <c r="AD1" s="44" t="s">
        <v>152</v>
      </c>
      <c r="AE1" s="12" t="s">
        <v>159</v>
      </c>
      <c r="AF1" s="11"/>
      <c r="AQ1" s="42" t="s">
        <v>150</v>
      </c>
      <c r="AR1" s="39" t="s">
        <v>153</v>
      </c>
      <c r="AS1" s="12" t="s">
        <v>159</v>
      </c>
      <c r="AT1" s="11"/>
      <c r="BD1" s="42" t="s">
        <v>150</v>
      </c>
      <c r="BE1" s="39" t="s">
        <v>161</v>
      </c>
      <c r="BF1" s="12" t="s">
        <v>159</v>
      </c>
      <c r="BR1" s="42" t="s">
        <v>150</v>
      </c>
      <c r="BS1" s="39" t="s">
        <v>162</v>
      </c>
      <c r="BT1" s="12" t="s">
        <v>159</v>
      </c>
    </row>
    <row r="2" spans="2:77" ht="17.25" customHeight="1">
      <c r="B2" s="43">
        <v>33010</v>
      </c>
      <c r="C2" s="40">
        <v>465089.009999999</v>
      </c>
      <c r="D2" s="6">
        <f aca="true" t="shared" si="0" ref="D2:D33">+C2/$C$90</f>
        <v>0.005010274077461149</v>
      </c>
      <c r="E2" s="40">
        <v>465089.009999999</v>
      </c>
      <c r="F2" s="6">
        <f aca="true" t="shared" si="1" ref="F2:F33">+E2/$E$90</f>
        <v>0.00963241885090637</v>
      </c>
      <c r="G2" s="40">
        <v>19616.1</v>
      </c>
      <c r="H2" s="6">
        <f aca="true" t="shared" si="2" ref="H2:H33">+G2/$G$90</f>
        <v>0.0022536858674423515</v>
      </c>
      <c r="I2" s="40">
        <v>54076.88</v>
      </c>
      <c r="J2" s="6">
        <f aca="true" t="shared" si="3" ref="J2:J33">+I2/$I$90</f>
        <v>0.0017868918313935394</v>
      </c>
      <c r="K2" s="40">
        <f>+C2+E2+G2+I2</f>
        <v>1003870.999999998</v>
      </c>
      <c r="L2" s="6">
        <f aca="true" t="shared" si="4" ref="L2:L33">+K2/$K$90</f>
        <v>0.005574649033254561</v>
      </c>
      <c r="O2">
        <v>1</v>
      </c>
      <c r="P2" s="43">
        <v>33139</v>
      </c>
      <c r="Q2" s="40">
        <v>26446086.85</v>
      </c>
      <c r="R2" s="6">
        <f aca="true" t="shared" si="5" ref="R2:R33">+Q2/$C$90</f>
        <v>0.2848963113422987</v>
      </c>
      <c r="W2">
        <v>1</v>
      </c>
      <c r="X2" s="2">
        <f>+P2</f>
        <v>33139</v>
      </c>
      <c r="Y2" s="3">
        <f>+Q2</f>
        <v>26446086.85</v>
      </c>
      <c r="Z2" s="10">
        <f>+Y2/$AA$14</f>
        <v>0.2848963113422987</v>
      </c>
      <c r="AB2">
        <v>1</v>
      </c>
      <c r="AC2" s="43">
        <v>33131</v>
      </c>
      <c r="AD2" s="45">
        <v>7850785.24999999</v>
      </c>
      <c r="AE2" s="6">
        <f aca="true" t="shared" si="6" ref="AE2:AE33">+AD2/$AD$90</f>
        <v>0.1625969442634599</v>
      </c>
      <c r="AI2">
        <f>+AC2</f>
        <v>33131</v>
      </c>
      <c r="AJ2" s="4">
        <f aca="true" t="shared" si="7" ref="AJ2:AJ11">+AD2</f>
        <v>7850785.24999999</v>
      </c>
      <c r="AK2" s="6">
        <f aca="true" t="shared" si="8" ref="AK2:AK12">+AJ2/$E$90</f>
        <v>0.16259694426345989</v>
      </c>
      <c r="AP2">
        <v>1</v>
      </c>
      <c r="AQ2" s="43">
        <v>33131</v>
      </c>
      <c r="AR2" s="40">
        <v>2901399.83999999</v>
      </c>
      <c r="AS2" s="6">
        <f aca="true" t="shared" si="9" ref="AS2:AS33">+AR2/$G$90</f>
        <v>0.333340664821625</v>
      </c>
      <c r="AV2">
        <v>1</v>
      </c>
      <c r="AW2" s="2">
        <f>+AQ2</f>
        <v>33131</v>
      </c>
      <c r="AX2" s="3">
        <f>+AR2</f>
        <v>2901399.83999999</v>
      </c>
      <c r="AY2" s="6">
        <f aca="true" t="shared" si="10" ref="AY2:AY11">+AX2/$G$90</f>
        <v>0.333340664821625</v>
      </c>
      <c r="BC2">
        <v>1</v>
      </c>
      <c r="BD2" s="43">
        <v>33131</v>
      </c>
      <c r="BE2" s="40">
        <v>1843401.24</v>
      </c>
      <c r="BF2" s="6">
        <f aca="true" t="shared" si="11" ref="BF2:BF33">+BE2/$I$90</f>
        <v>0.0609125122924385</v>
      </c>
      <c r="BH2">
        <v>1</v>
      </c>
      <c r="BI2">
        <f>+BD2</f>
        <v>33131</v>
      </c>
      <c r="BJ2" s="4">
        <f>+BE2</f>
        <v>1843401.24</v>
      </c>
      <c r="BK2" s="10">
        <f>+BJ2/$BM$6</f>
        <v>0.0609125122924385</v>
      </c>
      <c r="BR2" s="43">
        <v>33139</v>
      </c>
      <c r="BS2" s="40">
        <v>26460886.59</v>
      </c>
      <c r="BT2" s="6">
        <f aca="true" t="shared" si="12" ref="BT2:BT33">+BS2/$BS$90</f>
        <v>0.14694134589803107</v>
      </c>
      <c r="BW2">
        <f>+BR2</f>
        <v>33139</v>
      </c>
      <c r="BX2" s="4">
        <f>+BS2</f>
        <v>26460886.59</v>
      </c>
      <c r="BY2" s="10">
        <f>+BX2/$CA$9</f>
        <v>0.1469413458980311</v>
      </c>
    </row>
    <row r="3" spans="2:77" ht="12.75">
      <c r="B3" s="43">
        <v>33012</v>
      </c>
      <c r="C3" s="40">
        <v>3273.90999999999</v>
      </c>
      <c r="D3" s="6">
        <f t="shared" si="0"/>
        <v>3.526891853441305E-05</v>
      </c>
      <c r="E3" s="40">
        <v>3273.90999999999</v>
      </c>
      <c r="F3" s="6">
        <f t="shared" si="1"/>
        <v>6.780567100514983E-05</v>
      </c>
      <c r="G3" s="40">
        <v>0</v>
      </c>
      <c r="H3" s="6">
        <f t="shared" si="2"/>
        <v>0</v>
      </c>
      <c r="I3" s="40">
        <v>681180.01</v>
      </c>
      <c r="J3" s="6">
        <f t="shared" si="3"/>
        <v>0.022508602485527447</v>
      </c>
      <c r="K3" s="40">
        <f aca="true" t="shared" si="13" ref="K3:K66">+C3+E3+G3+I3</f>
        <v>687727.83</v>
      </c>
      <c r="L3" s="6">
        <f t="shared" si="4"/>
        <v>0.003819057710255366</v>
      </c>
      <c r="O3">
        <v>2</v>
      </c>
      <c r="P3" s="43">
        <v>33140</v>
      </c>
      <c r="Q3" s="40">
        <v>16469698.99</v>
      </c>
      <c r="R3" s="6">
        <f t="shared" si="5"/>
        <v>0.1774234697852466</v>
      </c>
      <c r="W3">
        <v>2</v>
      </c>
      <c r="X3" s="2">
        <f aca="true" t="shared" si="14" ref="X3:X13">+P3</f>
        <v>33140</v>
      </c>
      <c r="Y3" s="3">
        <f aca="true" t="shared" si="15" ref="Y3:Y13">+Q3</f>
        <v>16469698.99</v>
      </c>
      <c r="Z3" s="10">
        <f aca="true" t="shared" si="16" ref="Z3:Z15">+Y3/$AA$14</f>
        <v>0.1774234697852466</v>
      </c>
      <c r="AB3">
        <v>2</v>
      </c>
      <c r="AC3" s="43">
        <v>33126</v>
      </c>
      <c r="AD3" s="45">
        <v>4341744.58999999</v>
      </c>
      <c r="AE3" s="6">
        <f t="shared" si="6"/>
        <v>0.08992150219704556</v>
      </c>
      <c r="AI3">
        <f aca="true" t="shared" si="17" ref="AI3:AI11">+AC3</f>
        <v>33126</v>
      </c>
      <c r="AJ3" s="4">
        <f t="shared" si="7"/>
        <v>4341744.58999999</v>
      </c>
      <c r="AK3" s="6">
        <f t="shared" si="8"/>
        <v>0.08992150219704555</v>
      </c>
      <c r="AP3">
        <v>2</v>
      </c>
      <c r="AQ3" s="43">
        <v>33149</v>
      </c>
      <c r="AR3" s="40">
        <v>715424.989999999</v>
      </c>
      <c r="AS3" s="6">
        <f t="shared" si="9"/>
        <v>0.08219489037974334</v>
      </c>
      <c r="AV3">
        <v>2</v>
      </c>
      <c r="AW3" s="2">
        <f>+AQ3</f>
        <v>33149</v>
      </c>
      <c r="AX3" s="3">
        <f aca="true" t="shared" si="18" ref="AX3:AX11">+AR3</f>
        <v>715424.989999999</v>
      </c>
      <c r="AY3" s="6">
        <f t="shared" si="10"/>
        <v>0.08219489037974334</v>
      </c>
      <c r="BC3">
        <f>+BC2+1</f>
        <v>2</v>
      </c>
      <c r="BD3" s="43">
        <v>33132</v>
      </c>
      <c r="BE3" s="40">
        <v>1713489.27</v>
      </c>
      <c r="BF3" s="6">
        <f t="shared" si="11"/>
        <v>0.056619760232903216</v>
      </c>
      <c r="BH3">
        <v>2</v>
      </c>
      <c r="BI3">
        <f aca="true" t="shared" si="19" ref="BI3:BI21">+BD3</f>
        <v>33132</v>
      </c>
      <c r="BJ3" s="4">
        <f aca="true" t="shared" si="20" ref="BJ3:BJ21">+BE3</f>
        <v>1713489.27</v>
      </c>
      <c r="BK3" s="10">
        <f aca="true" t="shared" si="21" ref="BK3:BK21">+BJ3/$BM$6</f>
        <v>0.056619760232903216</v>
      </c>
      <c r="BR3" s="43">
        <v>33131</v>
      </c>
      <c r="BS3" s="40">
        <v>20446371.5799999</v>
      </c>
      <c r="BT3" s="6">
        <f t="shared" si="12"/>
        <v>0.1135418251568281</v>
      </c>
      <c r="BW3">
        <f aca="true" t="shared" si="22" ref="BW3:BW18">+BR3</f>
        <v>33131</v>
      </c>
      <c r="BX3" s="4">
        <f aca="true" t="shared" si="23" ref="BX3:BX18">+BS3</f>
        <v>20446371.5799999</v>
      </c>
      <c r="BY3" s="10">
        <f aca="true" t="shared" si="24" ref="BY3:BY19">+BX3/$CA$9</f>
        <v>0.11354182515682812</v>
      </c>
    </row>
    <row r="4" spans="2:77" ht="12.75">
      <c r="B4" s="43">
        <v>33013</v>
      </c>
      <c r="C4" s="40">
        <v>6386.88</v>
      </c>
      <c r="D4" s="6">
        <f t="shared" si="0"/>
        <v>6.880407537442163E-05</v>
      </c>
      <c r="E4" s="40">
        <v>6386.88</v>
      </c>
      <c r="F4" s="6">
        <f t="shared" si="1"/>
        <v>0.000132278127385717</v>
      </c>
      <c r="G4" s="40">
        <v>0</v>
      </c>
      <c r="H4" s="6">
        <f t="shared" si="2"/>
        <v>0</v>
      </c>
      <c r="I4" s="40">
        <v>66261.4599999999</v>
      </c>
      <c r="J4" s="6">
        <f t="shared" si="3"/>
        <v>0.0021895135520061362</v>
      </c>
      <c r="K4" s="40">
        <f t="shared" si="13"/>
        <v>79035.2199999999</v>
      </c>
      <c r="L4" s="6">
        <f t="shared" si="4"/>
        <v>0.00043889465156983504</v>
      </c>
      <c r="O4">
        <v>3</v>
      </c>
      <c r="P4" s="43">
        <v>33131</v>
      </c>
      <c r="Q4" s="40">
        <v>7850785.24999999</v>
      </c>
      <c r="R4" s="6">
        <f t="shared" si="5"/>
        <v>0.0845743179908495</v>
      </c>
      <c r="W4">
        <v>3</v>
      </c>
      <c r="X4" s="2">
        <f t="shared" si="14"/>
        <v>33131</v>
      </c>
      <c r="Y4" s="3">
        <f t="shared" si="15"/>
        <v>7850785.24999999</v>
      </c>
      <c r="Z4" s="10">
        <f t="shared" si="16"/>
        <v>0.0845743179908495</v>
      </c>
      <c r="AB4">
        <v>3</v>
      </c>
      <c r="AC4" s="43">
        <v>33160</v>
      </c>
      <c r="AD4" s="45">
        <v>3876459.89</v>
      </c>
      <c r="AE4" s="6">
        <f t="shared" si="6"/>
        <v>0.08028503042722622</v>
      </c>
      <c r="AI4">
        <f t="shared" si="17"/>
        <v>33160</v>
      </c>
      <c r="AJ4" s="4">
        <f t="shared" si="7"/>
        <v>3876459.89</v>
      </c>
      <c r="AK4" s="6">
        <f t="shared" si="8"/>
        <v>0.0802850304272262</v>
      </c>
      <c r="AP4">
        <v>3</v>
      </c>
      <c r="AQ4" s="43">
        <v>33134</v>
      </c>
      <c r="AR4" s="40">
        <v>634620.279999999</v>
      </c>
      <c r="AS4" s="6">
        <f t="shared" si="9"/>
        <v>0.07291126963200156</v>
      </c>
      <c r="AV4">
        <v>3</v>
      </c>
      <c r="AW4" s="2">
        <f aca="true" t="shared" si="25" ref="AW4:AW11">+AQ4</f>
        <v>33134</v>
      </c>
      <c r="AX4" s="3">
        <f t="shared" si="18"/>
        <v>634620.279999999</v>
      </c>
      <c r="AY4" s="6">
        <f t="shared" si="10"/>
        <v>0.07291126963200156</v>
      </c>
      <c r="BC4">
        <f aca="true" t="shared" si="26" ref="BC4:BC67">+BC3+1</f>
        <v>3</v>
      </c>
      <c r="BD4" s="43">
        <v>33134</v>
      </c>
      <c r="BE4" s="40">
        <v>1549095.4</v>
      </c>
      <c r="BF4" s="6">
        <f t="shared" si="11"/>
        <v>0.051187603950326045</v>
      </c>
      <c r="BH4">
        <v>3</v>
      </c>
      <c r="BI4">
        <f t="shared" si="19"/>
        <v>33134</v>
      </c>
      <c r="BJ4" s="4">
        <f t="shared" si="20"/>
        <v>1549095.4</v>
      </c>
      <c r="BK4" s="10">
        <f t="shared" si="21"/>
        <v>0.051187603950326045</v>
      </c>
      <c r="BR4" s="43">
        <v>33140</v>
      </c>
      <c r="BS4" s="40">
        <v>16469846.6</v>
      </c>
      <c r="BT4" s="6">
        <f t="shared" si="12"/>
        <v>0.09145957441398454</v>
      </c>
      <c r="BW4">
        <f t="shared" si="22"/>
        <v>33140</v>
      </c>
      <c r="BX4" s="4">
        <f t="shared" si="23"/>
        <v>16469846.6</v>
      </c>
      <c r="BY4" s="10">
        <f t="shared" si="24"/>
        <v>0.09145957441398456</v>
      </c>
    </row>
    <row r="5" spans="2:77" ht="12.75">
      <c r="B5" s="43">
        <v>33014</v>
      </c>
      <c r="C5" s="40">
        <v>235995.9</v>
      </c>
      <c r="D5" s="6">
        <f t="shared" si="0"/>
        <v>0.002542317953625944</v>
      </c>
      <c r="E5" s="40">
        <v>235995.9</v>
      </c>
      <c r="F5" s="6">
        <f t="shared" si="1"/>
        <v>0.004887690973167952</v>
      </c>
      <c r="G5" s="40">
        <v>108830.81</v>
      </c>
      <c r="H5" s="6">
        <f t="shared" si="2"/>
        <v>0.012503528144702757</v>
      </c>
      <c r="I5" s="40">
        <v>495010.83</v>
      </c>
      <c r="J5" s="6">
        <f t="shared" si="3"/>
        <v>0.016356912761578257</v>
      </c>
      <c r="K5" s="40">
        <f t="shared" si="13"/>
        <v>1075833.44</v>
      </c>
      <c r="L5" s="6">
        <f t="shared" si="4"/>
        <v>0.005974267456913229</v>
      </c>
      <c r="O5">
        <v>4</v>
      </c>
      <c r="P5" s="43">
        <v>33126</v>
      </c>
      <c r="Q5" s="40">
        <v>4341744.58999999</v>
      </c>
      <c r="R5" s="6">
        <f t="shared" si="5"/>
        <v>0.04677240249180298</v>
      </c>
      <c r="W5">
        <v>4</v>
      </c>
      <c r="X5" s="2">
        <f t="shared" si="14"/>
        <v>33126</v>
      </c>
      <c r="Y5" s="3">
        <f t="shared" si="15"/>
        <v>4341744.58999999</v>
      </c>
      <c r="Z5" s="10">
        <f t="shared" si="16"/>
        <v>0.04677240249180298</v>
      </c>
      <c r="AB5">
        <v>4</v>
      </c>
      <c r="AC5" s="43">
        <v>33132</v>
      </c>
      <c r="AD5" s="45">
        <v>3422276.84</v>
      </c>
      <c r="AE5" s="6">
        <f t="shared" si="6"/>
        <v>0.07087848398446644</v>
      </c>
      <c r="AI5">
        <f t="shared" si="17"/>
        <v>33132</v>
      </c>
      <c r="AJ5" s="4">
        <f t="shared" si="7"/>
        <v>3422276.84</v>
      </c>
      <c r="AK5" s="6">
        <f t="shared" si="8"/>
        <v>0.07087848398446644</v>
      </c>
      <c r="AP5">
        <v>4</v>
      </c>
      <c r="AQ5" s="43">
        <v>33180</v>
      </c>
      <c r="AR5" s="40">
        <v>558173.379999999</v>
      </c>
      <c r="AS5" s="6">
        <f t="shared" si="9"/>
        <v>0.0641283159286773</v>
      </c>
      <c r="AV5">
        <v>4</v>
      </c>
      <c r="AW5" s="2">
        <f t="shared" si="25"/>
        <v>33180</v>
      </c>
      <c r="AX5" s="3">
        <f t="shared" si="18"/>
        <v>558173.379999999</v>
      </c>
      <c r="AY5" s="6">
        <f t="shared" si="10"/>
        <v>0.0641283159286773</v>
      </c>
      <c r="BC5">
        <f t="shared" si="26"/>
        <v>4</v>
      </c>
      <c r="BD5" s="43">
        <v>33172</v>
      </c>
      <c r="BE5" s="40">
        <v>1459395.54</v>
      </c>
      <c r="BF5" s="6">
        <f t="shared" si="11"/>
        <v>0.04822360256727392</v>
      </c>
      <c r="BH5">
        <v>4</v>
      </c>
      <c r="BI5">
        <f t="shared" si="19"/>
        <v>33172</v>
      </c>
      <c r="BJ5" s="4">
        <f t="shared" si="20"/>
        <v>1459395.54</v>
      </c>
      <c r="BK5" s="10">
        <f t="shared" si="21"/>
        <v>0.04822360256727392</v>
      </c>
      <c r="BR5" s="43">
        <v>33126</v>
      </c>
      <c r="BS5" s="40">
        <v>9726831.71999999</v>
      </c>
      <c r="BT5" s="6">
        <f t="shared" si="12"/>
        <v>0.054014582595301425</v>
      </c>
      <c r="BW5">
        <f t="shared" si="22"/>
        <v>33126</v>
      </c>
      <c r="BX5" s="4">
        <f t="shared" si="23"/>
        <v>9726831.71999999</v>
      </c>
      <c r="BY5" s="10">
        <f t="shared" si="24"/>
        <v>0.05401458259530144</v>
      </c>
    </row>
    <row r="6" spans="2:77" ht="12.75">
      <c r="B6" s="43">
        <v>33015</v>
      </c>
      <c r="C6" s="40">
        <v>11294.94</v>
      </c>
      <c r="D6" s="6">
        <f t="shared" si="0"/>
        <v>0.00012167723569404307</v>
      </c>
      <c r="E6" s="40">
        <v>11294.94</v>
      </c>
      <c r="F6" s="6">
        <f t="shared" si="1"/>
        <v>0.0002339285397774861</v>
      </c>
      <c r="G6" s="40">
        <v>0</v>
      </c>
      <c r="H6" s="6">
        <f t="shared" si="2"/>
        <v>0</v>
      </c>
      <c r="I6" s="40">
        <v>183647.899999999</v>
      </c>
      <c r="J6" s="6">
        <f t="shared" si="3"/>
        <v>0.006068377694174957</v>
      </c>
      <c r="K6" s="40">
        <f t="shared" si="13"/>
        <v>206237.779999999</v>
      </c>
      <c r="L6" s="6">
        <f t="shared" si="4"/>
        <v>0.0011452699011103653</v>
      </c>
      <c r="O6">
        <v>5</v>
      </c>
      <c r="P6" s="43">
        <v>33160</v>
      </c>
      <c r="Q6" s="40">
        <v>3876459.89</v>
      </c>
      <c r="R6" s="6">
        <f t="shared" si="5"/>
        <v>0.04176002030059781</v>
      </c>
      <c r="W6">
        <v>5</v>
      </c>
      <c r="X6" s="2">
        <f t="shared" si="14"/>
        <v>33160</v>
      </c>
      <c r="Y6" s="3">
        <f t="shared" si="15"/>
        <v>3876459.89</v>
      </c>
      <c r="Z6" s="10">
        <f t="shared" si="16"/>
        <v>0.04176002030059781</v>
      </c>
      <c r="AB6">
        <v>5</v>
      </c>
      <c r="AC6" s="43">
        <v>33166</v>
      </c>
      <c r="AD6" s="38">
        <v>2646962.87999999</v>
      </c>
      <c r="AE6" s="6">
        <f t="shared" si="6"/>
        <v>0.05482102263169233</v>
      </c>
      <c r="AI6">
        <f t="shared" si="17"/>
        <v>33166</v>
      </c>
      <c r="AJ6" s="4">
        <f t="shared" si="7"/>
        <v>2646962.87999999</v>
      </c>
      <c r="AK6" s="6">
        <f t="shared" si="8"/>
        <v>0.05482102263169232</v>
      </c>
      <c r="AP6">
        <v>5</v>
      </c>
      <c r="AQ6" s="43">
        <v>33126</v>
      </c>
      <c r="AR6" s="40">
        <v>482661.06</v>
      </c>
      <c r="AS6" s="6">
        <f t="shared" si="9"/>
        <v>0.05545273574700093</v>
      </c>
      <c r="AV6">
        <v>5</v>
      </c>
      <c r="AW6" s="2">
        <f t="shared" si="25"/>
        <v>33126</v>
      </c>
      <c r="AX6" s="3">
        <f t="shared" si="18"/>
        <v>482661.06</v>
      </c>
      <c r="AY6" s="6">
        <f t="shared" si="10"/>
        <v>0.05545273574700093</v>
      </c>
      <c r="BC6">
        <f t="shared" si="26"/>
        <v>5</v>
      </c>
      <c r="BD6" s="43">
        <v>33122</v>
      </c>
      <c r="BE6" s="40">
        <v>1380260.97</v>
      </c>
      <c r="BF6" s="6">
        <f t="shared" si="11"/>
        <v>0.045608715822442476</v>
      </c>
      <c r="BH6">
        <v>5</v>
      </c>
      <c r="BI6">
        <f t="shared" si="19"/>
        <v>33122</v>
      </c>
      <c r="BJ6" s="4">
        <f t="shared" si="20"/>
        <v>1380260.97</v>
      </c>
      <c r="BK6" s="10">
        <f t="shared" si="21"/>
        <v>0.045608715822442476</v>
      </c>
      <c r="BM6" s="4">
        <f>+I90</f>
        <v>30263096.53999995</v>
      </c>
      <c r="BR6" s="43">
        <v>33160</v>
      </c>
      <c r="BS6" s="40">
        <v>9263218.33</v>
      </c>
      <c r="BT6" s="6">
        <f t="shared" si="12"/>
        <v>0.051440066610312</v>
      </c>
      <c r="BW6">
        <f t="shared" si="22"/>
        <v>33160</v>
      </c>
      <c r="BX6" s="4">
        <f t="shared" si="23"/>
        <v>9263218.33</v>
      </c>
      <c r="BY6" s="10">
        <f t="shared" si="24"/>
        <v>0.051440066610312016</v>
      </c>
    </row>
    <row r="7" spans="2:77" ht="12.75">
      <c r="B7" s="43">
        <v>33016</v>
      </c>
      <c r="C7" s="40">
        <v>638081.909999999</v>
      </c>
      <c r="D7" s="6">
        <f t="shared" si="0"/>
        <v>0.006873878299059141</v>
      </c>
      <c r="E7" s="40">
        <v>638081.909999999</v>
      </c>
      <c r="F7" s="6">
        <f t="shared" si="1"/>
        <v>0.013215260060233084</v>
      </c>
      <c r="G7" s="40">
        <v>20840.1899999999</v>
      </c>
      <c r="H7" s="6">
        <f t="shared" si="2"/>
        <v>0.002394321076962964</v>
      </c>
      <c r="I7" s="40">
        <v>322385.14</v>
      </c>
      <c r="J7" s="6">
        <f t="shared" si="3"/>
        <v>0.01065274796232073</v>
      </c>
      <c r="K7" s="40">
        <f t="shared" si="13"/>
        <v>1619389.149999998</v>
      </c>
      <c r="L7" s="6">
        <f t="shared" si="4"/>
        <v>0.008992715358358227</v>
      </c>
      <c r="O7">
        <v>6</v>
      </c>
      <c r="P7" s="43">
        <v>33132</v>
      </c>
      <c r="Q7" s="40">
        <v>3422276.84</v>
      </c>
      <c r="R7" s="6">
        <f t="shared" si="5"/>
        <v>0.03686723308587252</v>
      </c>
      <c r="W7">
        <v>6</v>
      </c>
      <c r="X7" s="2">
        <f t="shared" si="14"/>
        <v>33132</v>
      </c>
      <c r="Y7" s="3">
        <f t="shared" si="15"/>
        <v>3422276.84</v>
      </c>
      <c r="Z7" s="10">
        <f t="shared" si="16"/>
        <v>0.03686723308587252</v>
      </c>
      <c r="AB7">
        <v>6</v>
      </c>
      <c r="AC7" s="43">
        <v>33130</v>
      </c>
      <c r="AD7" s="45">
        <v>2048766.11</v>
      </c>
      <c r="AE7" s="6">
        <f t="shared" si="6"/>
        <v>0.04243182030696051</v>
      </c>
      <c r="AI7">
        <f t="shared" si="17"/>
        <v>33130</v>
      </c>
      <c r="AJ7" s="4">
        <f t="shared" si="7"/>
        <v>2048766.11</v>
      </c>
      <c r="AK7" s="6">
        <f t="shared" si="8"/>
        <v>0.0424318203069605</v>
      </c>
      <c r="AP7">
        <v>6</v>
      </c>
      <c r="AQ7" s="43">
        <v>33132</v>
      </c>
      <c r="AR7" s="40">
        <v>460959.38</v>
      </c>
      <c r="AS7" s="6">
        <f t="shared" si="9"/>
        <v>0.05295943842919788</v>
      </c>
      <c r="AV7">
        <v>6</v>
      </c>
      <c r="AW7" s="2">
        <f t="shared" si="25"/>
        <v>33132</v>
      </c>
      <c r="AX7" s="3">
        <f t="shared" si="18"/>
        <v>460959.38</v>
      </c>
      <c r="AY7" s="6">
        <f t="shared" si="10"/>
        <v>0.05295943842919788</v>
      </c>
      <c r="BC7">
        <f t="shared" si="26"/>
        <v>6</v>
      </c>
      <c r="BD7" s="43">
        <v>33130</v>
      </c>
      <c r="BE7" s="40">
        <v>1202450</v>
      </c>
      <c r="BF7" s="6">
        <f t="shared" si="11"/>
        <v>0.03973321098885811</v>
      </c>
      <c r="BH7">
        <v>6</v>
      </c>
      <c r="BI7">
        <f t="shared" si="19"/>
        <v>33130</v>
      </c>
      <c r="BJ7" s="4">
        <f t="shared" si="20"/>
        <v>1202450</v>
      </c>
      <c r="BK7" s="10">
        <f t="shared" si="21"/>
        <v>0.03973321098885811</v>
      </c>
      <c r="BM7" s="4">
        <f>+SUM(BJ2:BJ21)</f>
        <v>20743923.82999997</v>
      </c>
      <c r="BR7" s="43">
        <v>33132</v>
      </c>
      <c r="BS7" s="40">
        <v>9019002.32999999</v>
      </c>
      <c r="BT7" s="6">
        <f t="shared" si="12"/>
        <v>0.050083897851272895</v>
      </c>
      <c r="BW7">
        <f t="shared" si="22"/>
        <v>33132</v>
      </c>
      <c r="BX7" s="4">
        <f t="shared" si="23"/>
        <v>9019002.32999999</v>
      </c>
      <c r="BY7" s="10">
        <f t="shared" si="24"/>
        <v>0.0500838978512729</v>
      </c>
    </row>
    <row r="8" spans="2:77" ht="12.75">
      <c r="B8" s="43">
        <v>33018</v>
      </c>
      <c r="C8" s="40">
        <v>9369.26</v>
      </c>
      <c r="D8" s="6">
        <f t="shared" si="0"/>
        <v>0.00010093242259797485</v>
      </c>
      <c r="E8" s="40">
        <v>9369.26</v>
      </c>
      <c r="F8" s="6">
        <f t="shared" si="1"/>
        <v>0.00019404594540525308</v>
      </c>
      <c r="G8" s="40">
        <v>0</v>
      </c>
      <c r="H8" s="6">
        <f t="shared" si="2"/>
        <v>0</v>
      </c>
      <c r="I8" s="40">
        <v>90492.2599999999</v>
      </c>
      <c r="J8" s="6">
        <f t="shared" si="3"/>
        <v>0.002990185088310201</v>
      </c>
      <c r="K8" s="40">
        <f t="shared" si="13"/>
        <v>109230.7799999999</v>
      </c>
      <c r="L8" s="6">
        <f t="shared" si="4"/>
        <v>0.000606575209492696</v>
      </c>
      <c r="O8">
        <v>7</v>
      </c>
      <c r="P8" s="43">
        <v>33166</v>
      </c>
      <c r="Q8" s="40">
        <v>2646962.87999999</v>
      </c>
      <c r="R8" s="6">
        <f t="shared" si="5"/>
        <v>0.028514992219803012</v>
      </c>
      <c r="W8">
        <v>7</v>
      </c>
      <c r="X8" s="2">
        <f t="shared" si="14"/>
        <v>33166</v>
      </c>
      <c r="Y8" s="3">
        <f t="shared" si="15"/>
        <v>2646962.87999999</v>
      </c>
      <c r="Z8" s="10">
        <f t="shared" si="16"/>
        <v>0.028514992219803012</v>
      </c>
      <c r="AB8">
        <v>7</v>
      </c>
      <c r="AC8" s="43">
        <v>33172</v>
      </c>
      <c r="AD8" s="45">
        <v>2032988.86</v>
      </c>
      <c r="AE8" s="6">
        <f t="shared" si="6"/>
        <v>0.04210505902675855</v>
      </c>
      <c r="AI8">
        <f t="shared" si="17"/>
        <v>33172</v>
      </c>
      <c r="AJ8" s="4">
        <f t="shared" si="7"/>
        <v>2032988.86</v>
      </c>
      <c r="AK8" s="6">
        <f t="shared" si="8"/>
        <v>0.04210505902675854</v>
      </c>
      <c r="AP8">
        <v>7</v>
      </c>
      <c r="AQ8" s="43">
        <v>33160</v>
      </c>
      <c r="AR8" s="40">
        <v>441671.51999999897</v>
      </c>
      <c r="AS8" s="6">
        <f t="shared" si="9"/>
        <v>0.050743463923806444</v>
      </c>
      <c r="AV8">
        <v>7</v>
      </c>
      <c r="AW8" s="2">
        <f t="shared" si="25"/>
        <v>33160</v>
      </c>
      <c r="AX8" s="3">
        <f t="shared" si="18"/>
        <v>441671.51999999897</v>
      </c>
      <c r="AY8" s="6">
        <f t="shared" si="10"/>
        <v>0.050743463923806444</v>
      </c>
      <c r="BC8">
        <f t="shared" si="26"/>
        <v>7</v>
      </c>
      <c r="BD8" s="43">
        <v>33127</v>
      </c>
      <c r="BE8" s="40">
        <v>1154544.14999999</v>
      </c>
      <c r="BF8" s="6">
        <f t="shared" si="11"/>
        <v>0.03815023186652372</v>
      </c>
      <c r="BH8">
        <v>7</v>
      </c>
      <c r="BI8">
        <f t="shared" si="19"/>
        <v>33127</v>
      </c>
      <c r="BJ8" s="4">
        <f t="shared" si="20"/>
        <v>1154544.14999999</v>
      </c>
      <c r="BK8" s="10">
        <f t="shared" si="21"/>
        <v>0.03815023186652372</v>
      </c>
      <c r="BR8" s="43">
        <v>33134</v>
      </c>
      <c r="BS8" s="40">
        <v>5919971.81999999</v>
      </c>
      <c r="BT8" s="6">
        <f t="shared" si="12"/>
        <v>0.03287450796293274</v>
      </c>
      <c r="BW8">
        <f t="shared" si="22"/>
        <v>33134</v>
      </c>
      <c r="BX8" s="4">
        <f t="shared" si="23"/>
        <v>5919971.81999999</v>
      </c>
      <c r="BY8" s="10">
        <f t="shared" si="24"/>
        <v>0.03287450796293274</v>
      </c>
    </row>
    <row r="9" spans="2:79" ht="12.75">
      <c r="B9" s="43">
        <v>33030</v>
      </c>
      <c r="C9" s="40">
        <v>247615.76</v>
      </c>
      <c r="D9" s="6">
        <f t="shared" si="0"/>
        <v>0.0026674954617801954</v>
      </c>
      <c r="E9" s="40">
        <v>247615.76</v>
      </c>
      <c r="F9" s="6">
        <f t="shared" si="1"/>
        <v>0.005128348903375534</v>
      </c>
      <c r="G9" s="40">
        <v>4182.13999999999</v>
      </c>
      <c r="H9" s="6">
        <f t="shared" si="2"/>
        <v>0.0004804843885209259</v>
      </c>
      <c r="I9" s="40">
        <v>93706.04</v>
      </c>
      <c r="J9" s="6">
        <f t="shared" si="3"/>
        <v>0.0030963797731717556</v>
      </c>
      <c r="K9" s="40">
        <f t="shared" si="13"/>
        <v>593119.7000000001</v>
      </c>
      <c r="L9" s="6">
        <f t="shared" si="4"/>
        <v>0.0032936843102442867</v>
      </c>
      <c r="O9">
        <v>8</v>
      </c>
      <c r="P9" s="43">
        <v>33130</v>
      </c>
      <c r="Q9" s="40">
        <v>2048766.11</v>
      </c>
      <c r="R9" s="6">
        <f t="shared" si="5"/>
        <v>0.022070785400226806</v>
      </c>
      <c r="W9">
        <v>8</v>
      </c>
      <c r="X9" s="2">
        <f t="shared" si="14"/>
        <v>33130</v>
      </c>
      <c r="Y9" s="3">
        <f t="shared" si="15"/>
        <v>2048766.11</v>
      </c>
      <c r="Z9" s="10">
        <f t="shared" si="16"/>
        <v>0.022070785400226806</v>
      </c>
      <c r="AB9">
        <v>8</v>
      </c>
      <c r="AC9" s="43">
        <v>33178</v>
      </c>
      <c r="AD9" s="45">
        <v>1921957.12999999</v>
      </c>
      <c r="AE9" s="6">
        <f t="shared" si="6"/>
        <v>0.03980549032892833</v>
      </c>
      <c r="AI9">
        <f t="shared" si="17"/>
        <v>33178</v>
      </c>
      <c r="AJ9" s="4">
        <f t="shared" si="7"/>
        <v>1921957.12999999</v>
      </c>
      <c r="AK9" s="6">
        <f t="shared" si="8"/>
        <v>0.03980549032892833</v>
      </c>
      <c r="AP9">
        <v>8</v>
      </c>
      <c r="AQ9" s="43">
        <v>33133</v>
      </c>
      <c r="AR9" s="40">
        <v>374676.07</v>
      </c>
      <c r="AS9" s="6">
        <f t="shared" si="9"/>
        <v>0.04304638352311832</v>
      </c>
      <c r="AV9">
        <v>8</v>
      </c>
      <c r="AW9" s="2">
        <f t="shared" si="25"/>
        <v>33133</v>
      </c>
      <c r="AX9" s="3">
        <f t="shared" si="18"/>
        <v>374676.07</v>
      </c>
      <c r="AY9" s="6">
        <f t="shared" si="10"/>
        <v>0.04304638352311832</v>
      </c>
      <c r="BC9">
        <f t="shared" si="26"/>
        <v>8</v>
      </c>
      <c r="BD9" s="43">
        <v>33160</v>
      </c>
      <c r="BE9" s="40">
        <v>1068627.02999999</v>
      </c>
      <c r="BF9" s="6">
        <f t="shared" si="11"/>
        <v>0.03531122562384</v>
      </c>
      <c r="BH9">
        <v>8</v>
      </c>
      <c r="BI9">
        <f t="shared" si="19"/>
        <v>33160</v>
      </c>
      <c r="BJ9" s="4">
        <f t="shared" si="20"/>
        <v>1068627.02999999</v>
      </c>
      <c r="BK9" s="10">
        <f t="shared" si="21"/>
        <v>0.03531122562384</v>
      </c>
      <c r="BR9" s="43">
        <v>33166</v>
      </c>
      <c r="BS9" s="40">
        <v>5800967.33999999</v>
      </c>
      <c r="BT9" s="6">
        <f t="shared" si="12"/>
        <v>0.03221365790412541</v>
      </c>
      <c r="BW9">
        <f t="shared" si="22"/>
        <v>33166</v>
      </c>
      <c r="BX9" s="4">
        <f t="shared" si="23"/>
        <v>5800967.33999999</v>
      </c>
      <c r="BY9" s="10">
        <f t="shared" si="24"/>
        <v>0.03221365790412542</v>
      </c>
      <c r="CA9" s="4">
        <f>+K90</f>
        <v>180077883.64999968</v>
      </c>
    </row>
    <row r="10" spans="2:79" ht="12.75">
      <c r="B10" s="43">
        <v>33031</v>
      </c>
      <c r="C10" s="40">
        <v>7180.38999999999</v>
      </c>
      <c r="D10" s="6">
        <f t="shared" si="0"/>
        <v>7.735233710007744E-05</v>
      </c>
      <c r="E10" s="40">
        <v>7180.38999999999</v>
      </c>
      <c r="F10" s="6">
        <f t="shared" si="1"/>
        <v>0.00014871244537225173</v>
      </c>
      <c r="G10" s="40">
        <v>0</v>
      </c>
      <c r="H10" s="6">
        <f t="shared" si="2"/>
        <v>0</v>
      </c>
      <c r="I10" s="40">
        <v>16160.3599999999</v>
      </c>
      <c r="J10" s="6">
        <f t="shared" si="3"/>
        <v>0.0005339955869565463</v>
      </c>
      <c r="K10" s="40">
        <f t="shared" si="13"/>
        <v>30521.139999999883</v>
      </c>
      <c r="L10" s="6">
        <f t="shared" si="4"/>
        <v>0.0001694885534045976</v>
      </c>
      <c r="O10">
        <v>9</v>
      </c>
      <c r="P10" s="43">
        <v>33172</v>
      </c>
      <c r="Q10" s="40">
        <v>2032988.86</v>
      </c>
      <c r="R10" s="6">
        <f t="shared" si="5"/>
        <v>0.021900821490117163</v>
      </c>
      <c r="W10">
        <v>9</v>
      </c>
      <c r="X10" s="2">
        <f t="shared" si="14"/>
        <v>33172</v>
      </c>
      <c r="Y10" s="3">
        <f t="shared" si="15"/>
        <v>2032988.86</v>
      </c>
      <c r="Z10" s="10">
        <f t="shared" si="16"/>
        <v>0.021900821490117163</v>
      </c>
      <c r="AB10">
        <v>9</v>
      </c>
      <c r="AC10" s="43">
        <v>33134</v>
      </c>
      <c r="AD10" s="45">
        <v>1868128.06999999</v>
      </c>
      <c r="AE10" s="6">
        <f t="shared" si="6"/>
        <v>0.03869064125461765</v>
      </c>
      <c r="AI10">
        <f t="shared" si="17"/>
        <v>33134</v>
      </c>
      <c r="AJ10" s="4">
        <f t="shared" si="7"/>
        <v>1868128.06999999</v>
      </c>
      <c r="AK10" s="6">
        <f t="shared" si="8"/>
        <v>0.038690641254617644</v>
      </c>
      <c r="AP10">
        <v>9</v>
      </c>
      <c r="AQ10" s="43">
        <v>33178</v>
      </c>
      <c r="AR10" s="40">
        <v>343739.939999999</v>
      </c>
      <c r="AS10" s="6">
        <f t="shared" si="9"/>
        <v>0.039492143945711926</v>
      </c>
      <c r="AU10" s="4">
        <f>SUM(AX2:AX11)</f>
        <v>7250070.749999984</v>
      </c>
      <c r="AV10">
        <v>9</v>
      </c>
      <c r="AW10" s="2">
        <f t="shared" si="25"/>
        <v>33178</v>
      </c>
      <c r="AX10" s="3">
        <f t="shared" si="18"/>
        <v>343739.939999999</v>
      </c>
      <c r="AY10" s="6">
        <f t="shared" si="10"/>
        <v>0.039492143945711926</v>
      </c>
      <c r="BC10">
        <f t="shared" si="26"/>
        <v>9</v>
      </c>
      <c r="BD10" s="43">
        <v>33180</v>
      </c>
      <c r="BE10" s="40">
        <v>1001947.23999999</v>
      </c>
      <c r="BF10" s="6">
        <f t="shared" si="11"/>
        <v>0.033107888965548386</v>
      </c>
      <c r="BH10">
        <v>9</v>
      </c>
      <c r="BI10">
        <f t="shared" si="19"/>
        <v>33180</v>
      </c>
      <c r="BJ10" s="4">
        <f t="shared" si="20"/>
        <v>1001947.23999999</v>
      </c>
      <c r="BK10" s="10">
        <f t="shared" si="21"/>
        <v>0.033107888965548386</v>
      </c>
      <c r="BR10" s="43">
        <v>33172</v>
      </c>
      <c r="BS10" s="40">
        <v>5674627.62</v>
      </c>
      <c r="BT10" s="6">
        <f t="shared" si="12"/>
        <v>0.031512074136928636</v>
      </c>
      <c r="BW10">
        <f t="shared" si="22"/>
        <v>33172</v>
      </c>
      <c r="BX10" s="4">
        <f t="shared" si="23"/>
        <v>5674627.62</v>
      </c>
      <c r="BY10" s="10">
        <f t="shared" si="24"/>
        <v>0.03151207413692864</v>
      </c>
      <c r="CA10" s="4">
        <f>SUM(BX2:BX18)</f>
        <v>142680797.91999987</v>
      </c>
    </row>
    <row r="11" spans="2:77" ht="12.75">
      <c r="B11" s="43">
        <v>33032</v>
      </c>
      <c r="C11" s="40">
        <v>30217.4499999999</v>
      </c>
      <c r="D11" s="6">
        <f t="shared" si="0"/>
        <v>0.0003255241538001042</v>
      </c>
      <c r="E11" s="40">
        <v>30217.4499999999</v>
      </c>
      <c r="F11" s="6">
        <f t="shared" si="1"/>
        <v>0.0006258310317982365</v>
      </c>
      <c r="G11" s="40">
        <v>0</v>
      </c>
      <c r="H11" s="6">
        <f t="shared" si="2"/>
        <v>0</v>
      </c>
      <c r="I11" s="40">
        <v>66801.7599999999</v>
      </c>
      <c r="J11" s="6">
        <f t="shared" si="3"/>
        <v>0.002207366979506057</v>
      </c>
      <c r="K11" s="40">
        <f t="shared" si="13"/>
        <v>127236.65999999968</v>
      </c>
      <c r="L11" s="6">
        <f t="shared" si="4"/>
        <v>0.0007065646120502922</v>
      </c>
      <c r="O11">
        <v>10</v>
      </c>
      <c r="P11" s="43">
        <v>33178</v>
      </c>
      <c r="Q11" s="40">
        <v>1921957.12999999</v>
      </c>
      <c r="R11" s="6">
        <f t="shared" si="5"/>
        <v>0.02070470765677864</v>
      </c>
      <c r="W11">
        <v>10</v>
      </c>
      <c r="X11" s="2">
        <f t="shared" si="14"/>
        <v>33178</v>
      </c>
      <c r="Y11" s="3">
        <f t="shared" si="15"/>
        <v>1921957.12999999</v>
      </c>
      <c r="Z11" s="10">
        <f t="shared" si="16"/>
        <v>0.02070470765677864</v>
      </c>
      <c r="AB11">
        <v>10</v>
      </c>
      <c r="AC11" s="43">
        <v>33180</v>
      </c>
      <c r="AD11" s="45">
        <v>1738902.2</v>
      </c>
      <c r="AE11" s="6">
        <f t="shared" si="6"/>
        <v>0.0360142552737649</v>
      </c>
      <c r="AG11" s="4">
        <f>SUM(AD2:AD11)</f>
        <v>31748971.81999995</v>
      </c>
      <c r="AI11">
        <f t="shared" si="17"/>
        <v>33180</v>
      </c>
      <c r="AJ11" s="4">
        <f t="shared" si="7"/>
        <v>1738902.2</v>
      </c>
      <c r="AK11" s="6">
        <f t="shared" si="8"/>
        <v>0.036014255273764895</v>
      </c>
      <c r="AP11">
        <v>10</v>
      </c>
      <c r="AQ11" s="43">
        <v>33130</v>
      </c>
      <c r="AR11" s="40">
        <v>336744.29</v>
      </c>
      <c r="AS11" s="6">
        <f t="shared" si="9"/>
        <v>0.03868841652086341</v>
      </c>
      <c r="AU11" s="4">
        <f>+G90</f>
        <v>8704008.079999983</v>
      </c>
      <c r="AV11">
        <v>10</v>
      </c>
      <c r="AW11" s="2">
        <f t="shared" si="25"/>
        <v>33130</v>
      </c>
      <c r="AX11" s="3">
        <f t="shared" si="18"/>
        <v>336744.29</v>
      </c>
      <c r="AY11" s="6">
        <f t="shared" si="10"/>
        <v>0.03868841652086341</v>
      </c>
      <c r="BC11">
        <f t="shared" si="26"/>
        <v>10</v>
      </c>
      <c r="BD11" s="43">
        <v>33137</v>
      </c>
      <c r="BE11" s="40">
        <v>976578.799999999</v>
      </c>
      <c r="BF11" s="6">
        <f t="shared" si="11"/>
        <v>0.032269625770423575</v>
      </c>
      <c r="BH11">
        <v>10</v>
      </c>
      <c r="BI11">
        <f t="shared" si="19"/>
        <v>33137</v>
      </c>
      <c r="BJ11" s="4">
        <f t="shared" si="20"/>
        <v>976578.799999999</v>
      </c>
      <c r="BK11" s="10">
        <f t="shared" si="21"/>
        <v>0.032269625770423575</v>
      </c>
      <c r="BR11" s="43">
        <v>33130</v>
      </c>
      <c r="BS11" s="40">
        <v>5636726.51</v>
      </c>
      <c r="BT11" s="6">
        <f t="shared" si="12"/>
        <v>0.031301603482610726</v>
      </c>
      <c r="BW11">
        <f t="shared" si="22"/>
        <v>33130</v>
      </c>
      <c r="BX11" s="4">
        <f t="shared" si="23"/>
        <v>5636726.51</v>
      </c>
      <c r="BY11" s="10">
        <f t="shared" si="24"/>
        <v>0.03130160348261073</v>
      </c>
    </row>
    <row r="12" spans="2:77" ht="13.5" customHeight="1">
      <c r="B12" s="43">
        <v>33033</v>
      </c>
      <c r="C12" s="40">
        <v>393196.76999999897</v>
      </c>
      <c r="D12" s="6">
        <f t="shared" si="0"/>
        <v>0.004235799044300042</v>
      </c>
      <c r="E12" s="40">
        <v>393196.76999999897</v>
      </c>
      <c r="F12" s="6">
        <f t="shared" si="1"/>
        <v>0.008143464794972246</v>
      </c>
      <c r="G12" s="40">
        <v>7494.55</v>
      </c>
      <c r="H12" s="6">
        <f t="shared" si="2"/>
        <v>0.0008610458459041337</v>
      </c>
      <c r="I12" s="40">
        <v>309750.88</v>
      </c>
      <c r="J12" s="6">
        <f t="shared" si="3"/>
        <v>0.01023526722027899</v>
      </c>
      <c r="K12" s="40">
        <f t="shared" si="13"/>
        <v>1103638.9699999979</v>
      </c>
      <c r="L12" s="6">
        <f t="shared" si="4"/>
        <v>0.006128675813100049</v>
      </c>
      <c r="O12">
        <v>11</v>
      </c>
      <c r="P12" s="43">
        <v>33141</v>
      </c>
      <c r="Q12" s="40">
        <v>1875406.54</v>
      </c>
      <c r="R12" s="6">
        <f t="shared" si="5"/>
        <v>0.02020323114507291</v>
      </c>
      <c r="W12">
        <v>11</v>
      </c>
      <c r="X12" s="2">
        <f t="shared" si="14"/>
        <v>33141</v>
      </c>
      <c r="Y12" s="3">
        <f t="shared" si="15"/>
        <v>1875406.54</v>
      </c>
      <c r="Z12" s="10">
        <f t="shared" si="16"/>
        <v>0.02020323114507291</v>
      </c>
      <c r="AA12" s="4"/>
      <c r="AB12">
        <f>+AB11+1</f>
        <v>11</v>
      </c>
      <c r="AC12" s="43">
        <v>33142</v>
      </c>
      <c r="AD12" s="45">
        <v>1724187.25</v>
      </c>
      <c r="AE12" s="6">
        <f t="shared" si="6"/>
        <v>0.03570949519833301</v>
      </c>
      <c r="AG12" s="4">
        <v>0</v>
      </c>
      <c r="AI12" s="2" t="s">
        <v>160</v>
      </c>
      <c r="AJ12" s="4">
        <f>AM13-AJ14</f>
        <v>16534747.689999983</v>
      </c>
      <c r="AK12" s="6">
        <f t="shared" si="8"/>
        <v>0.34244975030507974</v>
      </c>
      <c r="AP12">
        <f>+AP11+1</f>
        <v>11</v>
      </c>
      <c r="AQ12" s="43">
        <v>33138</v>
      </c>
      <c r="AR12" s="40">
        <v>236970.829999999</v>
      </c>
      <c r="AS12" s="6">
        <f t="shared" si="9"/>
        <v>0.027225483687740262</v>
      </c>
      <c r="AW12" s="2" t="s">
        <v>160</v>
      </c>
      <c r="AX12" s="4">
        <f>+AU11-AU10</f>
        <v>1453937.3299999991</v>
      </c>
      <c r="AY12" s="10">
        <f>+AX12/AX13</f>
        <v>0.16704227714825398</v>
      </c>
      <c r="BC12">
        <f t="shared" si="26"/>
        <v>11</v>
      </c>
      <c r="BD12" s="43">
        <v>33156</v>
      </c>
      <c r="BE12" s="40">
        <v>933665.25</v>
      </c>
      <c r="BF12" s="6">
        <f t="shared" si="11"/>
        <v>0.030851609939053563</v>
      </c>
      <c r="BH12">
        <v>11</v>
      </c>
      <c r="BI12">
        <f t="shared" si="19"/>
        <v>33156</v>
      </c>
      <c r="BJ12" s="4">
        <f t="shared" si="20"/>
        <v>933665.25</v>
      </c>
      <c r="BK12" s="10">
        <f t="shared" si="21"/>
        <v>0.030851609939053563</v>
      </c>
      <c r="BR12" s="43">
        <v>33180</v>
      </c>
      <c r="BS12" s="40">
        <v>5037925.01999999</v>
      </c>
      <c r="BT12" s="6">
        <f t="shared" si="12"/>
        <v>0.027976367324439057</v>
      </c>
      <c r="BW12">
        <f t="shared" si="22"/>
        <v>33180</v>
      </c>
      <c r="BX12" s="4">
        <f t="shared" si="23"/>
        <v>5037925.01999999</v>
      </c>
      <c r="BY12" s="10">
        <f t="shared" si="24"/>
        <v>0.02797636732443906</v>
      </c>
    </row>
    <row r="13" spans="2:77" ht="12.75">
      <c r="B13" s="43">
        <v>33034</v>
      </c>
      <c r="C13" s="40">
        <v>681010.359999999</v>
      </c>
      <c r="D13" s="6">
        <f t="shared" si="0"/>
        <v>0.00733633450764723</v>
      </c>
      <c r="E13" s="40">
        <v>681010.359999999</v>
      </c>
      <c r="F13" s="6">
        <f t="shared" si="1"/>
        <v>0.014104347529791207</v>
      </c>
      <c r="G13" s="40">
        <v>1168.92999999999</v>
      </c>
      <c r="H13" s="6">
        <f t="shared" si="2"/>
        <v>0.0001342978992271331</v>
      </c>
      <c r="I13" s="40">
        <v>130630.37</v>
      </c>
      <c r="J13" s="6">
        <f t="shared" si="3"/>
        <v>0.004316490542444676</v>
      </c>
      <c r="K13" s="40">
        <f t="shared" si="13"/>
        <v>1493820.0199999982</v>
      </c>
      <c r="L13" s="6">
        <f t="shared" si="4"/>
        <v>0.008295410795161245</v>
      </c>
      <c r="O13">
        <v>12</v>
      </c>
      <c r="P13" s="43">
        <v>33134</v>
      </c>
      <c r="Q13" s="40">
        <v>1868128.06999999</v>
      </c>
      <c r="R13" s="6">
        <f t="shared" si="5"/>
        <v>0.020124822219511264</v>
      </c>
      <c r="W13">
        <v>12</v>
      </c>
      <c r="X13" s="2">
        <f t="shared" si="14"/>
        <v>33134</v>
      </c>
      <c r="Y13" s="3">
        <f t="shared" si="15"/>
        <v>1868128.06999999</v>
      </c>
      <c r="Z13" s="10">
        <f t="shared" si="16"/>
        <v>0.020124822219511264</v>
      </c>
      <c r="AA13" s="4"/>
      <c r="AB13">
        <f aca="true" t="shared" si="27" ref="AB13:AB75">+AB12+1</f>
        <v>12</v>
      </c>
      <c r="AC13" s="43">
        <v>33149</v>
      </c>
      <c r="AD13" s="45">
        <v>1454509.60999999</v>
      </c>
      <c r="AE13" s="6">
        <f t="shared" si="6"/>
        <v>0.030124224578405773</v>
      </c>
      <c r="AJ13" s="4">
        <f>SUM(AJ2:AJ12)</f>
        <v>48283719.50999993</v>
      </c>
      <c r="AK13" s="10">
        <f>SUM(AK2:AK12)</f>
        <v>1</v>
      </c>
      <c r="AM13" s="4">
        <f>+E90</f>
        <v>48283719.50999993</v>
      </c>
      <c r="AP13">
        <f aca="true" t="shared" si="28" ref="AP13:AP75">+AP12+1</f>
        <v>12</v>
      </c>
      <c r="AQ13" s="43">
        <v>33109</v>
      </c>
      <c r="AR13" s="40">
        <v>179051.81</v>
      </c>
      <c r="AS13" s="6">
        <f t="shared" si="9"/>
        <v>0.02057119069218515</v>
      </c>
      <c r="AX13" s="4">
        <f>SUM(AX2:AX12)</f>
        <v>8704008.079999983</v>
      </c>
      <c r="AY13" s="10">
        <f>SUM(AY2:AY12)</f>
        <v>1</v>
      </c>
      <c r="BC13">
        <f t="shared" si="26"/>
        <v>12</v>
      </c>
      <c r="BD13" s="43">
        <v>33133</v>
      </c>
      <c r="BE13" s="40">
        <v>901569.29</v>
      </c>
      <c r="BF13" s="6">
        <f t="shared" si="11"/>
        <v>0.029791045632371414</v>
      </c>
      <c r="BH13">
        <v>12</v>
      </c>
      <c r="BI13">
        <f t="shared" si="19"/>
        <v>33133</v>
      </c>
      <c r="BJ13" s="4">
        <f t="shared" si="20"/>
        <v>901569.29</v>
      </c>
      <c r="BK13" s="10">
        <f t="shared" si="21"/>
        <v>0.029791045632371414</v>
      </c>
      <c r="BR13" s="43">
        <v>33178</v>
      </c>
      <c r="BS13" s="40">
        <v>4787036.79999999</v>
      </c>
      <c r="BT13" s="6">
        <f t="shared" si="12"/>
        <v>0.026583146708365913</v>
      </c>
      <c r="BW13">
        <f t="shared" si="22"/>
        <v>33178</v>
      </c>
      <c r="BX13" s="4">
        <f t="shared" si="23"/>
        <v>4787036.79999999</v>
      </c>
      <c r="BY13" s="10">
        <f t="shared" si="24"/>
        <v>0.026583146708365916</v>
      </c>
    </row>
    <row r="14" spans="2:77" ht="13.5" customHeight="1">
      <c r="B14" s="43">
        <v>33035</v>
      </c>
      <c r="C14" s="40">
        <v>3784.09999999999</v>
      </c>
      <c r="D14" s="6">
        <f t="shared" si="0"/>
        <v>4.0765052987428634E-05</v>
      </c>
      <c r="E14" s="40">
        <v>3784.09999999999</v>
      </c>
      <c r="F14" s="6">
        <f t="shared" si="1"/>
        <v>7.8372172616409E-05</v>
      </c>
      <c r="G14" s="40">
        <v>0</v>
      </c>
      <c r="H14" s="6">
        <f t="shared" si="2"/>
        <v>0</v>
      </c>
      <c r="I14" s="40">
        <v>0</v>
      </c>
      <c r="J14" s="6">
        <f t="shared" si="3"/>
        <v>0</v>
      </c>
      <c r="K14" s="40">
        <f t="shared" si="13"/>
        <v>7568.19999999998</v>
      </c>
      <c r="L14" s="6">
        <f t="shared" si="4"/>
        <v>4.2027370860874694E-05</v>
      </c>
      <c r="O14">
        <v>13</v>
      </c>
      <c r="P14" s="43">
        <v>33180</v>
      </c>
      <c r="Q14" s="40">
        <v>1738902.2</v>
      </c>
      <c r="R14" s="6">
        <f t="shared" si="5"/>
        <v>0.01873270799475606</v>
      </c>
      <c r="X14" s="2" t="s">
        <v>160</v>
      </c>
      <c r="Y14" s="3">
        <f>+AA14-AA15</f>
        <v>18025797.519999996</v>
      </c>
      <c r="Z14" s="10">
        <f t="shared" si="16"/>
        <v>0.19418688487182192</v>
      </c>
      <c r="AA14" s="17">
        <f>+C90</f>
        <v>92827059.51999997</v>
      </c>
      <c r="AB14">
        <f t="shared" si="27"/>
        <v>13</v>
      </c>
      <c r="AC14" s="43">
        <v>33133</v>
      </c>
      <c r="AD14" s="45">
        <v>1392034.17999999</v>
      </c>
      <c r="AE14" s="6">
        <f t="shared" si="6"/>
        <v>0.028830301271874657</v>
      </c>
      <c r="AJ14" s="4">
        <f>SUM(AJ2:AJ11)</f>
        <v>31748971.81999995</v>
      </c>
      <c r="AP14">
        <f t="shared" si="28"/>
        <v>13</v>
      </c>
      <c r="AQ14" s="43">
        <v>33172</v>
      </c>
      <c r="AR14" s="40">
        <v>149254.36</v>
      </c>
      <c r="AS14" s="6">
        <f t="shared" si="9"/>
        <v>0.017147773603629315</v>
      </c>
      <c r="BC14">
        <f t="shared" si="26"/>
        <v>13</v>
      </c>
      <c r="BD14" s="43">
        <v>33186</v>
      </c>
      <c r="BE14" s="40">
        <v>836131.219999999</v>
      </c>
      <c r="BF14" s="6">
        <f t="shared" si="11"/>
        <v>0.02762873980509069</v>
      </c>
      <c r="BH14">
        <v>13</v>
      </c>
      <c r="BI14">
        <f t="shared" si="19"/>
        <v>33186</v>
      </c>
      <c r="BJ14" s="4">
        <f t="shared" si="20"/>
        <v>836131.219999999</v>
      </c>
      <c r="BK14" s="10">
        <f t="shared" si="21"/>
        <v>0.02762873980509069</v>
      </c>
      <c r="BR14" s="43">
        <v>33149</v>
      </c>
      <c r="BS14" s="40">
        <v>4126050.73</v>
      </c>
      <c r="BT14" s="6">
        <f t="shared" si="12"/>
        <v>0.02291259007696588</v>
      </c>
      <c r="BW14">
        <f t="shared" si="22"/>
        <v>33149</v>
      </c>
      <c r="BX14" s="4">
        <f t="shared" si="23"/>
        <v>4126050.73</v>
      </c>
      <c r="BY14" s="10">
        <f t="shared" si="24"/>
        <v>0.022912590076965885</v>
      </c>
    </row>
    <row r="15" spans="2:77" ht="12.75">
      <c r="B15" s="43">
        <v>33054</v>
      </c>
      <c r="C15" s="40">
        <v>2837.27999999999</v>
      </c>
      <c r="D15" s="6">
        <f t="shared" si="0"/>
        <v>3.056522542749172E-05</v>
      </c>
      <c r="E15" s="40">
        <v>2837.27999999999</v>
      </c>
      <c r="F15" s="6">
        <f t="shared" si="1"/>
        <v>5.8762664285057155E-05</v>
      </c>
      <c r="G15" s="40">
        <v>0</v>
      </c>
      <c r="H15" s="6">
        <f t="shared" si="2"/>
        <v>0</v>
      </c>
      <c r="I15" s="40">
        <v>0</v>
      </c>
      <c r="J15" s="6">
        <f t="shared" si="3"/>
        <v>0</v>
      </c>
      <c r="K15" s="40">
        <f t="shared" si="13"/>
        <v>5674.55999999998</v>
      </c>
      <c r="L15" s="6">
        <f t="shared" si="4"/>
        <v>3.151169863273763E-05</v>
      </c>
      <c r="O15">
        <v>14</v>
      </c>
      <c r="P15" s="43">
        <v>33142</v>
      </c>
      <c r="Q15" s="40">
        <v>1724187.25</v>
      </c>
      <c r="R15" s="6">
        <f t="shared" si="5"/>
        <v>0.01857418794601069</v>
      </c>
      <c r="X15" s="2"/>
      <c r="Y15" s="3">
        <f>SUM(Y2:Y14)</f>
        <v>92827059.51999997</v>
      </c>
      <c r="Z15" s="10">
        <f t="shared" si="16"/>
        <v>1</v>
      </c>
      <c r="AA15" s="4">
        <f>SUM(Y2:Y13)</f>
        <v>74801261.99999997</v>
      </c>
      <c r="AB15">
        <f t="shared" si="27"/>
        <v>14</v>
      </c>
      <c r="AC15" s="43">
        <v>33138</v>
      </c>
      <c r="AD15" s="45">
        <v>1144384.82</v>
      </c>
      <c r="AE15" s="6">
        <f t="shared" si="6"/>
        <v>0.023701256481762748</v>
      </c>
      <c r="AP15">
        <f t="shared" si="28"/>
        <v>14</v>
      </c>
      <c r="AQ15" s="43">
        <v>33141</v>
      </c>
      <c r="AR15" s="40">
        <v>143155.209999999</v>
      </c>
      <c r="AS15" s="6">
        <f t="shared" si="9"/>
        <v>0.01644704470448967</v>
      </c>
      <c r="BC15">
        <f t="shared" si="26"/>
        <v>14</v>
      </c>
      <c r="BD15" s="43">
        <v>33176</v>
      </c>
      <c r="BE15" s="40">
        <v>825457.05</v>
      </c>
      <c r="BF15" s="6">
        <f t="shared" si="11"/>
        <v>0.02727602738566294</v>
      </c>
      <c r="BH15">
        <v>14</v>
      </c>
      <c r="BI15">
        <f t="shared" si="19"/>
        <v>33176</v>
      </c>
      <c r="BJ15" s="4">
        <f t="shared" si="20"/>
        <v>825457.05</v>
      </c>
      <c r="BK15" s="10">
        <f t="shared" si="21"/>
        <v>0.02727602738566294</v>
      </c>
      <c r="BR15" s="43">
        <v>33133</v>
      </c>
      <c r="BS15" s="40">
        <v>4060313.71999999</v>
      </c>
      <c r="BT15" s="6">
        <f t="shared" si="12"/>
        <v>0.02254754241721119</v>
      </c>
      <c r="BW15">
        <f t="shared" si="22"/>
        <v>33133</v>
      </c>
      <c r="BX15" s="4">
        <f t="shared" si="23"/>
        <v>4060313.71999999</v>
      </c>
      <c r="BY15" s="10">
        <f t="shared" si="24"/>
        <v>0.022547542417211193</v>
      </c>
    </row>
    <row r="16" spans="2:77" ht="12.75">
      <c r="B16" s="43">
        <v>33055</v>
      </c>
      <c r="C16" s="40">
        <v>3050.59</v>
      </c>
      <c r="D16" s="6">
        <f t="shared" si="0"/>
        <v>3.286315451307319E-05</v>
      </c>
      <c r="E16" s="40">
        <v>3050.59</v>
      </c>
      <c r="F16" s="6">
        <f t="shared" si="1"/>
        <v>6.318050951663323E-05</v>
      </c>
      <c r="G16" s="40">
        <v>0</v>
      </c>
      <c r="H16" s="6">
        <f t="shared" si="2"/>
        <v>0</v>
      </c>
      <c r="I16" s="40">
        <v>0</v>
      </c>
      <c r="J16" s="6">
        <f t="shared" si="3"/>
        <v>0</v>
      </c>
      <c r="K16" s="40">
        <f t="shared" si="13"/>
        <v>6101.18</v>
      </c>
      <c r="L16" s="6">
        <f t="shared" si="4"/>
        <v>3.388078467124972E-05</v>
      </c>
      <c r="O16">
        <v>15</v>
      </c>
      <c r="P16" s="43">
        <v>33149</v>
      </c>
      <c r="Q16" s="40">
        <v>1454509.60999999</v>
      </c>
      <c r="R16" s="6">
        <f t="shared" si="5"/>
        <v>0.015669026009453742</v>
      </c>
      <c r="X16" s="2"/>
      <c r="Y16" s="3"/>
      <c r="AB16">
        <f t="shared" si="27"/>
        <v>15</v>
      </c>
      <c r="AC16" s="43">
        <v>33122</v>
      </c>
      <c r="AD16" s="45">
        <v>1054479.55</v>
      </c>
      <c r="AE16" s="6">
        <f t="shared" si="6"/>
        <v>0.021839236096581362</v>
      </c>
      <c r="AP16">
        <f t="shared" si="28"/>
        <v>15</v>
      </c>
      <c r="AQ16" s="43">
        <v>33142</v>
      </c>
      <c r="AR16" s="40">
        <v>143073.23</v>
      </c>
      <c r="AS16" s="6">
        <f t="shared" si="9"/>
        <v>0.016437626055144962</v>
      </c>
      <c r="BC16">
        <f t="shared" si="26"/>
        <v>15</v>
      </c>
      <c r="BD16" s="43">
        <v>33143</v>
      </c>
      <c r="BE16" s="40">
        <v>717949.989999999</v>
      </c>
      <c r="BF16" s="6">
        <f t="shared" si="11"/>
        <v>0.02372361298359061</v>
      </c>
      <c r="BH16">
        <v>15</v>
      </c>
      <c r="BI16">
        <f t="shared" si="19"/>
        <v>33143</v>
      </c>
      <c r="BJ16" s="4">
        <f t="shared" si="20"/>
        <v>717949.989999999</v>
      </c>
      <c r="BK16" s="10">
        <f t="shared" si="21"/>
        <v>0.02372361298359061</v>
      </c>
      <c r="BR16" s="43">
        <v>33142</v>
      </c>
      <c r="BS16" s="38">
        <v>3896066.49</v>
      </c>
      <c r="BT16" s="6">
        <f t="shared" si="12"/>
        <v>0.02163545245551872</v>
      </c>
      <c r="BW16">
        <f t="shared" si="22"/>
        <v>33142</v>
      </c>
      <c r="BX16" s="4">
        <f t="shared" si="23"/>
        <v>3896066.49</v>
      </c>
      <c r="BY16" s="10">
        <f t="shared" si="24"/>
        <v>0.021635452455518723</v>
      </c>
    </row>
    <row r="17" spans="2:77" ht="12.75">
      <c r="B17" s="43">
        <v>33056</v>
      </c>
      <c r="C17" s="40">
        <v>149475.989999999</v>
      </c>
      <c r="D17" s="6">
        <f t="shared" si="0"/>
        <v>0.0016102631147956786</v>
      </c>
      <c r="E17" s="40">
        <v>149475.989999999</v>
      </c>
      <c r="F17" s="6">
        <f t="shared" si="1"/>
        <v>0.0030957844904438516</v>
      </c>
      <c r="G17" s="40">
        <v>7656.85</v>
      </c>
      <c r="H17" s="6">
        <f t="shared" si="2"/>
        <v>0.000879692427859053</v>
      </c>
      <c r="I17" s="40">
        <v>358327.839999999</v>
      </c>
      <c r="J17" s="6">
        <f t="shared" si="3"/>
        <v>0.011840422196267414</v>
      </c>
      <c r="K17" s="40">
        <f t="shared" si="13"/>
        <v>664936.6699999969</v>
      </c>
      <c r="L17" s="6">
        <f t="shared" si="4"/>
        <v>0.0036924949167681876</v>
      </c>
      <c r="O17">
        <v>16</v>
      </c>
      <c r="P17" s="43">
        <v>33133</v>
      </c>
      <c r="Q17" s="40">
        <v>1392034.17999999</v>
      </c>
      <c r="R17" s="6">
        <f t="shared" si="5"/>
        <v>0.014995995641767264</v>
      </c>
      <c r="X17" s="2"/>
      <c r="Y17" s="3"/>
      <c r="AB17">
        <f t="shared" si="27"/>
        <v>16</v>
      </c>
      <c r="AC17" s="43">
        <v>33129</v>
      </c>
      <c r="AD17" s="45">
        <v>880798.629999999</v>
      </c>
      <c r="AE17" s="6">
        <f t="shared" si="6"/>
        <v>0.01824214536366816</v>
      </c>
      <c r="AP17">
        <f t="shared" si="28"/>
        <v>16</v>
      </c>
      <c r="AQ17" s="43">
        <v>33122</v>
      </c>
      <c r="AR17" s="40">
        <v>111372.82</v>
      </c>
      <c r="AS17" s="6">
        <f t="shared" si="9"/>
        <v>0.012795578654839693</v>
      </c>
      <c r="BC17">
        <f t="shared" si="26"/>
        <v>16</v>
      </c>
      <c r="BD17" s="43">
        <v>33012</v>
      </c>
      <c r="BE17" s="40">
        <v>681180.01</v>
      </c>
      <c r="BF17" s="6">
        <f t="shared" si="11"/>
        <v>0.022508602485527447</v>
      </c>
      <c r="BH17">
        <v>16</v>
      </c>
      <c r="BI17">
        <f t="shared" si="19"/>
        <v>33012</v>
      </c>
      <c r="BJ17" s="4">
        <f t="shared" si="20"/>
        <v>681180.01</v>
      </c>
      <c r="BK17" s="10">
        <f t="shared" si="21"/>
        <v>0.022508602485527447</v>
      </c>
      <c r="BR17" s="43">
        <v>33122</v>
      </c>
      <c r="BS17" s="40">
        <v>3600592.89</v>
      </c>
      <c r="BT17" s="6">
        <f t="shared" si="12"/>
        <v>0.019994642412602598</v>
      </c>
      <c r="BW17">
        <f t="shared" si="22"/>
        <v>33122</v>
      </c>
      <c r="BX17" s="4">
        <f t="shared" si="23"/>
        <v>3600592.89</v>
      </c>
      <c r="BY17" s="10">
        <f t="shared" si="24"/>
        <v>0.0199946424126026</v>
      </c>
    </row>
    <row r="18" spans="2:77" ht="12.75">
      <c r="B18" s="43">
        <v>33109</v>
      </c>
      <c r="C18" s="40">
        <v>140349.81</v>
      </c>
      <c r="D18" s="6">
        <f t="shared" si="0"/>
        <v>0.0015119493251831494</v>
      </c>
      <c r="E18" s="40">
        <v>140349.81</v>
      </c>
      <c r="F18" s="6">
        <f t="shared" si="1"/>
        <v>0.0029067729542031754</v>
      </c>
      <c r="G18" s="40">
        <v>179051.81</v>
      </c>
      <c r="H18" s="6">
        <f t="shared" si="2"/>
        <v>0.02057119069218515</v>
      </c>
      <c r="I18" s="40">
        <v>0</v>
      </c>
      <c r="J18" s="6">
        <f t="shared" si="3"/>
        <v>0</v>
      </c>
      <c r="K18" s="40">
        <f t="shared" si="13"/>
        <v>459751.43</v>
      </c>
      <c r="L18" s="6">
        <f t="shared" si="4"/>
        <v>0.002553069931083682</v>
      </c>
      <c r="O18">
        <v>17</v>
      </c>
      <c r="P18" s="43">
        <v>33138</v>
      </c>
      <c r="Q18" s="40">
        <v>1144384.82</v>
      </c>
      <c r="R18" s="6">
        <f t="shared" si="5"/>
        <v>0.01232813821656645</v>
      </c>
      <c r="X18" s="2"/>
      <c r="Y18" s="3"/>
      <c r="AB18">
        <f t="shared" si="27"/>
        <v>17</v>
      </c>
      <c r="AC18" s="43">
        <v>33137</v>
      </c>
      <c r="AD18" s="45">
        <v>739975.01</v>
      </c>
      <c r="AE18" s="6">
        <f t="shared" si="6"/>
        <v>0.015325559370933418</v>
      </c>
      <c r="AP18">
        <f t="shared" si="28"/>
        <v>17</v>
      </c>
      <c r="AQ18" s="43">
        <v>33014</v>
      </c>
      <c r="AR18" s="40">
        <v>108830.81</v>
      </c>
      <c r="AS18" s="6">
        <f t="shared" si="9"/>
        <v>0.012503528144702757</v>
      </c>
      <c r="BC18">
        <f t="shared" si="26"/>
        <v>17</v>
      </c>
      <c r="BD18" s="43">
        <v>33146</v>
      </c>
      <c r="BE18" s="40">
        <v>673713.13</v>
      </c>
      <c r="BF18" s="6">
        <f t="shared" si="11"/>
        <v>0.022261870298352526</v>
      </c>
      <c r="BH18">
        <v>17</v>
      </c>
      <c r="BI18">
        <f t="shared" si="19"/>
        <v>33146</v>
      </c>
      <c r="BJ18" s="4">
        <f t="shared" si="20"/>
        <v>673713.13</v>
      </c>
      <c r="BK18" s="10">
        <f t="shared" si="21"/>
        <v>0.022261870298352526</v>
      </c>
      <c r="BR18" s="43">
        <v>33138</v>
      </c>
      <c r="BS18" s="40">
        <v>2754361.83</v>
      </c>
      <c r="BT18" s="6">
        <f t="shared" si="12"/>
        <v>0.015295392050216404</v>
      </c>
      <c r="BW18">
        <f t="shared" si="22"/>
        <v>33138</v>
      </c>
      <c r="BX18" s="4">
        <f t="shared" si="23"/>
        <v>2754361.83</v>
      </c>
      <c r="BY18" s="10">
        <f t="shared" si="24"/>
        <v>0.015295392050216407</v>
      </c>
    </row>
    <row r="19" spans="2:77" ht="12.75">
      <c r="B19" s="43">
        <v>33117</v>
      </c>
      <c r="C19" s="40">
        <v>0</v>
      </c>
      <c r="D19" s="6">
        <f t="shared" si="0"/>
        <v>0</v>
      </c>
      <c r="E19" s="40">
        <v>0</v>
      </c>
      <c r="F19" s="6">
        <f t="shared" si="1"/>
        <v>0</v>
      </c>
      <c r="G19" s="40">
        <v>0</v>
      </c>
      <c r="H19" s="6">
        <f t="shared" si="2"/>
        <v>0</v>
      </c>
      <c r="I19" s="40">
        <v>0</v>
      </c>
      <c r="J19" s="6">
        <f t="shared" si="3"/>
        <v>0</v>
      </c>
      <c r="K19" s="40">
        <f t="shared" si="13"/>
        <v>0</v>
      </c>
      <c r="L19" s="6">
        <f t="shared" si="4"/>
        <v>0</v>
      </c>
      <c r="O19">
        <v>18</v>
      </c>
      <c r="P19" s="43">
        <v>33122</v>
      </c>
      <c r="Q19" s="40">
        <v>1054479.55</v>
      </c>
      <c r="R19" s="6">
        <f t="shared" si="5"/>
        <v>0.011359613839462492</v>
      </c>
      <c r="X19" s="2"/>
      <c r="Y19" s="3"/>
      <c r="AB19">
        <f t="shared" si="27"/>
        <v>18</v>
      </c>
      <c r="AC19" s="43">
        <v>33034</v>
      </c>
      <c r="AD19" s="45">
        <v>681010.359999999</v>
      </c>
      <c r="AE19" s="6">
        <f t="shared" si="6"/>
        <v>0.014104347529791209</v>
      </c>
      <c r="AP19">
        <f t="shared" si="28"/>
        <v>18</v>
      </c>
      <c r="AQ19" s="43">
        <v>33154</v>
      </c>
      <c r="AR19" s="40">
        <v>88257.3</v>
      </c>
      <c r="AS19" s="6">
        <f t="shared" si="9"/>
        <v>0.010139845826062258</v>
      </c>
      <c r="BC19">
        <f t="shared" si="26"/>
        <v>18</v>
      </c>
      <c r="BD19" s="43">
        <v>33155</v>
      </c>
      <c r="BE19" s="40">
        <v>664404.17</v>
      </c>
      <c r="BF19" s="6">
        <f t="shared" si="11"/>
        <v>0.021954269257338895</v>
      </c>
      <c r="BH19">
        <v>18</v>
      </c>
      <c r="BI19">
        <f t="shared" si="19"/>
        <v>33155</v>
      </c>
      <c r="BJ19" s="4">
        <f t="shared" si="20"/>
        <v>664404.17</v>
      </c>
      <c r="BK19" s="10">
        <f t="shared" si="21"/>
        <v>0.021954269257338895</v>
      </c>
      <c r="BR19" s="43">
        <v>33137</v>
      </c>
      <c r="BS19" s="40">
        <v>2456528.81999999</v>
      </c>
      <c r="BT19" s="6">
        <f t="shared" si="12"/>
        <v>0.013641479843102287</v>
      </c>
      <c r="BW19" t="s">
        <v>160</v>
      </c>
      <c r="BX19" s="4">
        <f>+CA9-CA10</f>
        <v>37397085.72999981</v>
      </c>
      <c r="BY19" s="10">
        <f t="shared" si="24"/>
        <v>0.20767173054235236</v>
      </c>
    </row>
    <row r="20" spans="2:77" ht="12.75">
      <c r="B20" s="43">
        <v>33122</v>
      </c>
      <c r="C20" s="40">
        <v>1054479.55</v>
      </c>
      <c r="D20" s="6">
        <f t="shared" si="0"/>
        <v>0.011359613839462492</v>
      </c>
      <c r="E20" s="40">
        <v>1054479.55</v>
      </c>
      <c r="F20" s="6">
        <f t="shared" si="1"/>
        <v>0.02183923609658136</v>
      </c>
      <c r="G20" s="40">
        <v>111372.82</v>
      </c>
      <c r="H20" s="6">
        <f t="shared" si="2"/>
        <v>0.012795578654839693</v>
      </c>
      <c r="I20" s="40">
        <v>1380260.97</v>
      </c>
      <c r="J20" s="6">
        <f t="shared" si="3"/>
        <v>0.045608715822442476</v>
      </c>
      <c r="K20" s="40">
        <f t="shared" si="13"/>
        <v>3600592.8899999997</v>
      </c>
      <c r="L20" s="6">
        <f t="shared" si="4"/>
        <v>0.019994642412602598</v>
      </c>
      <c r="O20">
        <v>19</v>
      </c>
      <c r="P20" s="43">
        <v>33129</v>
      </c>
      <c r="Q20" s="40">
        <v>880798.629999999</v>
      </c>
      <c r="R20" s="6">
        <f t="shared" si="5"/>
        <v>0.009488597770461826</v>
      </c>
      <c r="X20" s="2"/>
      <c r="Y20" s="3"/>
      <c r="AB20">
        <f t="shared" si="27"/>
        <v>19</v>
      </c>
      <c r="AC20" s="43">
        <v>33156</v>
      </c>
      <c r="AD20" s="45">
        <v>646215.51</v>
      </c>
      <c r="AE20" s="6">
        <f t="shared" si="6"/>
        <v>0.01338371435668215</v>
      </c>
      <c r="AP20">
        <f t="shared" si="28"/>
        <v>19</v>
      </c>
      <c r="AQ20" s="43">
        <v>33156</v>
      </c>
      <c r="AR20" s="40">
        <v>82284.2599999999</v>
      </c>
      <c r="AS20" s="6">
        <f t="shared" si="9"/>
        <v>0.009453605654281522</v>
      </c>
      <c r="BC20">
        <f t="shared" si="26"/>
        <v>19</v>
      </c>
      <c r="BD20" s="43">
        <v>33178</v>
      </c>
      <c r="BE20" s="40">
        <v>599382.599999999</v>
      </c>
      <c r="BF20" s="6">
        <f t="shared" si="11"/>
        <v>0.019805726066655836</v>
      </c>
      <c r="BH20">
        <v>19</v>
      </c>
      <c r="BI20">
        <f t="shared" si="19"/>
        <v>33178</v>
      </c>
      <c r="BJ20" s="4">
        <f t="shared" si="20"/>
        <v>599382.599999999</v>
      </c>
      <c r="BK20" s="10">
        <f t="shared" si="21"/>
        <v>0.019805726066655836</v>
      </c>
      <c r="BR20" s="43">
        <v>33141</v>
      </c>
      <c r="BS20" s="40">
        <v>2312432.23999999</v>
      </c>
      <c r="BT20" s="6">
        <f t="shared" si="12"/>
        <v>0.012841289519452844</v>
      </c>
      <c r="BX20" s="4">
        <f>SUM(BX2:BX19)</f>
        <v>180077883.64999968</v>
      </c>
      <c r="BY20" s="7">
        <f>SUM(BY2:BY19)</f>
        <v>1</v>
      </c>
    </row>
    <row r="21" spans="2:72" ht="12.75">
      <c r="B21" s="43">
        <v>33125</v>
      </c>
      <c r="C21" s="40">
        <v>100707.17</v>
      </c>
      <c r="D21" s="6">
        <f t="shared" si="0"/>
        <v>0.0010848902305076488</v>
      </c>
      <c r="E21" s="40">
        <v>100707.17</v>
      </c>
      <c r="F21" s="6">
        <f t="shared" si="1"/>
        <v>0.002085737615536077</v>
      </c>
      <c r="G21" s="40">
        <v>0</v>
      </c>
      <c r="H21" s="6">
        <f t="shared" si="2"/>
        <v>0</v>
      </c>
      <c r="I21" s="40">
        <v>215721.41</v>
      </c>
      <c r="J21" s="6">
        <f t="shared" si="3"/>
        <v>0.00712820017326622</v>
      </c>
      <c r="K21" s="40">
        <f t="shared" si="13"/>
        <v>417135.75</v>
      </c>
      <c r="L21" s="6">
        <f t="shared" si="4"/>
        <v>0.0023164185492691998</v>
      </c>
      <c r="O21">
        <v>20</v>
      </c>
      <c r="P21" s="43">
        <v>33137</v>
      </c>
      <c r="Q21" s="40">
        <v>739975.01</v>
      </c>
      <c r="R21" s="6">
        <f t="shared" si="5"/>
        <v>0.007971544222410379</v>
      </c>
      <c r="X21" s="2"/>
      <c r="Y21" s="3"/>
      <c r="AB21">
        <f t="shared" si="27"/>
        <v>20</v>
      </c>
      <c r="AC21" s="43">
        <v>33016</v>
      </c>
      <c r="AD21" s="45">
        <v>638081.909999999</v>
      </c>
      <c r="AE21" s="6">
        <f t="shared" si="6"/>
        <v>0.013215260060233085</v>
      </c>
      <c r="AP21">
        <f t="shared" si="28"/>
        <v>20</v>
      </c>
      <c r="AQ21" s="43">
        <v>33166</v>
      </c>
      <c r="AR21" s="40">
        <v>77247.1499999999</v>
      </c>
      <c r="AS21" s="6">
        <f t="shared" si="9"/>
        <v>0.0088748941051075</v>
      </c>
      <c r="BC21">
        <f t="shared" si="26"/>
        <v>20</v>
      </c>
      <c r="BD21" s="43">
        <v>33126</v>
      </c>
      <c r="BE21" s="40">
        <v>560681.479999999</v>
      </c>
      <c r="BF21" s="6">
        <f t="shared" si="11"/>
        <v>0.018526903856613743</v>
      </c>
      <c r="BH21">
        <v>20</v>
      </c>
      <c r="BI21">
        <f t="shared" si="19"/>
        <v>33126</v>
      </c>
      <c r="BJ21" s="4">
        <f t="shared" si="20"/>
        <v>560681.479999999</v>
      </c>
      <c r="BK21" s="10">
        <f t="shared" si="21"/>
        <v>0.018526903856613743</v>
      </c>
      <c r="BR21" s="43">
        <v>33156</v>
      </c>
      <c r="BS21" s="40">
        <v>2308380.52999999</v>
      </c>
      <c r="BT21" s="6">
        <f t="shared" si="12"/>
        <v>0.01281878975480726</v>
      </c>
    </row>
    <row r="22" spans="2:72" ht="12.75">
      <c r="B22" s="43">
        <v>33126</v>
      </c>
      <c r="C22" s="40">
        <v>4341744.58999999</v>
      </c>
      <c r="D22" s="6">
        <f t="shared" si="0"/>
        <v>0.04677240249180298</v>
      </c>
      <c r="E22" s="40">
        <v>4341744.58999999</v>
      </c>
      <c r="F22" s="6">
        <f t="shared" si="1"/>
        <v>0.08992150219704555</v>
      </c>
      <c r="G22" s="40">
        <v>482661.06</v>
      </c>
      <c r="H22" s="6">
        <f t="shared" si="2"/>
        <v>0.05545273574700093</v>
      </c>
      <c r="I22" s="40">
        <v>560681.479999999</v>
      </c>
      <c r="J22" s="6">
        <f t="shared" si="3"/>
        <v>0.018526903856613743</v>
      </c>
      <c r="K22" s="40">
        <f t="shared" si="13"/>
        <v>9726831.719999978</v>
      </c>
      <c r="L22" s="6">
        <f t="shared" si="4"/>
        <v>0.054014582595301376</v>
      </c>
      <c r="O22">
        <v>21</v>
      </c>
      <c r="P22" s="43">
        <v>33034</v>
      </c>
      <c r="Q22" s="40">
        <v>681010.359999999</v>
      </c>
      <c r="R22" s="6">
        <f t="shared" si="5"/>
        <v>0.00733633450764723</v>
      </c>
      <c r="X22" s="2"/>
      <c r="Y22" s="3"/>
      <c r="AB22">
        <f t="shared" si="27"/>
        <v>21</v>
      </c>
      <c r="AC22" s="43">
        <v>33010</v>
      </c>
      <c r="AD22" s="45">
        <v>465089.009999999</v>
      </c>
      <c r="AE22" s="6">
        <f t="shared" si="6"/>
        <v>0.009632418850906372</v>
      </c>
      <c r="AP22">
        <f t="shared" si="28"/>
        <v>21</v>
      </c>
      <c r="AQ22" s="43">
        <v>33129</v>
      </c>
      <c r="AR22" s="40">
        <v>37423.2699999999</v>
      </c>
      <c r="AS22" s="6">
        <f t="shared" si="9"/>
        <v>0.00429954449215079</v>
      </c>
      <c r="BC22">
        <f t="shared" si="26"/>
        <v>21</v>
      </c>
      <c r="BD22" s="43">
        <v>33135</v>
      </c>
      <c r="BE22" s="40">
        <v>550723.919999999</v>
      </c>
      <c r="BF22" s="6">
        <f t="shared" si="11"/>
        <v>0.018197870772149342</v>
      </c>
      <c r="BI22" t="s">
        <v>160</v>
      </c>
      <c r="BJ22" s="4">
        <f>+BM6-BM7</f>
        <v>9519172.709999982</v>
      </c>
      <c r="BK22" s="10">
        <f>+BJ22/BJ23</f>
        <v>0.31454721420916426</v>
      </c>
      <c r="BR22" s="43">
        <v>33129</v>
      </c>
      <c r="BS22" s="40">
        <v>1842601.58999999</v>
      </c>
      <c r="BT22" s="6">
        <f t="shared" si="12"/>
        <v>0.010232248139817546</v>
      </c>
    </row>
    <row r="23" spans="2:72" ht="12.75">
      <c r="B23" s="43">
        <v>33127</v>
      </c>
      <c r="C23" s="40">
        <v>303293.669999999</v>
      </c>
      <c r="D23" s="6">
        <f t="shared" si="0"/>
        <v>0.0032672980440003395</v>
      </c>
      <c r="E23" s="40">
        <v>303293.669999999</v>
      </c>
      <c r="F23" s="6">
        <f t="shared" si="1"/>
        <v>0.0062814893524759325</v>
      </c>
      <c r="G23" s="40">
        <v>1581.51</v>
      </c>
      <c r="H23" s="6">
        <f t="shared" si="2"/>
        <v>0.00018169905007716893</v>
      </c>
      <c r="I23" s="40">
        <v>1154544.14999999</v>
      </c>
      <c r="J23" s="6">
        <f t="shared" si="3"/>
        <v>0.03815023186652372</v>
      </c>
      <c r="K23" s="40">
        <f t="shared" si="13"/>
        <v>1762712.999999988</v>
      </c>
      <c r="L23" s="6">
        <f t="shared" si="4"/>
        <v>0.009788614594260815</v>
      </c>
      <c r="O23">
        <v>22</v>
      </c>
      <c r="P23" s="43">
        <v>33156</v>
      </c>
      <c r="Q23" s="40">
        <v>646215.51</v>
      </c>
      <c r="R23" s="6">
        <f t="shared" si="5"/>
        <v>0.00696149930140543</v>
      </c>
      <c r="X23" s="2"/>
      <c r="Y23" s="3"/>
      <c r="AB23">
        <f t="shared" si="27"/>
        <v>22</v>
      </c>
      <c r="AC23" s="43">
        <v>33033</v>
      </c>
      <c r="AD23" s="45">
        <v>393196.76999999897</v>
      </c>
      <c r="AE23" s="6">
        <f t="shared" si="6"/>
        <v>0.008143464794972246</v>
      </c>
      <c r="AP23">
        <f t="shared" si="28"/>
        <v>22</v>
      </c>
      <c r="AQ23" s="43">
        <v>33016</v>
      </c>
      <c r="AR23" s="40">
        <v>20840.1899999999</v>
      </c>
      <c r="AS23" s="6">
        <f t="shared" si="9"/>
        <v>0.002394321076962964</v>
      </c>
      <c r="BC23">
        <f t="shared" si="26"/>
        <v>22</v>
      </c>
      <c r="BD23" s="43">
        <v>33149</v>
      </c>
      <c r="BE23" s="40">
        <v>501606.52</v>
      </c>
      <c r="BF23" s="6">
        <f t="shared" si="11"/>
        <v>0.01657485774256466</v>
      </c>
      <c r="BJ23" s="4">
        <f>SUM(BJ2:BJ22)</f>
        <v>30263096.53999995</v>
      </c>
      <c r="BK23" s="10">
        <f>SUM(BK2:BK22)</f>
        <v>1</v>
      </c>
      <c r="BR23" s="43">
        <v>33127</v>
      </c>
      <c r="BS23" s="40">
        <v>1762712.99999999</v>
      </c>
      <c r="BT23" s="6">
        <f t="shared" si="12"/>
        <v>0.009788614594260826</v>
      </c>
    </row>
    <row r="24" spans="2:72" ht="12.75">
      <c r="B24" s="43">
        <v>33128</v>
      </c>
      <c r="C24" s="40">
        <v>46761.16</v>
      </c>
      <c r="D24" s="6">
        <f t="shared" si="0"/>
        <v>0.000503744923536279</v>
      </c>
      <c r="E24" s="40">
        <v>46761.16</v>
      </c>
      <c r="F24" s="6">
        <f t="shared" si="1"/>
        <v>0.0009684663997419546</v>
      </c>
      <c r="G24" s="40">
        <v>0</v>
      </c>
      <c r="H24" s="6">
        <f t="shared" si="2"/>
        <v>0</v>
      </c>
      <c r="I24" s="40">
        <v>429769.28</v>
      </c>
      <c r="J24" s="6">
        <f t="shared" si="3"/>
        <v>0.014201100651810588</v>
      </c>
      <c r="K24" s="40">
        <f t="shared" si="13"/>
        <v>523291.60000000003</v>
      </c>
      <c r="L24" s="6">
        <f t="shared" si="4"/>
        <v>0.0029059182026876344</v>
      </c>
      <c r="O24">
        <v>23</v>
      </c>
      <c r="P24" s="43">
        <v>33016</v>
      </c>
      <c r="Q24" s="40">
        <v>638081.909999999</v>
      </c>
      <c r="R24" s="6">
        <f t="shared" si="5"/>
        <v>0.006873878299059141</v>
      </c>
      <c r="X24" s="2"/>
      <c r="Y24" s="3"/>
      <c r="AB24">
        <f t="shared" si="27"/>
        <v>23</v>
      </c>
      <c r="AC24" s="43">
        <v>33154</v>
      </c>
      <c r="AD24" s="45">
        <v>381961.479999999</v>
      </c>
      <c r="AE24" s="6">
        <f t="shared" si="6"/>
        <v>0.007910771661261346</v>
      </c>
      <c r="AP24">
        <f t="shared" si="28"/>
        <v>23</v>
      </c>
      <c r="AQ24" s="43">
        <v>33010</v>
      </c>
      <c r="AR24" s="40">
        <v>19616.1</v>
      </c>
      <c r="AS24" s="6">
        <f t="shared" si="9"/>
        <v>0.0022536858674423515</v>
      </c>
      <c r="BC24">
        <f t="shared" si="26"/>
        <v>23</v>
      </c>
      <c r="BD24" s="43">
        <v>33014</v>
      </c>
      <c r="BE24" s="40">
        <v>495010.83</v>
      </c>
      <c r="BF24" s="6">
        <f t="shared" si="11"/>
        <v>0.016356912761578257</v>
      </c>
      <c r="BR24" s="43">
        <v>33016</v>
      </c>
      <c r="BS24" s="40">
        <v>1619389.15</v>
      </c>
      <c r="BT24" s="6">
        <f t="shared" si="12"/>
        <v>0.008992715358358236</v>
      </c>
    </row>
    <row r="25" spans="2:72" ht="12.75">
      <c r="B25" s="43">
        <v>33129</v>
      </c>
      <c r="C25" s="40">
        <v>880798.629999999</v>
      </c>
      <c r="D25" s="6">
        <f t="shared" si="0"/>
        <v>0.009488597770461826</v>
      </c>
      <c r="E25" s="40">
        <v>880798.629999999</v>
      </c>
      <c r="F25" s="6">
        <f t="shared" si="1"/>
        <v>0.018242145363668156</v>
      </c>
      <c r="G25" s="40">
        <v>37423.2699999999</v>
      </c>
      <c r="H25" s="6">
        <f t="shared" si="2"/>
        <v>0.00429954449215079</v>
      </c>
      <c r="I25" s="40">
        <v>43581.0599999999</v>
      </c>
      <c r="J25" s="6">
        <f t="shared" si="3"/>
        <v>0.0014400727282615335</v>
      </c>
      <c r="K25" s="40">
        <f t="shared" si="13"/>
        <v>1842601.5899999978</v>
      </c>
      <c r="L25" s="6">
        <f t="shared" si="4"/>
        <v>0.010232248139817591</v>
      </c>
      <c r="O25">
        <v>24</v>
      </c>
      <c r="P25" s="43">
        <v>33010</v>
      </c>
      <c r="Q25" s="40">
        <v>465089.009999999</v>
      </c>
      <c r="R25" s="6">
        <f t="shared" si="5"/>
        <v>0.005010274077461149</v>
      </c>
      <c r="X25" s="2"/>
      <c r="Y25" s="3"/>
      <c r="AB25">
        <f t="shared" si="27"/>
        <v>24</v>
      </c>
      <c r="AC25" s="43">
        <v>33143</v>
      </c>
      <c r="AD25" s="45">
        <v>366923.67</v>
      </c>
      <c r="AE25" s="6">
        <f t="shared" si="6"/>
        <v>0.007599324859883823</v>
      </c>
      <c r="AP25">
        <f t="shared" si="28"/>
        <v>24</v>
      </c>
      <c r="AQ25" s="43">
        <v>33176</v>
      </c>
      <c r="AR25" s="40">
        <v>12588.58</v>
      </c>
      <c r="AS25" s="6">
        <f t="shared" si="9"/>
        <v>0.0014462969110662894</v>
      </c>
      <c r="BC25">
        <f t="shared" si="26"/>
        <v>24</v>
      </c>
      <c r="BD25" s="43">
        <v>33183</v>
      </c>
      <c r="BE25" s="40">
        <v>439095.63</v>
      </c>
      <c r="BF25" s="6">
        <f t="shared" si="11"/>
        <v>0.014509276320076158</v>
      </c>
      <c r="BR25" s="43">
        <v>33034</v>
      </c>
      <c r="BS25" s="40">
        <v>1493820.01999999</v>
      </c>
      <c r="BT25" s="6">
        <f t="shared" si="12"/>
        <v>0.008295410795161199</v>
      </c>
    </row>
    <row r="26" spans="2:72" ht="12.75">
      <c r="B26" s="43">
        <v>33130</v>
      </c>
      <c r="C26" s="40">
        <v>2048766.11</v>
      </c>
      <c r="D26" s="6">
        <f t="shared" si="0"/>
        <v>0.022070785400226806</v>
      </c>
      <c r="E26" s="40">
        <v>2048766.11</v>
      </c>
      <c r="F26" s="6">
        <f t="shared" si="1"/>
        <v>0.0424318203069605</v>
      </c>
      <c r="G26" s="40">
        <v>336744.29</v>
      </c>
      <c r="H26" s="6">
        <f t="shared" si="2"/>
        <v>0.03868841652086341</v>
      </c>
      <c r="I26" s="40">
        <v>1202450</v>
      </c>
      <c r="J26" s="6">
        <f t="shared" si="3"/>
        <v>0.03973321098885811</v>
      </c>
      <c r="K26" s="40">
        <f t="shared" si="13"/>
        <v>5636726.51</v>
      </c>
      <c r="L26" s="6">
        <f t="shared" si="4"/>
        <v>0.03130160348261073</v>
      </c>
      <c r="O26">
        <v>25</v>
      </c>
      <c r="P26" s="43">
        <v>33033</v>
      </c>
      <c r="Q26" s="40">
        <v>393196.76999999897</v>
      </c>
      <c r="R26" s="6">
        <f t="shared" si="5"/>
        <v>0.004235799044300042</v>
      </c>
      <c r="AB26">
        <f t="shared" si="27"/>
        <v>25</v>
      </c>
      <c r="AC26" s="43">
        <v>33127</v>
      </c>
      <c r="AD26" s="45">
        <v>303293.669999999</v>
      </c>
      <c r="AE26" s="6">
        <f t="shared" si="6"/>
        <v>0.006281489352475933</v>
      </c>
      <c r="AP26">
        <f t="shared" si="28"/>
        <v>25</v>
      </c>
      <c r="AQ26" s="43">
        <v>33136</v>
      </c>
      <c r="AR26" s="40">
        <v>9716.28999999999</v>
      </c>
      <c r="AS26" s="6">
        <f t="shared" si="9"/>
        <v>0.0011163006640958918</v>
      </c>
      <c r="BC26">
        <f t="shared" si="26"/>
        <v>25</v>
      </c>
      <c r="BD26" s="43">
        <v>33166</v>
      </c>
      <c r="BE26" s="40">
        <v>429794.429999999</v>
      </c>
      <c r="BF26" s="6">
        <f t="shared" si="11"/>
        <v>0.014201931696973653</v>
      </c>
      <c r="BR26" s="43">
        <v>33143</v>
      </c>
      <c r="BS26" s="40">
        <v>1451797.33</v>
      </c>
      <c r="BT26" s="6">
        <f t="shared" si="12"/>
        <v>0.008062052377413103</v>
      </c>
    </row>
    <row r="27" spans="2:72" ht="12.75">
      <c r="B27" s="43">
        <v>33131</v>
      </c>
      <c r="C27" s="40">
        <v>7850785.24999999</v>
      </c>
      <c r="D27" s="6">
        <f t="shared" si="0"/>
        <v>0.0845743179908495</v>
      </c>
      <c r="E27" s="40">
        <v>7850785.24999999</v>
      </c>
      <c r="F27" s="6">
        <f t="shared" si="1"/>
        <v>0.16259694426345989</v>
      </c>
      <c r="G27" s="40">
        <v>2901399.83999999</v>
      </c>
      <c r="H27" s="6">
        <f t="shared" si="2"/>
        <v>0.333340664821625</v>
      </c>
      <c r="I27" s="40">
        <v>1843401.24</v>
      </c>
      <c r="J27" s="6">
        <f t="shared" si="3"/>
        <v>0.0609125122924385</v>
      </c>
      <c r="K27" s="40">
        <f t="shared" si="13"/>
        <v>20446371.57999997</v>
      </c>
      <c r="L27" s="6">
        <f t="shared" si="4"/>
        <v>0.1135418251568285</v>
      </c>
      <c r="O27">
        <f>+O26+1</f>
        <v>26</v>
      </c>
      <c r="P27" s="43">
        <v>33154</v>
      </c>
      <c r="Q27" s="40">
        <v>381961.479999999</v>
      </c>
      <c r="R27" s="6">
        <f t="shared" si="5"/>
        <v>0.004114764401405</v>
      </c>
      <c r="AB27">
        <f t="shared" si="27"/>
        <v>26</v>
      </c>
      <c r="AC27" s="43">
        <v>33186</v>
      </c>
      <c r="AD27" s="45">
        <v>276679.04</v>
      </c>
      <c r="AE27" s="6">
        <f t="shared" si="6"/>
        <v>0.00573027601866293</v>
      </c>
      <c r="AP27">
        <f t="shared" si="28"/>
        <v>26</v>
      </c>
      <c r="AQ27" s="43">
        <v>33056</v>
      </c>
      <c r="AR27" s="40">
        <v>7656.85</v>
      </c>
      <c r="AS27" s="6">
        <f t="shared" si="9"/>
        <v>0.000879692427859053</v>
      </c>
      <c r="BC27">
        <f t="shared" si="26"/>
        <v>26</v>
      </c>
      <c r="BD27" s="43">
        <v>33128</v>
      </c>
      <c r="BE27" s="40">
        <v>429769.28</v>
      </c>
      <c r="BF27" s="6">
        <f t="shared" si="11"/>
        <v>0.014201100651810588</v>
      </c>
      <c r="BR27" s="43">
        <v>33186</v>
      </c>
      <c r="BS27" s="40">
        <v>1391771.48</v>
      </c>
      <c r="BT27" s="6">
        <f t="shared" si="12"/>
        <v>0.007728719661682909</v>
      </c>
    </row>
    <row r="28" spans="2:72" ht="12.75">
      <c r="B28" s="43">
        <v>33132</v>
      </c>
      <c r="C28" s="40">
        <v>3422276.84</v>
      </c>
      <c r="D28" s="6">
        <f t="shared" si="0"/>
        <v>0.03686723308587252</v>
      </c>
      <c r="E28" s="40">
        <v>3422276.84</v>
      </c>
      <c r="F28" s="6">
        <f t="shared" si="1"/>
        <v>0.07087848398446644</v>
      </c>
      <c r="G28" s="40">
        <v>460959.38</v>
      </c>
      <c r="H28" s="6">
        <f t="shared" si="2"/>
        <v>0.05295943842919788</v>
      </c>
      <c r="I28" s="40">
        <v>1713489.27</v>
      </c>
      <c r="J28" s="6">
        <f t="shared" si="3"/>
        <v>0.056619760232903216</v>
      </c>
      <c r="K28" s="40">
        <f t="shared" si="13"/>
        <v>9019002.33</v>
      </c>
      <c r="L28" s="6">
        <f t="shared" si="4"/>
        <v>0.05008389785127296</v>
      </c>
      <c r="O28">
        <f aca="true" t="shared" si="29" ref="O28:O75">+O27+1</f>
        <v>27</v>
      </c>
      <c r="P28" s="43">
        <v>33143</v>
      </c>
      <c r="Q28" s="40">
        <v>366923.67</v>
      </c>
      <c r="R28" s="6">
        <f t="shared" si="5"/>
        <v>0.003952766272004391</v>
      </c>
      <c r="AB28">
        <f t="shared" si="27"/>
        <v>27</v>
      </c>
      <c r="AC28" s="43">
        <v>33136</v>
      </c>
      <c r="AD28" s="45">
        <v>251182.299999999</v>
      </c>
      <c r="AE28" s="6">
        <f t="shared" si="6"/>
        <v>0.0052022152093725346</v>
      </c>
      <c r="AP28">
        <f t="shared" si="28"/>
        <v>27</v>
      </c>
      <c r="AQ28" s="43">
        <v>33033</v>
      </c>
      <c r="AR28" s="40">
        <v>7494.55</v>
      </c>
      <c r="AS28" s="6">
        <f t="shared" si="9"/>
        <v>0.0008610458459041337</v>
      </c>
      <c r="BC28">
        <f t="shared" si="26"/>
        <v>27</v>
      </c>
      <c r="BD28" s="43">
        <v>33175</v>
      </c>
      <c r="BE28" s="40">
        <v>422359.78</v>
      </c>
      <c r="BF28" s="6">
        <f t="shared" si="11"/>
        <v>0.013956264503262253</v>
      </c>
      <c r="BR28" s="43">
        <v>33176</v>
      </c>
      <c r="BS28" s="40">
        <v>1300632.97</v>
      </c>
      <c r="BT28" s="6">
        <f t="shared" si="12"/>
        <v>0.007222613591616374</v>
      </c>
    </row>
    <row r="29" spans="2:72" ht="12.75">
      <c r="B29" s="43">
        <v>33133</v>
      </c>
      <c r="C29" s="40">
        <v>1392034.17999999</v>
      </c>
      <c r="D29" s="6">
        <f t="shared" si="0"/>
        <v>0.014995995641767264</v>
      </c>
      <c r="E29" s="40">
        <v>1392034.17999999</v>
      </c>
      <c r="F29" s="6">
        <f t="shared" si="1"/>
        <v>0.02883030127187465</v>
      </c>
      <c r="G29" s="40">
        <v>374676.07</v>
      </c>
      <c r="H29" s="6">
        <f t="shared" si="2"/>
        <v>0.04304638352311832</v>
      </c>
      <c r="I29" s="40">
        <v>901569.29</v>
      </c>
      <c r="J29" s="6">
        <f t="shared" si="3"/>
        <v>0.029791045632371414</v>
      </c>
      <c r="K29" s="40">
        <f t="shared" si="13"/>
        <v>4060313.7199999797</v>
      </c>
      <c r="L29" s="6">
        <f t="shared" si="4"/>
        <v>0.022547542417211137</v>
      </c>
      <c r="O29">
        <f t="shared" si="29"/>
        <v>28</v>
      </c>
      <c r="P29" s="43">
        <v>33127</v>
      </c>
      <c r="Q29" s="40">
        <v>303293.669999999</v>
      </c>
      <c r="R29" s="6">
        <f t="shared" si="5"/>
        <v>0.0032672980440003395</v>
      </c>
      <c r="AB29">
        <f t="shared" si="27"/>
        <v>28</v>
      </c>
      <c r="AC29" s="43">
        <v>33030</v>
      </c>
      <c r="AD29" s="45">
        <v>247615.76</v>
      </c>
      <c r="AE29" s="6">
        <f t="shared" si="6"/>
        <v>0.0051283489033755346</v>
      </c>
      <c r="AP29">
        <f t="shared" si="28"/>
        <v>28</v>
      </c>
      <c r="AQ29" s="43">
        <v>33144</v>
      </c>
      <c r="AR29" s="40">
        <v>5431.39999999999</v>
      </c>
      <c r="AS29" s="6">
        <f t="shared" si="9"/>
        <v>0.0006240113692541517</v>
      </c>
      <c r="BC29">
        <f t="shared" si="26"/>
        <v>28</v>
      </c>
      <c r="BD29" s="43">
        <v>33169</v>
      </c>
      <c r="BE29" s="38">
        <v>421654.739999999</v>
      </c>
      <c r="BF29" s="6">
        <f t="shared" si="11"/>
        <v>0.013932967482117403</v>
      </c>
      <c r="BR29" s="43">
        <v>33033</v>
      </c>
      <c r="BS29" s="40">
        <v>1103638.97</v>
      </c>
      <c r="BT29" s="6">
        <f t="shared" si="12"/>
        <v>0.0061286758131000605</v>
      </c>
    </row>
    <row r="30" spans="2:72" ht="12.75">
      <c r="B30" s="43">
        <v>33134</v>
      </c>
      <c r="C30" s="40">
        <v>1868128.06999999</v>
      </c>
      <c r="D30" s="6">
        <f t="shared" si="0"/>
        <v>0.020124822219511264</v>
      </c>
      <c r="E30" s="40">
        <v>1868128.06999999</v>
      </c>
      <c r="F30" s="6">
        <f t="shared" si="1"/>
        <v>0.038690641254617644</v>
      </c>
      <c r="G30" s="40">
        <v>634620.279999999</v>
      </c>
      <c r="H30" s="6">
        <f t="shared" si="2"/>
        <v>0.07291126963200156</v>
      </c>
      <c r="I30" s="40">
        <v>1549095.4</v>
      </c>
      <c r="J30" s="6">
        <f t="shared" si="3"/>
        <v>0.051187603950326045</v>
      </c>
      <c r="K30" s="40">
        <f t="shared" si="13"/>
        <v>5919971.81999998</v>
      </c>
      <c r="L30" s="6">
        <f t="shared" si="4"/>
        <v>0.03287450796293268</v>
      </c>
      <c r="O30">
        <f t="shared" si="29"/>
        <v>29</v>
      </c>
      <c r="P30" s="43">
        <v>33186</v>
      </c>
      <c r="Q30" s="40">
        <v>276679.04</v>
      </c>
      <c r="R30" s="6">
        <f t="shared" si="5"/>
        <v>0.002980586064351078</v>
      </c>
      <c r="AB30">
        <f t="shared" si="27"/>
        <v>29</v>
      </c>
      <c r="AC30" s="43">
        <v>33014</v>
      </c>
      <c r="AD30" s="45">
        <v>235995.9</v>
      </c>
      <c r="AE30" s="6">
        <f t="shared" si="6"/>
        <v>0.0048876909731679526</v>
      </c>
      <c r="AP30">
        <f t="shared" si="28"/>
        <v>29</v>
      </c>
      <c r="AQ30" s="43">
        <v>33146</v>
      </c>
      <c r="AR30" s="40">
        <v>4457.56</v>
      </c>
      <c r="AS30" s="6">
        <f t="shared" si="9"/>
        <v>0.0005121272819406676</v>
      </c>
      <c r="BC30">
        <f t="shared" si="26"/>
        <v>29</v>
      </c>
      <c r="BD30" s="43">
        <v>33145</v>
      </c>
      <c r="BE30" s="40">
        <v>418404.439999999</v>
      </c>
      <c r="BF30" s="6">
        <f t="shared" si="11"/>
        <v>0.01382556604698323</v>
      </c>
      <c r="BR30" s="43">
        <v>33014</v>
      </c>
      <c r="BS30" s="40">
        <v>1075833.44</v>
      </c>
      <c r="BT30" s="6">
        <f t="shared" si="12"/>
        <v>0.005974267456913228</v>
      </c>
    </row>
    <row r="31" spans="2:72" ht="12.75">
      <c r="B31" s="43">
        <v>33135</v>
      </c>
      <c r="C31" s="40">
        <v>121477.28</v>
      </c>
      <c r="D31" s="6">
        <f t="shared" si="0"/>
        <v>0.0013086408276654204</v>
      </c>
      <c r="E31" s="40">
        <v>121477.28</v>
      </c>
      <c r="F31" s="6">
        <f t="shared" si="1"/>
        <v>0.0025159055937030933</v>
      </c>
      <c r="G31" s="40">
        <v>0</v>
      </c>
      <c r="H31" s="6">
        <f t="shared" si="2"/>
        <v>0</v>
      </c>
      <c r="I31" s="40">
        <v>550723.919999999</v>
      </c>
      <c r="J31" s="6">
        <f t="shared" si="3"/>
        <v>0.018197870772149342</v>
      </c>
      <c r="K31" s="40">
        <f t="shared" si="13"/>
        <v>793678.479999999</v>
      </c>
      <c r="L31" s="6">
        <f t="shared" si="4"/>
        <v>0.004407417856723576</v>
      </c>
      <c r="O31">
        <f t="shared" si="29"/>
        <v>30</v>
      </c>
      <c r="P31" s="43">
        <v>33136</v>
      </c>
      <c r="Q31" s="40">
        <v>251182.299999999</v>
      </c>
      <c r="R31" s="6">
        <f t="shared" si="5"/>
        <v>0.0027059168016183984</v>
      </c>
      <c r="AB31">
        <f t="shared" si="27"/>
        <v>30</v>
      </c>
      <c r="AC31" s="43">
        <v>33141</v>
      </c>
      <c r="AD31" s="45">
        <v>232905.02</v>
      </c>
      <c r="AE31" s="6">
        <f t="shared" si="6"/>
        <v>0.004823676020894861</v>
      </c>
      <c r="AP31">
        <f t="shared" si="28"/>
        <v>30</v>
      </c>
      <c r="AQ31" s="43">
        <v>33030</v>
      </c>
      <c r="AR31" s="40">
        <v>4182.13999999999</v>
      </c>
      <c r="AS31" s="6">
        <f t="shared" si="9"/>
        <v>0.0004804843885209259</v>
      </c>
      <c r="BC31">
        <f t="shared" si="26"/>
        <v>30</v>
      </c>
      <c r="BD31" s="43">
        <v>33165</v>
      </c>
      <c r="BE31" s="40">
        <v>400631.18</v>
      </c>
      <c r="BF31" s="6">
        <f t="shared" si="11"/>
        <v>0.01323827452588897</v>
      </c>
      <c r="BR31" s="43">
        <v>33010</v>
      </c>
      <c r="BS31" s="40">
        <v>1003871</v>
      </c>
      <c r="BT31" s="6">
        <f t="shared" si="12"/>
        <v>0.005574649033254571</v>
      </c>
    </row>
    <row r="32" spans="2:72" ht="12.75">
      <c r="B32" s="43">
        <v>33136</v>
      </c>
      <c r="C32" s="40">
        <v>251182.299999999</v>
      </c>
      <c r="D32" s="6">
        <f t="shared" si="0"/>
        <v>0.0027059168016183984</v>
      </c>
      <c r="E32" s="40">
        <v>251182.299999999</v>
      </c>
      <c r="F32" s="6">
        <f t="shared" si="1"/>
        <v>0.005202215209372534</v>
      </c>
      <c r="G32" s="40">
        <v>9716.28999999999</v>
      </c>
      <c r="H32" s="6">
        <f t="shared" si="2"/>
        <v>0.0011163006640958918</v>
      </c>
      <c r="I32" s="40">
        <v>45238.15</v>
      </c>
      <c r="J32" s="6">
        <f t="shared" si="3"/>
        <v>0.0014948288566639875</v>
      </c>
      <c r="K32" s="40">
        <f t="shared" si="13"/>
        <v>557319.0399999979</v>
      </c>
      <c r="L32" s="6">
        <f t="shared" si="4"/>
        <v>0.003094877775680695</v>
      </c>
      <c r="O32">
        <f t="shared" si="29"/>
        <v>31</v>
      </c>
      <c r="P32" s="43">
        <v>33030</v>
      </c>
      <c r="Q32" s="38">
        <v>247615.76</v>
      </c>
      <c r="R32" s="6">
        <f t="shared" si="5"/>
        <v>0.0026674954617801954</v>
      </c>
      <c r="AB32">
        <f t="shared" si="27"/>
        <v>31</v>
      </c>
      <c r="AC32" s="43">
        <v>33176</v>
      </c>
      <c r="AD32" s="45">
        <v>231293.669999999</v>
      </c>
      <c r="AE32" s="6">
        <f t="shared" si="6"/>
        <v>0.0047903034883651895</v>
      </c>
      <c r="AP32">
        <f t="shared" si="28"/>
        <v>31</v>
      </c>
      <c r="AQ32" s="43">
        <v>33186</v>
      </c>
      <c r="AR32" s="40">
        <v>2282.18</v>
      </c>
      <c r="AS32" s="6">
        <f t="shared" si="9"/>
        <v>0.0002621987455691797</v>
      </c>
      <c r="BC32">
        <f t="shared" si="26"/>
        <v>31</v>
      </c>
      <c r="BD32" s="43">
        <v>33144</v>
      </c>
      <c r="BE32" s="40">
        <v>363542.309999999</v>
      </c>
      <c r="BF32" s="6">
        <f t="shared" si="11"/>
        <v>0.012012726771680172</v>
      </c>
      <c r="BR32" s="43">
        <v>33146</v>
      </c>
      <c r="BS32" s="40">
        <v>987889.01</v>
      </c>
      <c r="BT32" s="6">
        <f t="shared" si="12"/>
        <v>0.005485898601074556</v>
      </c>
    </row>
    <row r="33" spans="2:72" ht="12.75">
      <c r="B33" s="43">
        <v>33137</v>
      </c>
      <c r="C33" s="40">
        <v>739975.01</v>
      </c>
      <c r="D33" s="6">
        <f t="shared" si="0"/>
        <v>0.007971544222410379</v>
      </c>
      <c r="E33" s="40">
        <v>739975.01</v>
      </c>
      <c r="F33" s="6">
        <f t="shared" si="1"/>
        <v>0.015325559370933415</v>
      </c>
      <c r="G33" s="40">
        <v>0</v>
      </c>
      <c r="H33" s="6">
        <f t="shared" si="2"/>
        <v>0</v>
      </c>
      <c r="I33" s="40">
        <v>976578.799999999</v>
      </c>
      <c r="J33" s="6">
        <f t="shared" si="3"/>
        <v>0.032269625770423575</v>
      </c>
      <c r="K33" s="40">
        <f t="shared" si="13"/>
        <v>2456528.819999999</v>
      </c>
      <c r="L33" s="6">
        <f t="shared" si="4"/>
        <v>0.01364147984310234</v>
      </c>
      <c r="O33">
        <f t="shared" si="29"/>
        <v>32</v>
      </c>
      <c r="P33" s="43">
        <v>33014</v>
      </c>
      <c r="Q33" s="40">
        <v>235995.9</v>
      </c>
      <c r="R33" s="6">
        <f t="shared" si="5"/>
        <v>0.002542317953625944</v>
      </c>
      <c r="AB33">
        <f t="shared" si="27"/>
        <v>32</v>
      </c>
      <c r="AC33" s="43">
        <v>33145</v>
      </c>
      <c r="AD33" s="45">
        <v>223088.14</v>
      </c>
      <c r="AE33" s="6">
        <f t="shared" si="6"/>
        <v>0.004620359455816091</v>
      </c>
      <c r="AP33">
        <f t="shared" si="28"/>
        <v>32</v>
      </c>
      <c r="AQ33" s="43">
        <v>33127</v>
      </c>
      <c r="AR33" s="40">
        <v>1581.51</v>
      </c>
      <c r="AS33" s="6">
        <f t="shared" si="9"/>
        <v>0.00018169905007716893</v>
      </c>
      <c r="BC33">
        <f t="shared" si="26"/>
        <v>32</v>
      </c>
      <c r="BD33" s="43">
        <v>33056</v>
      </c>
      <c r="BE33" s="40">
        <v>358327.839999999</v>
      </c>
      <c r="BF33" s="6">
        <f t="shared" si="11"/>
        <v>0.011840422196267414</v>
      </c>
      <c r="BR33" s="43">
        <v>33154</v>
      </c>
      <c r="BS33" s="40">
        <v>873263.88</v>
      </c>
      <c r="BT33" s="6">
        <f t="shared" si="12"/>
        <v>0.004849367741889282</v>
      </c>
    </row>
    <row r="34" spans="2:72" ht="12.75">
      <c r="B34" s="43">
        <v>33138</v>
      </c>
      <c r="C34" s="40">
        <v>1144384.82</v>
      </c>
      <c r="D34" s="6">
        <f aca="true" t="shared" si="30" ref="D34:D65">+C34/$C$90</f>
        <v>0.01232813821656645</v>
      </c>
      <c r="E34" s="40">
        <v>1144384.82</v>
      </c>
      <c r="F34" s="6">
        <f aca="true" t="shared" si="31" ref="F34:F65">+E34/$E$90</f>
        <v>0.02370125648176274</v>
      </c>
      <c r="G34" s="40">
        <v>236970.829999999</v>
      </c>
      <c r="H34" s="6">
        <f aca="true" t="shared" si="32" ref="H34:H65">+G34/$G$90</f>
        <v>0.027225483687740262</v>
      </c>
      <c r="I34" s="40">
        <v>228621.36</v>
      </c>
      <c r="J34" s="6">
        <f aca="true" t="shared" si="33" ref="J34:J65">+I34/$I$90</f>
        <v>0.007554460254846095</v>
      </c>
      <c r="K34" s="40">
        <f t="shared" si="13"/>
        <v>2754361.829999999</v>
      </c>
      <c r="L34" s="6">
        <f aca="true" t="shared" si="34" ref="L34:L65">+K34/$K$90</f>
        <v>0.015295392050216402</v>
      </c>
      <c r="O34">
        <f t="shared" si="29"/>
        <v>33</v>
      </c>
      <c r="P34" s="43">
        <v>33176</v>
      </c>
      <c r="Q34" s="40">
        <v>231293.669999999</v>
      </c>
      <c r="R34" s="6">
        <f aca="true" t="shared" si="35" ref="R34:R65">+Q34/$C$90</f>
        <v>0.0024916621424398975</v>
      </c>
      <c r="AB34">
        <f t="shared" si="27"/>
        <v>33</v>
      </c>
      <c r="AC34" s="43">
        <v>33183</v>
      </c>
      <c r="AD34" s="45">
        <v>214647.539999999</v>
      </c>
      <c r="AE34" s="6">
        <f aca="true" t="shared" si="36" ref="AE34:AE65">+AD34/$AD$90</f>
        <v>0.004445546908529776</v>
      </c>
      <c r="AP34">
        <f t="shared" si="28"/>
        <v>33</v>
      </c>
      <c r="AQ34" s="43">
        <v>33034</v>
      </c>
      <c r="AR34" s="40">
        <v>1168.92999999999</v>
      </c>
      <c r="AS34" s="6">
        <f aca="true" t="shared" si="37" ref="AS34:AS65">+AR34/$G$90</f>
        <v>0.0001342978992271331</v>
      </c>
      <c r="BC34">
        <f t="shared" si="26"/>
        <v>33</v>
      </c>
      <c r="BD34" s="43">
        <v>33181</v>
      </c>
      <c r="BE34" s="40">
        <v>341746.34</v>
      </c>
      <c r="BF34" s="6">
        <f aca="true" t="shared" si="38" ref="BF34:BF65">+BE34/$I$90</f>
        <v>0.011292510650663265</v>
      </c>
      <c r="BR34" s="43">
        <v>33183</v>
      </c>
      <c r="BS34" s="40">
        <v>868390.709999999</v>
      </c>
      <c r="BT34" s="6">
        <f aca="true" t="shared" si="39" ref="BT34:BT65">+BS34/$BS$90</f>
        <v>0.00482230628436198</v>
      </c>
    </row>
    <row r="35" spans="2:72" ht="12.75">
      <c r="B35" s="43">
        <v>33139</v>
      </c>
      <c r="C35" s="40">
        <v>26446086.85</v>
      </c>
      <c r="D35" s="6">
        <f t="shared" si="30"/>
        <v>0.2848963113422987</v>
      </c>
      <c r="E35" s="40">
        <v>14799.7399999999</v>
      </c>
      <c r="F35" s="6">
        <f t="shared" si="31"/>
        <v>0.0003065161538960303</v>
      </c>
      <c r="G35" s="40">
        <v>0</v>
      </c>
      <c r="H35" s="6">
        <f t="shared" si="32"/>
        <v>0</v>
      </c>
      <c r="I35" s="40">
        <v>0</v>
      </c>
      <c r="J35" s="6">
        <f t="shared" si="33"/>
        <v>0</v>
      </c>
      <c r="K35" s="40">
        <f t="shared" si="13"/>
        <v>26460886.59</v>
      </c>
      <c r="L35" s="6">
        <f t="shared" si="34"/>
        <v>0.1469413458980311</v>
      </c>
      <c r="O35">
        <f t="shared" si="29"/>
        <v>34</v>
      </c>
      <c r="P35" s="43">
        <v>33145</v>
      </c>
      <c r="Q35" s="40">
        <v>223088.14</v>
      </c>
      <c r="R35" s="6">
        <f t="shared" si="35"/>
        <v>0.0024032662582825297</v>
      </c>
      <c r="AB35">
        <f t="shared" si="27"/>
        <v>34</v>
      </c>
      <c r="AC35" s="43">
        <v>33144</v>
      </c>
      <c r="AD35" s="45">
        <v>190351.95</v>
      </c>
      <c r="AE35" s="6">
        <f t="shared" si="36"/>
        <v>0.003942363014526598</v>
      </c>
      <c r="AP35">
        <f t="shared" si="28"/>
        <v>34</v>
      </c>
      <c r="AQ35" s="43">
        <v>33031</v>
      </c>
      <c r="AR35" s="40">
        <v>0</v>
      </c>
      <c r="AS35" s="6">
        <f t="shared" si="37"/>
        <v>0</v>
      </c>
      <c r="BC35">
        <f t="shared" si="26"/>
        <v>34</v>
      </c>
      <c r="BD35" s="43">
        <v>33016</v>
      </c>
      <c r="BE35" s="40">
        <v>322385.14</v>
      </c>
      <c r="BF35" s="6">
        <f t="shared" si="38"/>
        <v>0.01065274796232073</v>
      </c>
      <c r="BR35" s="43">
        <v>33145</v>
      </c>
      <c r="BS35" s="40">
        <v>864580.72</v>
      </c>
      <c r="BT35" s="6">
        <f t="shared" si="39"/>
        <v>0.004801148827806103</v>
      </c>
    </row>
    <row r="36" spans="2:72" ht="12.75">
      <c r="B36" s="43">
        <v>33140</v>
      </c>
      <c r="C36" s="40">
        <v>16469698.99</v>
      </c>
      <c r="D36" s="6">
        <f t="shared" si="30"/>
        <v>0.1774234697852466</v>
      </c>
      <c r="E36" s="40">
        <v>147.61</v>
      </c>
      <c r="F36" s="6">
        <f t="shared" si="31"/>
        <v>3.0571381305748173E-06</v>
      </c>
      <c r="G36" s="40">
        <v>0</v>
      </c>
      <c r="H36" s="6">
        <f t="shared" si="32"/>
        <v>0</v>
      </c>
      <c r="I36" s="40">
        <v>0</v>
      </c>
      <c r="J36" s="6">
        <f t="shared" si="33"/>
        <v>0</v>
      </c>
      <c r="K36" s="40">
        <f t="shared" si="13"/>
        <v>16469846.6</v>
      </c>
      <c r="L36" s="6">
        <f t="shared" si="34"/>
        <v>0.09145957441398456</v>
      </c>
      <c r="O36">
        <f t="shared" si="29"/>
        <v>35</v>
      </c>
      <c r="P36" s="43">
        <v>33183</v>
      </c>
      <c r="Q36" s="40">
        <v>214647.539999999</v>
      </c>
      <c r="R36" s="6">
        <f t="shared" si="35"/>
        <v>0.002312338030633754</v>
      </c>
      <c r="AB36">
        <f t="shared" si="27"/>
        <v>35</v>
      </c>
      <c r="AC36" s="43">
        <v>33181</v>
      </c>
      <c r="AD36" s="45">
        <v>176760.68</v>
      </c>
      <c r="AE36" s="6">
        <f t="shared" si="36"/>
        <v>0.003660875379813925</v>
      </c>
      <c r="AP36">
        <f t="shared" si="28"/>
        <v>35</v>
      </c>
      <c r="AQ36" s="43">
        <v>33032</v>
      </c>
      <c r="AR36" s="40">
        <v>0</v>
      </c>
      <c r="AS36" s="6">
        <f t="shared" si="37"/>
        <v>0</v>
      </c>
      <c r="BC36">
        <f t="shared" si="26"/>
        <v>35</v>
      </c>
      <c r="BD36" s="43">
        <v>33033</v>
      </c>
      <c r="BE36" s="40">
        <v>309750.88</v>
      </c>
      <c r="BF36" s="6">
        <f t="shared" si="38"/>
        <v>0.01023526722027899</v>
      </c>
      <c r="BR36" s="43">
        <v>33135</v>
      </c>
      <c r="BS36" s="40">
        <v>793678.479999999</v>
      </c>
      <c r="BT36" s="6">
        <f t="shared" si="39"/>
        <v>0.004407417856723575</v>
      </c>
    </row>
    <row r="37" spans="2:72" ht="12.75">
      <c r="B37" s="43">
        <v>33141</v>
      </c>
      <c r="C37" s="40">
        <v>1875406.54</v>
      </c>
      <c r="D37" s="6">
        <f t="shared" si="30"/>
        <v>0.02020323114507291</v>
      </c>
      <c r="E37" s="40">
        <v>232905.02</v>
      </c>
      <c r="F37" s="6">
        <f t="shared" si="31"/>
        <v>0.00482367602089486</v>
      </c>
      <c r="G37" s="40">
        <v>143155.209999999</v>
      </c>
      <c r="H37" s="6">
        <f t="shared" si="32"/>
        <v>0.01644704470448967</v>
      </c>
      <c r="I37" s="40">
        <v>60965.47</v>
      </c>
      <c r="J37" s="6">
        <f t="shared" si="33"/>
        <v>0.002014515266784398</v>
      </c>
      <c r="K37" s="40">
        <f t="shared" si="13"/>
        <v>2312432.2399999993</v>
      </c>
      <c r="L37" s="6">
        <f t="shared" si="34"/>
        <v>0.012841289519452898</v>
      </c>
      <c r="M37" s="4"/>
      <c r="O37">
        <f t="shared" si="29"/>
        <v>36</v>
      </c>
      <c r="P37" s="43">
        <v>33144</v>
      </c>
      <c r="Q37" s="40">
        <v>190351.95</v>
      </c>
      <c r="R37" s="6">
        <f t="shared" si="35"/>
        <v>0.0020506084215560863</v>
      </c>
      <c r="AB37">
        <f t="shared" si="27"/>
        <v>36</v>
      </c>
      <c r="AC37" s="43">
        <v>33146</v>
      </c>
      <c r="AD37" s="45">
        <v>154859.16</v>
      </c>
      <c r="AE37" s="6">
        <f t="shared" si="36"/>
        <v>0.003207274865556443</v>
      </c>
      <c r="AP37">
        <f t="shared" si="28"/>
        <v>36</v>
      </c>
      <c r="AQ37" s="43">
        <v>33055</v>
      </c>
      <c r="AR37" s="40">
        <v>0</v>
      </c>
      <c r="AS37" s="6">
        <f t="shared" si="37"/>
        <v>0</v>
      </c>
      <c r="BC37">
        <f t="shared" si="26"/>
        <v>36</v>
      </c>
      <c r="BD37" s="43">
        <v>33142</v>
      </c>
      <c r="BE37" s="40">
        <v>304618.76</v>
      </c>
      <c r="BF37" s="6">
        <f t="shared" si="38"/>
        <v>0.010065683780817774</v>
      </c>
      <c r="BR37" s="43">
        <v>33155</v>
      </c>
      <c r="BS37" s="40">
        <v>750816.189999999</v>
      </c>
      <c r="BT37" s="6">
        <f t="shared" si="39"/>
        <v>0.004169397011902301</v>
      </c>
    </row>
    <row r="38" spans="2:72" ht="12.75">
      <c r="B38" s="43">
        <v>33142</v>
      </c>
      <c r="C38" s="40">
        <v>1724187.25</v>
      </c>
      <c r="D38" s="6">
        <f t="shared" si="30"/>
        <v>0.01857418794601069</v>
      </c>
      <c r="E38" s="40">
        <v>1724187.25</v>
      </c>
      <c r="F38" s="6">
        <f t="shared" si="31"/>
        <v>0.035709495198333004</v>
      </c>
      <c r="G38" s="40">
        <v>143073.23</v>
      </c>
      <c r="H38" s="6">
        <f t="shared" si="32"/>
        <v>0.016437626055144962</v>
      </c>
      <c r="I38" s="40">
        <v>304618.76</v>
      </c>
      <c r="J38" s="6">
        <f t="shared" si="33"/>
        <v>0.010065683780817774</v>
      </c>
      <c r="K38" s="40">
        <f t="shared" si="13"/>
        <v>3896066.49</v>
      </c>
      <c r="L38" s="6">
        <f t="shared" si="34"/>
        <v>0.021635452455518723</v>
      </c>
      <c r="O38">
        <f t="shared" si="29"/>
        <v>37</v>
      </c>
      <c r="P38" s="43">
        <v>33181</v>
      </c>
      <c r="Q38" s="40">
        <v>176760.68</v>
      </c>
      <c r="R38" s="6">
        <f t="shared" si="35"/>
        <v>0.001904193463781067</v>
      </c>
      <c r="AB38">
        <f t="shared" si="27"/>
        <v>37</v>
      </c>
      <c r="AC38" s="43">
        <v>33056</v>
      </c>
      <c r="AD38" s="45">
        <v>149475.989999999</v>
      </c>
      <c r="AE38" s="6">
        <f t="shared" si="36"/>
        <v>0.003095784490443852</v>
      </c>
      <c r="AP38">
        <f t="shared" si="28"/>
        <v>37</v>
      </c>
      <c r="AQ38" s="43">
        <v>33035</v>
      </c>
      <c r="AR38" s="40">
        <v>0</v>
      </c>
      <c r="AS38" s="6">
        <f t="shared" si="37"/>
        <v>0</v>
      </c>
      <c r="BC38">
        <f t="shared" si="26"/>
        <v>37</v>
      </c>
      <c r="BD38" s="43">
        <v>33196</v>
      </c>
      <c r="BE38" s="40">
        <v>289960.099999999</v>
      </c>
      <c r="BF38" s="6">
        <f t="shared" si="38"/>
        <v>0.009581309685766858</v>
      </c>
      <c r="BR38" s="43">
        <v>33144</v>
      </c>
      <c r="BS38" s="40">
        <v>749677.609999999</v>
      </c>
      <c r="BT38" s="6">
        <f t="shared" si="39"/>
        <v>0.004163074303211361</v>
      </c>
    </row>
    <row r="39" spans="2:72" ht="12.75">
      <c r="B39" s="43">
        <v>33143</v>
      </c>
      <c r="C39" s="40">
        <v>366923.67</v>
      </c>
      <c r="D39" s="6">
        <f t="shared" si="30"/>
        <v>0.003952766272004391</v>
      </c>
      <c r="E39" s="40">
        <v>366923.67</v>
      </c>
      <c r="F39" s="6">
        <f t="shared" si="31"/>
        <v>0.007599324859883822</v>
      </c>
      <c r="G39" s="40">
        <v>0</v>
      </c>
      <c r="H39" s="6">
        <f t="shared" si="32"/>
        <v>0</v>
      </c>
      <c r="I39" s="40">
        <v>717949.989999999</v>
      </c>
      <c r="J39" s="6">
        <f t="shared" si="33"/>
        <v>0.02372361298359061</v>
      </c>
      <c r="K39" s="40">
        <f t="shared" si="13"/>
        <v>1451797.329999999</v>
      </c>
      <c r="L39" s="6">
        <f t="shared" si="34"/>
        <v>0.008062052377413097</v>
      </c>
      <c r="O39">
        <f t="shared" si="29"/>
        <v>38</v>
      </c>
      <c r="P39" s="43">
        <v>33146</v>
      </c>
      <c r="Q39" s="40">
        <v>154859.16</v>
      </c>
      <c r="R39" s="6">
        <f t="shared" si="35"/>
        <v>0.0016682545025207328</v>
      </c>
      <c r="AB39">
        <f t="shared" si="27"/>
        <v>38</v>
      </c>
      <c r="AC39" s="43">
        <v>33189</v>
      </c>
      <c r="AD39" s="45">
        <v>144240.209999999</v>
      </c>
      <c r="AE39" s="6">
        <f t="shared" si="36"/>
        <v>0.002987346697060606</v>
      </c>
      <c r="AP39">
        <f t="shared" si="28"/>
        <v>38</v>
      </c>
      <c r="AQ39" s="43">
        <v>33054</v>
      </c>
      <c r="AR39" s="40">
        <v>0</v>
      </c>
      <c r="AS39" s="6">
        <f t="shared" si="37"/>
        <v>0</v>
      </c>
      <c r="BC39">
        <f t="shared" si="26"/>
        <v>38</v>
      </c>
      <c r="BD39" s="43">
        <v>33138</v>
      </c>
      <c r="BE39" s="40">
        <v>228621.36</v>
      </c>
      <c r="BF39" s="6">
        <f t="shared" si="38"/>
        <v>0.007554460254846095</v>
      </c>
      <c r="BR39" s="43">
        <v>33169</v>
      </c>
      <c r="BS39" s="40">
        <v>709462.579999999</v>
      </c>
      <c r="BT39" s="6">
        <f t="shared" si="39"/>
        <v>0.003939754097615419</v>
      </c>
    </row>
    <row r="40" spans="2:72" ht="12.75">
      <c r="B40" s="43">
        <v>33144</v>
      </c>
      <c r="C40" s="40">
        <v>190351.95</v>
      </c>
      <c r="D40" s="6">
        <f t="shared" si="30"/>
        <v>0.0020506084215560863</v>
      </c>
      <c r="E40" s="40">
        <v>190351.95</v>
      </c>
      <c r="F40" s="6">
        <f t="shared" si="31"/>
        <v>0.003942363014526598</v>
      </c>
      <c r="G40" s="40">
        <v>5431.39999999999</v>
      </c>
      <c r="H40" s="6">
        <f t="shared" si="32"/>
        <v>0.0006240113692541517</v>
      </c>
      <c r="I40" s="40">
        <v>363542.309999999</v>
      </c>
      <c r="J40" s="6">
        <f t="shared" si="33"/>
        <v>0.012012726771680172</v>
      </c>
      <c r="K40" s="40">
        <f t="shared" si="13"/>
        <v>749677.6099999989</v>
      </c>
      <c r="L40" s="6">
        <f t="shared" si="34"/>
        <v>0.004163074303211361</v>
      </c>
      <c r="O40">
        <f t="shared" si="29"/>
        <v>39</v>
      </c>
      <c r="P40" s="43">
        <v>33056</v>
      </c>
      <c r="Q40" s="40">
        <v>149475.989999999</v>
      </c>
      <c r="R40" s="6">
        <f t="shared" si="35"/>
        <v>0.0016102631147956786</v>
      </c>
      <c r="AB40">
        <f t="shared" si="27"/>
        <v>39</v>
      </c>
      <c r="AC40" s="43">
        <v>33169</v>
      </c>
      <c r="AD40" s="45">
        <v>143903.919999999</v>
      </c>
      <c r="AE40" s="6">
        <f t="shared" si="36"/>
        <v>0.0029803818235294693</v>
      </c>
      <c r="AP40">
        <f t="shared" si="28"/>
        <v>39</v>
      </c>
      <c r="AQ40" s="43">
        <v>33018</v>
      </c>
      <c r="AR40" s="40">
        <v>0</v>
      </c>
      <c r="AS40" s="6">
        <f t="shared" si="37"/>
        <v>0</v>
      </c>
      <c r="BC40">
        <f t="shared" si="26"/>
        <v>39</v>
      </c>
      <c r="BD40" s="43">
        <v>33125</v>
      </c>
      <c r="BE40" s="40">
        <v>215721.41</v>
      </c>
      <c r="BF40" s="6">
        <f t="shared" si="38"/>
        <v>0.00712820017326622</v>
      </c>
      <c r="BR40" s="43">
        <v>33181</v>
      </c>
      <c r="BS40" s="40">
        <v>695267.7</v>
      </c>
      <c r="BT40" s="6">
        <f t="shared" si="39"/>
        <v>0.003860927760298015</v>
      </c>
    </row>
    <row r="41" spans="2:72" ht="12.75">
      <c r="B41" s="43">
        <v>33145</v>
      </c>
      <c r="C41" s="40">
        <v>223088.14</v>
      </c>
      <c r="D41" s="6">
        <f t="shared" si="30"/>
        <v>0.0024032662582825297</v>
      </c>
      <c r="E41" s="40">
        <v>223088.14</v>
      </c>
      <c r="F41" s="6">
        <f t="shared" si="31"/>
        <v>0.00462035945581609</v>
      </c>
      <c r="G41" s="40">
        <v>0</v>
      </c>
      <c r="H41" s="6">
        <f t="shared" si="32"/>
        <v>0</v>
      </c>
      <c r="I41" s="40">
        <v>418404.439999999</v>
      </c>
      <c r="J41" s="6">
        <f t="shared" si="33"/>
        <v>0.01382556604698323</v>
      </c>
      <c r="K41" s="40">
        <f t="shared" si="13"/>
        <v>864580.719999999</v>
      </c>
      <c r="L41" s="6">
        <f t="shared" si="34"/>
        <v>0.004801148827806099</v>
      </c>
      <c r="O41">
        <f t="shared" si="29"/>
        <v>40</v>
      </c>
      <c r="P41" s="43">
        <v>33189</v>
      </c>
      <c r="Q41" s="40">
        <v>144240.209999999</v>
      </c>
      <c r="R41" s="6">
        <f t="shared" si="35"/>
        <v>0.0015538595183974546</v>
      </c>
      <c r="AB41">
        <f t="shared" si="27"/>
        <v>40</v>
      </c>
      <c r="AC41" s="43">
        <v>33109</v>
      </c>
      <c r="AD41" s="45">
        <v>140349.81</v>
      </c>
      <c r="AE41" s="6">
        <f t="shared" si="36"/>
        <v>0.002906772954203176</v>
      </c>
      <c r="AP41">
        <f t="shared" si="28"/>
        <v>40</v>
      </c>
      <c r="AQ41" s="43">
        <v>33015</v>
      </c>
      <c r="AR41" s="40">
        <v>0</v>
      </c>
      <c r="AS41" s="6">
        <f t="shared" si="37"/>
        <v>0</v>
      </c>
      <c r="BC41">
        <f t="shared" si="26"/>
        <v>40</v>
      </c>
      <c r="BD41" s="43">
        <v>33174</v>
      </c>
      <c r="BE41" s="40">
        <v>209701.96</v>
      </c>
      <c r="BF41" s="6">
        <f t="shared" si="38"/>
        <v>0.006929296204796111</v>
      </c>
      <c r="BR41" s="43">
        <v>33012</v>
      </c>
      <c r="BS41" s="40">
        <v>687727.829999999</v>
      </c>
      <c r="BT41" s="6">
        <f t="shared" si="39"/>
        <v>0.00381905771025536</v>
      </c>
    </row>
    <row r="42" spans="2:72" ht="12.75">
      <c r="B42" s="43">
        <v>33146</v>
      </c>
      <c r="C42" s="40">
        <v>154859.16</v>
      </c>
      <c r="D42" s="6">
        <f t="shared" si="30"/>
        <v>0.0016682545025207328</v>
      </c>
      <c r="E42" s="40">
        <v>154859.16</v>
      </c>
      <c r="F42" s="6">
        <f t="shared" si="31"/>
        <v>0.0032072748655564425</v>
      </c>
      <c r="G42" s="40">
        <v>4457.56</v>
      </c>
      <c r="H42" s="6">
        <f t="shared" si="32"/>
        <v>0.0005121272819406676</v>
      </c>
      <c r="I42" s="40">
        <v>673713.13</v>
      </c>
      <c r="J42" s="6">
        <f t="shared" si="33"/>
        <v>0.022261870298352526</v>
      </c>
      <c r="K42" s="40">
        <f t="shared" si="13"/>
        <v>987889.01</v>
      </c>
      <c r="L42" s="6">
        <f t="shared" si="34"/>
        <v>0.005485898601074557</v>
      </c>
      <c r="O42">
        <f t="shared" si="29"/>
        <v>41</v>
      </c>
      <c r="P42" s="43">
        <v>33169</v>
      </c>
      <c r="Q42" s="40">
        <v>143903.919999999</v>
      </c>
      <c r="R42" s="6">
        <f t="shared" si="35"/>
        <v>0.0015502367601011246</v>
      </c>
      <c r="AB42">
        <f t="shared" si="27"/>
        <v>41</v>
      </c>
      <c r="AC42" s="43">
        <v>33135</v>
      </c>
      <c r="AD42" s="45">
        <v>121477.28</v>
      </c>
      <c r="AE42" s="6">
        <f t="shared" si="36"/>
        <v>0.0025159055937030938</v>
      </c>
      <c r="AP42">
        <f t="shared" si="28"/>
        <v>41</v>
      </c>
      <c r="AQ42" s="43">
        <v>33012</v>
      </c>
      <c r="AR42" s="40">
        <v>0</v>
      </c>
      <c r="AS42" s="6">
        <f t="shared" si="37"/>
        <v>0</v>
      </c>
      <c r="BC42">
        <f t="shared" si="26"/>
        <v>41</v>
      </c>
      <c r="BD42" s="43">
        <v>33173</v>
      </c>
      <c r="BE42" s="40">
        <v>199500.869999999</v>
      </c>
      <c r="BF42" s="6">
        <f t="shared" si="38"/>
        <v>0.006592216025756343</v>
      </c>
      <c r="BR42" s="43">
        <v>33056</v>
      </c>
      <c r="BS42" s="40">
        <v>664936.67</v>
      </c>
      <c r="BT42" s="6">
        <f t="shared" si="39"/>
        <v>0.003692494916768204</v>
      </c>
    </row>
    <row r="43" spans="2:72" ht="12.75">
      <c r="B43" s="43">
        <v>33147</v>
      </c>
      <c r="C43" s="40">
        <v>61807.72</v>
      </c>
      <c r="D43" s="6">
        <f t="shared" si="30"/>
        <v>0.0006658373142443802</v>
      </c>
      <c r="E43" s="40">
        <v>61807.72</v>
      </c>
      <c r="F43" s="6">
        <f t="shared" si="31"/>
        <v>0.0012800944216238177</v>
      </c>
      <c r="G43" s="40">
        <v>0</v>
      </c>
      <c r="H43" s="6">
        <f t="shared" si="32"/>
        <v>0</v>
      </c>
      <c r="I43" s="40">
        <v>0</v>
      </c>
      <c r="J43" s="6">
        <f t="shared" si="33"/>
        <v>0</v>
      </c>
      <c r="K43" s="40">
        <f t="shared" si="13"/>
        <v>123615.44</v>
      </c>
      <c r="L43" s="6">
        <f t="shared" si="34"/>
        <v>0.0006864554241444753</v>
      </c>
      <c r="O43">
        <f t="shared" si="29"/>
        <v>42</v>
      </c>
      <c r="P43" s="43">
        <v>33109</v>
      </c>
      <c r="Q43" s="40">
        <v>140349.81</v>
      </c>
      <c r="R43" s="6">
        <f t="shared" si="35"/>
        <v>0.0015119493251831494</v>
      </c>
      <c r="AB43">
        <f t="shared" si="27"/>
        <v>42</v>
      </c>
      <c r="AC43" s="43">
        <v>33177</v>
      </c>
      <c r="AD43" s="45">
        <v>117396.58</v>
      </c>
      <c r="AE43" s="6">
        <f t="shared" si="36"/>
        <v>0.0024313905637631393</v>
      </c>
      <c r="AP43">
        <f t="shared" si="28"/>
        <v>42</v>
      </c>
      <c r="AQ43" s="43">
        <v>33013</v>
      </c>
      <c r="AR43" s="40">
        <v>0</v>
      </c>
      <c r="AS43" s="6">
        <f t="shared" si="37"/>
        <v>0</v>
      </c>
      <c r="BC43">
        <f t="shared" si="26"/>
        <v>42</v>
      </c>
      <c r="BD43" s="43">
        <v>33189</v>
      </c>
      <c r="BE43" s="40">
        <v>191935.679999999</v>
      </c>
      <c r="BF43" s="6">
        <f t="shared" si="38"/>
        <v>0.0063422353276476485</v>
      </c>
      <c r="BR43" s="43">
        <v>33175</v>
      </c>
      <c r="BS43" s="40">
        <v>601630.399999999</v>
      </c>
      <c r="BT43" s="6">
        <f t="shared" si="39"/>
        <v>0.0033409455275992188</v>
      </c>
    </row>
    <row r="44" spans="2:72" ht="12.75">
      <c r="B44" s="43">
        <v>33149</v>
      </c>
      <c r="C44" s="40">
        <v>1454509.60999999</v>
      </c>
      <c r="D44" s="6">
        <f t="shared" si="30"/>
        <v>0.015669026009453742</v>
      </c>
      <c r="E44" s="40">
        <v>1454509.60999999</v>
      </c>
      <c r="F44" s="6">
        <f t="shared" si="31"/>
        <v>0.03012422457840577</v>
      </c>
      <c r="G44" s="40">
        <v>715424.989999999</v>
      </c>
      <c r="H44" s="6">
        <f t="shared" si="32"/>
        <v>0.08219489037974334</v>
      </c>
      <c r="I44" s="40">
        <v>501606.52</v>
      </c>
      <c r="J44" s="6">
        <f t="shared" si="33"/>
        <v>0.01657485774256466</v>
      </c>
      <c r="K44" s="40">
        <f t="shared" si="13"/>
        <v>4126050.729999979</v>
      </c>
      <c r="L44" s="6">
        <f t="shared" si="34"/>
        <v>0.02291259007696577</v>
      </c>
      <c r="O44">
        <f t="shared" si="29"/>
        <v>43</v>
      </c>
      <c r="P44" s="43">
        <v>33135</v>
      </c>
      <c r="Q44" s="40">
        <v>121477.28</v>
      </c>
      <c r="R44" s="6">
        <f t="shared" si="35"/>
        <v>0.0013086408276654204</v>
      </c>
      <c r="AB44">
        <f t="shared" si="27"/>
        <v>43</v>
      </c>
      <c r="AC44" s="43">
        <v>33125</v>
      </c>
      <c r="AD44" s="45">
        <v>100707.17</v>
      </c>
      <c r="AE44" s="6">
        <f t="shared" si="36"/>
        <v>0.002085737615536077</v>
      </c>
      <c r="AP44">
        <f t="shared" si="28"/>
        <v>43</v>
      </c>
      <c r="AQ44" s="43">
        <v>33128</v>
      </c>
      <c r="AR44" s="40">
        <v>0</v>
      </c>
      <c r="AS44" s="6">
        <f t="shared" si="37"/>
        <v>0</v>
      </c>
      <c r="BC44">
        <f t="shared" si="26"/>
        <v>43</v>
      </c>
      <c r="BD44" s="43">
        <v>33015</v>
      </c>
      <c r="BE44" s="40">
        <v>183647.899999999</v>
      </c>
      <c r="BF44" s="6">
        <f t="shared" si="38"/>
        <v>0.006068377694174957</v>
      </c>
      <c r="BR44" s="43">
        <v>33030</v>
      </c>
      <c r="BS44" s="40">
        <v>593119.699999999</v>
      </c>
      <c r="BT44" s="6">
        <f t="shared" si="39"/>
        <v>0.00329368431024428</v>
      </c>
    </row>
    <row r="45" spans="2:72" ht="12.75">
      <c r="B45" s="43">
        <v>33150</v>
      </c>
      <c r="C45" s="40">
        <v>32829.07</v>
      </c>
      <c r="D45" s="6">
        <f t="shared" si="30"/>
        <v>0.00035365840703945647</v>
      </c>
      <c r="E45" s="40">
        <v>32829.07</v>
      </c>
      <c r="F45" s="6">
        <f t="shared" si="31"/>
        <v>0.0006799200710541955</v>
      </c>
      <c r="G45" s="40">
        <v>0</v>
      </c>
      <c r="H45" s="6">
        <f t="shared" si="32"/>
        <v>0</v>
      </c>
      <c r="I45" s="40">
        <v>0</v>
      </c>
      <c r="J45" s="6">
        <f t="shared" si="33"/>
        <v>0</v>
      </c>
      <c r="K45" s="40">
        <f t="shared" si="13"/>
        <v>65658.14</v>
      </c>
      <c r="L45" s="6">
        <f t="shared" si="34"/>
        <v>0.00036460968259496824</v>
      </c>
      <c r="O45">
        <f t="shared" si="29"/>
        <v>44</v>
      </c>
      <c r="P45" s="43">
        <v>33177</v>
      </c>
      <c r="Q45" s="40">
        <v>117396.58</v>
      </c>
      <c r="R45" s="6">
        <f t="shared" si="35"/>
        <v>0.0012646805856723969</v>
      </c>
      <c r="AB45">
        <f t="shared" si="27"/>
        <v>44</v>
      </c>
      <c r="AC45" s="43">
        <v>33161</v>
      </c>
      <c r="AD45" s="45">
        <v>95626.5599999999</v>
      </c>
      <c r="AE45" s="6">
        <f t="shared" si="36"/>
        <v>0.001980513534799135</v>
      </c>
      <c r="AP45">
        <f t="shared" si="28"/>
        <v>44</v>
      </c>
      <c r="AQ45" s="43">
        <v>33125</v>
      </c>
      <c r="AR45" s="40">
        <v>0</v>
      </c>
      <c r="AS45" s="6">
        <f t="shared" si="37"/>
        <v>0</v>
      </c>
      <c r="BC45">
        <f t="shared" si="26"/>
        <v>44</v>
      </c>
      <c r="BD45" s="43">
        <v>33157</v>
      </c>
      <c r="BE45" s="40">
        <v>180082.789999999</v>
      </c>
      <c r="BF45" s="6">
        <f t="shared" si="38"/>
        <v>0.005950573820559847</v>
      </c>
      <c r="BR45" s="43">
        <v>33136</v>
      </c>
      <c r="BS45" s="40">
        <v>557319.039999999</v>
      </c>
      <c r="BT45" s="6">
        <f t="shared" si="39"/>
        <v>0.0030948777756807</v>
      </c>
    </row>
    <row r="46" spans="2:72" ht="12.75">
      <c r="B46" s="43">
        <v>33154</v>
      </c>
      <c r="C46" s="40">
        <v>381961.479999999</v>
      </c>
      <c r="D46" s="6">
        <f t="shared" si="30"/>
        <v>0.004114764401405</v>
      </c>
      <c r="E46" s="40">
        <v>381961.479999999</v>
      </c>
      <c r="F46" s="6">
        <f t="shared" si="31"/>
        <v>0.007910771661261345</v>
      </c>
      <c r="G46" s="40">
        <v>88257.3</v>
      </c>
      <c r="H46" s="6">
        <f t="shared" si="32"/>
        <v>0.010139845826062258</v>
      </c>
      <c r="I46" s="40">
        <v>21083.62</v>
      </c>
      <c r="J46" s="6">
        <f t="shared" si="33"/>
        <v>0.0006966775515563297</v>
      </c>
      <c r="K46" s="40">
        <f t="shared" si="13"/>
        <v>873263.879999998</v>
      </c>
      <c r="L46" s="6">
        <f t="shared" si="34"/>
        <v>0.0048493677418892725</v>
      </c>
      <c r="O46">
        <f t="shared" si="29"/>
        <v>45</v>
      </c>
      <c r="P46" s="43">
        <v>33125</v>
      </c>
      <c r="Q46" s="40">
        <v>100707.17</v>
      </c>
      <c r="R46" s="6">
        <f t="shared" si="35"/>
        <v>0.0010848902305076488</v>
      </c>
      <c r="AB46">
        <f t="shared" si="27"/>
        <v>45</v>
      </c>
      <c r="AC46" s="43">
        <v>33175</v>
      </c>
      <c r="AD46" s="45">
        <v>89635.3099999999</v>
      </c>
      <c r="AE46" s="6">
        <f t="shared" si="36"/>
        <v>0.0018564292666275585</v>
      </c>
      <c r="AP46">
        <f t="shared" si="28"/>
        <v>45</v>
      </c>
      <c r="AQ46" s="43">
        <v>33117</v>
      </c>
      <c r="AR46" s="40">
        <v>0</v>
      </c>
      <c r="AS46" s="6">
        <f t="shared" si="37"/>
        <v>0</v>
      </c>
      <c r="BC46">
        <f t="shared" si="26"/>
        <v>45</v>
      </c>
      <c r="BD46" s="43">
        <v>33177</v>
      </c>
      <c r="BE46" s="40">
        <v>161892.149999999</v>
      </c>
      <c r="BF46" s="6">
        <f t="shared" si="38"/>
        <v>0.00534949058454807</v>
      </c>
      <c r="BR46" s="43">
        <v>33128</v>
      </c>
      <c r="BS46" s="40">
        <v>523291.6</v>
      </c>
      <c r="BT46" s="6">
        <f t="shared" si="39"/>
        <v>0.0029059182026876336</v>
      </c>
    </row>
    <row r="47" spans="2:72" ht="12.75">
      <c r="B47" s="43">
        <v>33155</v>
      </c>
      <c r="C47" s="40">
        <v>43206.0099999999</v>
      </c>
      <c r="D47" s="6">
        <f t="shared" si="30"/>
        <v>0.0004654462849886028</v>
      </c>
      <c r="E47" s="40">
        <v>43206.0099999999</v>
      </c>
      <c r="F47" s="6">
        <f t="shared" si="31"/>
        <v>0.0008948359910642676</v>
      </c>
      <c r="G47" s="40">
        <v>0</v>
      </c>
      <c r="H47" s="6">
        <f t="shared" si="32"/>
        <v>0</v>
      </c>
      <c r="I47" s="40">
        <v>664404.17</v>
      </c>
      <c r="J47" s="6">
        <f t="shared" si="33"/>
        <v>0.021954269257338895</v>
      </c>
      <c r="K47" s="40">
        <f t="shared" si="13"/>
        <v>750816.1899999998</v>
      </c>
      <c r="L47" s="6">
        <f t="shared" si="34"/>
        <v>0.004169397011902306</v>
      </c>
      <c r="O47">
        <f t="shared" si="29"/>
        <v>46</v>
      </c>
      <c r="P47" s="43">
        <v>33161</v>
      </c>
      <c r="Q47" s="40">
        <v>95626.5599999999</v>
      </c>
      <c r="R47" s="6">
        <f t="shared" si="35"/>
        <v>0.001030158237204495</v>
      </c>
      <c r="AB47">
        <f t="shared" si="27"/>
        <v>46</v>
      </c>
      <c r="AC47" s="43">
        <v>33179</v>
      </c>
      <c r="AD47" s="45">
        <v>83697.2899999999</v>
      </c>
      <c r="AE47" s="6">
        <f t="shared" si="36"/>
        <v>0.0017334474404496853</v>
      </c>
      <c r="AP47">
        <f t="shared" si="28"/>
        <v>46</v>
      </c>
      <c r="AQ47" s="43">
        <v>33137</v>
      </c>
      <c r="AR47" s="40">
        <v>0</v>
      </c>
      <c r="AS47" s="6">
        <f t="shared" si="37"/>
        <v>0</v>
      </c>
      <c r="BC47">
        <f t="shared" si="26"/>
        <v>46</v>
      </c>
      <c r="BD47" s="43">
        <v>33034</v>
      </c>
      <c r="BE47" s="40">
        <v>130630.37</v>
      </c>
      <c r="BF47" s="6">
        <f t="shared" si="38"/>
        <v>0.004316490542444676</v>
      </c>
      <c r="BR47" s="43">
        <v>33189</v>
      </c>
      <c r="BS47" s="40">
        <v>480416.1</v>
      </c>
      <c r="BT47" s="6">
        <f t="shared" si="39"/>
        <v>0.0026678240007181513</v>
      </c>
    </row>
    <row r="48" spans="2:72" ht="12.75">
      <c r="B48" s="43">
        <v>33156</v>
      </c>
      <c r="C48" s="40">
        <v>646215.51</v>
      </c>
      <c r="D48" s="6">
        <f t="shared" si="30"/>
        <v>0.00696149930140543</v>
      </c>
      <c r="E48" s="40">
        <v>646215.51</v>
      </c>
      <c r="F48" s="6">
        <f t="shared" si="31"/>
        <v>0.013383714356682149</v>
      </c>
      <c r="G48" s="40">
        <v>82284.2599999999</v>
      </c>
      <c r="H48" s="6">
        <f t="shared" si="32"/>
        <v>0.009453605654281522</v>
      </c>
      <c r="I48" s="40">
        <v>933665.25</v>
      </c>
      <c r="J48" s="6">
        <f t="shared" si="33"/>
        <v>0.030851609939053563</v>
      </c>
      <c r="K48" s="40">
        <f t="shared" si="13"/>
        <v>2308380.53</v>
      </c>
      <c r="L48" s="6">
        <f t="shared" si="34"/>
        <v>0.012818789754807316</v>
      </c>
      <c r="O48">
        <f t="shared" si="29"/>
        <v>47</v>
      </c>
      <c r="P48" s="43">
        <v>33175</v>
      </c>
      <c r="Q48" s="40">
        <v>89635.3099999999</v>
      </c>
      <c r="R48" s="6">
        <f t="shared" si="35"/>
        <v>0.0009656161733819394</v>
      </c>
      <c r="AB48">
        <f t="shared" si="27"/>
        <v>47</v>
      </c>
      <c r="AC48" s="43">
        <v>33162</v>
      </c>
      <c r="AD48" s="45">
        <v>79857.43</v>
      </c>
      <c r="AE48" s="6">
        <f t="shared" si="36"/>
        <v>0.0016539204272251833</v>
      </c>
      <c r="AP48">
        <f t="shared" si="28"/>
        <v>47</v>
      </c>
      <c r="AQ48" s="43">
        <v>33135</v>
      </c>
      <c r="AR48" s="40">
        <v>0</v>
      </c>
      <c r="AS48" s="6">
        <f t="shared" si="37"/>
        <v>0</v>
      </c>
      <c r="BC48">
        <f t="shared" si="26"/>
        <v>47</v>
      </c>
      <c r="BD48" s="43">
        <v>33184</v>
      </c>
      <c r="BE48" s="40">
        <v>95878.5099999999</v>
      </c>
      <c r="BF48" s="6">
        <f t="shared" si="38"/>
        <v>0.003168165883926432</v>
      </c>
      <c r="BR48" s="43">
        <v>33165</v>
      </c>
      <c r="BS48" s="40">
        <v>464588.099999999</v>
      </c>
      <c r="BT48" s="6">
        <f t="shared" si="39"/>
        <v>0.0025799286985345453</v>
      </c>
    </row>
    <row r="49" spans="2:72" ht="12.75">
      <c r="B49" s="43">
        <v>33157</v>
      </c>
      <c r="C49" s="40">
        <v>38276.2099999999</v>
      </c>
      <c r="D49" s="6">
        <f t="shared" si="30"/>
        <v>0.0004123389257175935</v>
      </c>
      <c r="E49" s="40">
        <v>38276.2099999999</v>
      </c>
      <c r="F49" s="6">
        <f t="shared" si="31"/>
        <v>0.0007927353233851961</v>
      </c>
      <c r="G49" s="40">
        <v>0</v>
      </c>
      <c r="H49" s="6">
        <f t="shared" si="32"/>
        <v>0</v>
      </c>
      <c r="I49" s="40">
        <v>180082.789999999</v>
      </c>
      <c r="J49" s="6">
        <f t="shared" si="33"/>
        <v>0.005950573820559847</v>
      </c>
      <c r="K49" s="40">
        <f t="shared" si="13"/>
        <v>256635.2099999988</v>
      </c>
      <c r="L49" s="6">
        <f t="shared" si="34"/>
        <v>0.0014251345295616443</v>
      </c>
      <c r="O49">
        <f t="shared" si="29"/>
        <v>48</v>
      </c>
      <c r="P49" s="43">
        <v>33179</v>
      </c>
      <c r="Q49" s="40">
        <v>83697.2899999999</v>
      </c>
      <c r="R49" s="6">
        <f t="shared" si="35"/>
        <v>0.000901647541490496</v>
      </c>
      <c r="AB49">
        <f t="shared" si="27"/>
        <v>48</v>
      </c>
      <c r="AC49" s="43">
        <v>33187</v>
      </c>
      <c r="AD49" s="45">
        <v>66455.5099999999</v>
      </c>
      <c r="AE49" s="6">
        <f t="shared" si="36"/>
        <v>0.0013763544042259721</v>
      </c>
      <c r="AP49">
        <f t="shared" si="28"/>
        <v>48</v>
      </c>
      <c r="AQ49" s="43">
        <v>33147</v>
      </c>
      <c r="AR49" s="40">
        <v>0</v>
      </c>
      <c r="AS49" s="6">
        <f t="shared" si="37"/>
        <v>0</v>
      </c>
      <c r="BC49">
        <f t="shared" si="26"/>
        <v>48</v>
      </c>
      <c r="BD49" s="37">
        <v>33182</v>
      </c>
      <c r="BE49" s="40">
        <v>94804.42</v>
      </c>
      <c r="BF49" s="6">
        <f t="shared" si="38"/>
        <v>0.0031326741424061873</v>
      </c>
      <c r="BR49" s="43">
        <v>33109</v>
      </c>
      <c r="BS49" s="40">
        <v>459751.429999999</v>
      </c>
      <c r="BT49" s="6">
        <f t="shared" si="39"/>
        <v>0.002553069931083676</v>
      </c>
    </row>
    <row r="50" spans="2:72" ht="12.75">
      <c r="B50" s="43">
        <v>33158</v>
      </c>
      <c r="C50" s="40">
        <v>8084.57</v>
      </c>
      <c r="D50" s="6">
        <f t="shared" si="30"/>
        <v>8.7092815842757E-05</v>
      </c>
      <c r="E50" s="40">
        <v>8084.57</v>
      </c>
      <c r="F50" s="6">
        <f t="shared" si="31"/>
        <v>0.00016743884029741377</v>
      </c>
      <c r="G50" s="40">
        <v>0</v>
      </c>
      <c r="H50" s="6">
        <f t="shared" si="32"/>
        <v>0</v>
      </c>
      <c r="I50" s="40">
        <v>16972.58</v>
      </c>
      <c r="J50" s="6">
        <f t="shared" si="33"/>
        <v>0.0005608342152815281</v>
      </c>
      <c r="K50" s="40">
        <f t="shared" si="13"/>
        <v>33141.72</v>
      </c>
      <c r="L50" s="6">
        <f t="shared" si="34"/>
        <v>0.00018404103451379083</v>
      </c>
      <c r="O50">
        <f t="shared" si="29"/>
        <v>49</v>
      </c>
      <c r="P50" s="43">
        <v>33162</v>
      </c>
      <c r="Q50" s="40">
        <v>79857.43</v>
      </c>
      <c r="R50" s="6">
        <f t="shared" si="35"/>
        <v>0.000860281801588193</v>
      </c>
      <c r="AB50">
        <f t="shared" si="27"/>
        <v>49</v>
      </c>
      <c r="AC50" s="43">
        <v>33147</v>
      </c>
      <c r="AD50" s="45">
        <v>61807.72</v>
      </c>
      <c r="AE50" s="6">
        <f t="shared" si="36"/>
        <v>0.0012800944216238177</v>
      </c>
      <c r="AP50">
        <f t="shared" si="28"/>
        <v>49</v>
      </c>
      <c r="AQ50" s="43">
        <v>33150</v>
      </c>
      <c r="AR50" s="40">
        <v>0</v>
      </c>
      <c r="AS50" s="6">
        <f t="shared" si="37"/>
        <v>0</v>
      </c>
      <c r="BC50">
        <f t="shared" si="26"/>
        <v>49</v>
      </c>
      <c r="BD50" s="43">
        <v>33030</v>
      </c>
      <c r="BE50" s="40">
        <v>93706.04</v>
      </c>
      <c r="BF50" s="6">
        <f t="shared" si="38"/>
        <v>0.0030963797731717556</v>
      </c>
      <c r="BR50" s="43">
        <v>33125</v>
      </c>
      <c r="BS50" s="40">
        <v>417135.749999999</v>
      </c>
      <c r="BT50" s="6">
        <f t="shared" si="39"/>
        <v>0.0023164185492691937</v>
      </c>
    </row>
    <row r="51" spans="2:72" ht="12.75">
      <c r="B51" s="43">
        <v>33160</v>
      </c>
      <c r="C51" s="40">
        <v>3876459.89</v>
      </c>
      <c r="D51" s="6">
        <f t="shared" si="30"/>
        <v>0.04176002030059781</v>
      </c>
      <c r="E51" s="40">
        <v>3876459.89</v>
      </c>
      <c r="F51" s="6">
        <f t="shared" si="31"/>
        <v>0.0802850304272262</v>
      </c>
      <c r="G51" s="40">
        <v>441671.51999999897</v>
      </c>
      <c r="H51" s="6">
        <f t="shared" si="32"/>
        <v>0.050743463923806444</v>
      </c>
      <c r="I51" s="40">
        <v>1068627.02999999</v>
      </c>
      <c r="J51" s="6">
        <f t="shared" si="33"/>
        <v>0.03531122562384</v>
      </c>
      <c r="K51" s="40">
        <f t="shared" si="13"/>
        <v>9263218.329999989</v>
      </c>
      <c r="L51" s="6">
        <f t="shared" si="34"/>
        <v>0.05144006661031195</v>
      </c>
      <c r="O51">
        <f t="shared" si="29"/>
        <v>50</v>
      </c>
      <c r="P51" s="43">
        <v>33187</v>
      </c>
      <c r="Q51" s="40">
        <v>66455.5099999999</v>
      </c>
      <c r="R51" s="6">
        <f t="shared" si="35"/>
        <v>0.000715906658507068</v>
      </c>
      <c r="AB51">
        <f t="shared" si="27"/>
        <v>50</v>
      </c>
      <c r="AC51" s="43">
        <v>33128</v>
      </c>
      <c r="AD51" s="45">
        <v>46761.16</v>
      </c>
      <c r="AE51" s="6">
        <f t="shared" si="36"/>
        <v>0.0009684663997419547</v>
      </c>
      <c r="AP51">
        <f t="shared" si="28"/>
        <v>50</v>
      </c>
      <c r="AQ51" s="43">
        <v>33157</v>
      </c>
      <c r="AR51" s="40">
        <v>0</v>
      </c>
      <c r="AS51" s="6">
        <f t="shared" si="37"/>
        <v>0</v>
      </c>
      <c r="BC51">
        <f t="shared" si="26"/>
        <v>50</v>
      </c>
      <c r="BD51" s="43">
        <v>33018</v>
      </c>
      <c r="BE51" s="40">
        <v>90492.2599999999</v>
      </c>
      <c r="BF51" s="6">
        <f t="shared" si="38"/>
        <v>0.002990185088310201</v>
      </c>
      <c r="BR51" s="43">
        <v>33177</v>
      </c>
      <c r="BS51" s="40">
        <v>396685.309999999</v>
      </c>
      <c r="BT51" s="6">
        <f t="shared" si="39"/>
        <v>0.0022028541315545365</v>
      </c>
    </row>
    <row r="52" spans="2:72" ht="12.75">
      <c r="B52" s="43">
        <v>33161</v>
      </c>
      <c r="C52" s="40">
        <v>95626.5599999999</v>
      </c>
      <c r="D52" s="6">
        <f t="shared" si="30"/>
        <v>0.001030158237204495</v>
      </c>
      <c r="E52" s="40">
        <v>95626.5599999999</v>
      </c>
      <c r="F52" s="6">
        <f t="shared" si="31"/>
        <v>0.0019805135347991344</v>
      </c>
      <c r="G52" s="40">
        <v>0</v>
      </c>
      <c r="H52" s="6">
        <f t="shared" si="32"/>
        <v>0</v>
      </c>
      <c r="I52" s="40">
        <v>29507.9299999999</v>
      </c>
      <c r="J52" s="6">
        <f t="shared" si="33"/>
        <v>0.000975046620262341</v>
      </c>
      <c r="K52" s="40">
        <f t="shared" si="13"/>
        <v>220761.0499999997</v>
      </c>
      <c r="L52" s="6">
        <f t="shared" si="34"/>
        <v>0.001225919838268824</v>
      </c>
      <c r="O52">
        <f t="shared" si="29"/>
        <v>51</v>
      </c>
      <c r="P52" s="43">
        <v>33147</v>
      </c>
      <c r="Q52" s="40">
        <v>61807.72</v>
      </c>
      <c r="R52" s="6">
        <f t="shared" si="35"/>
        <v>0.0006658373142443802</v>
      </c>
      <c r="AB52">
        <f t="shared" si="27"/>
        <v>51</v>
      </c>
      <c r="AC52" s="43">
        <v>33155</v>
      </c>
      <c r="AD52" s="45">
        <v>43206.0099999999</v>
      </c>
      <c r="AE52" s="6">
        <f t="shared" si="36"/>
        <v>0.0008948359910642677</v>
      </c>
      <c r="AP52">
        <f t="shared" si="28"/>
        <v>51</v>
      </c>
      <c r="AQ52" s="43">
        <v>33155</v>
      </c>
      <c r="AR52" s="40">
        <v>0</v>
      </c>
      <c r="AS52" s="6">
        <f t="shared" si="37"/>
        <v>0</v>
      </c>
      <c r="BC52">
        <f t="shared" si="26"/>
        <v>51</v>
      </c>
      <c r="BD52" s="43">
        <v>33299</v>
      </c>
      <c r="BE52" s="40">
        <v>76262.9599999999</v>
      </c>
      <c r="BF52" s="6">
        <f t="shared" si="38"/>
        <v>0.0025199985698489274</v>
      </c>
      <c r="BR52" s="43">
        <v>33196</v>
      </c>
      <c r="BS52" s="40">
        <v>331607.82</v>
      </c>
      <c r="BT52" s="6">
        <f t="shared" si="39"/>
        <v>0.001841468887120612</v>
      </c>
    </row>
    <row r="53" spans="2:72" ht="12.75">
      <c r="B53" s="43">
        <v>33162</v>
      </c>
      <c r="C53" s="40">
        <v>79857.43</v>
      </c>
      <c r="D53" s="6">
        <f t="shared" si="30"/>
        <v>0.000860281801588193</v>
      </c>
      <c r="E53" s="40">
        <v>79857.43</v>
      </c>
      <c r="F53" s="6">
        <f t="shared" si="31"/>
        <v>0.001653920427225183</v>
      </c>
      <c r="G53" s="40">
        <v>0</v>
      </c>
      <c r="H53" s="6">
        <f t="shared" si="32"/>
        <v>0</v>
      </c>
      <c r="I53" s="40">
        <v>32054.52</v>
      </c>
      <c r="J53" s="6">
        <f t="shared" si="33"/>
        <v>0.001059194982166886</v>
      </c>
      <c r="K53" s="40">
        <f t="shared" si="13"/>
        <v>191769.37999999998</v>
      </c>
      <c r="L53" s="6">
        <f t="shared" si="34"/>
        <v>0.0010649246654448913</v>
      </c>
      <c r="O53">
        <f t="shared" si="29"/>
        <v>52</v>
      </c>
      <c r="P53" s="43">
        <v>33128</v>
      </c>
      <c r="Q53" s="40">
        <v>46761.16</v>
      </c>
      <c r="R53" s="6">
        <f t="shared" si="35"/>
        <v>0.000503744923536279</v>
      </c>
      <c r="AB53">
        <f t="shared" si="27"/>
        <v>52</v>
      </c>
      <c r="AC53" s="43">
        <v>33157</v>
      </c>
      <c r="AD53" s="45">
        <v>38276.2099999999</v>
      </c>
      <c r="AE53" s="6">
        <f t="shared" si="36"/>
        <v>0.0007927353233851963</v>
      </c>
      <c r="AP53">
        <f t="shared" si="28"/>
        <v>52</v>
      </c>
      <c r="AQ53" s="43">
        <v>33145</v>
      </c>
      <c r="AR53" s="40">
        <v>0</v>
      </c>
      <c r="AS53" s="6">
        <f t="shared" si="37"/>
        <v>0</v>
      </c>
      <c r="BC53">
        <f t="shared" si="26"/>
        <v>52</v>
      </c>
      <c r="BD53" s="43">
        <v>33032</v>
      </c>
      <c r="BE53" s="40">
        <v>66801.7599999999</v>
      </c>
      <c r="BF53" s="6">
        <f t="shared" si="38"/>
        <v>0.002207366979506057</v>
      </c>
      <c r="BR53" s="43">
        <v>33157</v>
      </c>
      <c r="BS53" s="40">
        <v>256635.209999999</v>
      </c>
      <c r="BT53" s="6">
        <f t="shared" si="39"/>
        <v>0.0014251345295616452</v>
      </c>
    </row>
    <row r="54" spans="2:72" ht="12.75">
      <c r="B54" s="43">
        <v>33165</v>
      </c>
      <c r="C54" s="40">
        <v>31978.46</v>
      </c>
      <c r="D54" s="6">
        <f t="shared" si="30"/>
        <v>0.0003444950229529797</v>
      </c>
      <c r="E54" s="40">
        <v>31978.46</v>
      </c>
      <c r="F54" s="6">
        <f t="shared" si="31"/>
        <v>0.0006623031598337616</v>
      </c>
      <c r="G54" s="40">
        <v>0</v>
      </c>
      <c r="H54" s="6">
        <f t="shared" si="32"/>
        <v>0</v>
      </c>
      <c r="I54" s="40">
        <v>400631.18</v>
      </c>
      <c r="J54" s="6">
        <f t="shared" si="33"/>
        <v>0.01323827452588897</v>
      </c>
      <c r="K54" s="40">
        <f t="shared" si="13"/>
        <v>464588.1</v>
      </c>
      <c r="L54" s="6">
        <f t="shared" si="34"/>
        <v>0.002579928698534551</v>
      </c>
      <c r="O54">
        <f t="shared" si="29"/>
        <v>53</v>
      </c>
      <c r="P54" s="43">
        <v>33155</v>
      </c>
      <c r="Q54" s="40">
        <v>43206.0099999999</v>
      </c>
      <c r="R54" s="6">
        <f t="shared" si="35"/>
        <v>0.0004654462849886028</v>
      </c>
      <c r="AB54">
        <f t="shared" si="27"/>
        <v>53</v>
      </c>
      <c r="AC54" s="43">
        <v>33168</v>
      </c>
      <c r="AD54" s="45">
        <v>35933.83</v>
      </c>
      <c r="AE54" s="6">
        <f t="shared" si="36"/>
        <v>0.0007442224908244244</v>
      </c>
      <c r="AP54">
        <f t="shared" si="28"/>
        <v>53</v>
      </c>
      <c r="AQ54" s="43">
        <v>33143</v>
      </c>
      <c r="AR54" s="40">
        <v>0</v>
      </c>
      <c r="AS54" s="6">
        <f t="shared" si="37"/>
        <v>0</v>
      </c>
      <c r="BC54">
        <f t="shared" si="26"/>
        <v>53</v>
      </c>
      <c r="BD54" s="43">
        <v>33013</v>
      </c>
      <c r="BE54" s="40">
        <v>66261.4599999999</v>
      </c>
      <c r="BF54" s="6">
        <f t="shared" si="38"/>
        <v>0.0021895135520061362</v>
      </c>
      <c r="BR54" s="43">
        <v>33174</v>
      </c>
      <c r="BS54" s="40">
        <v>234105.139999999</v>
      </c>
      <c r="BT54" s="6">
        <f t="shared" si="39"/>
        <v>0.001300021608733513</v>
      </c>
    </row>
    <row r="55" spans="2:72" ht="12.75">
      <c r="B55" s="43">
        <v>33166</v>
      </c>
      <c r="C55" s="40">
        <v>2646962.87999999</v>
      </c>
      <c r="D55" s="6">
        <f t="shared" si="30"/>
        <v>0.028514992219803012</v>
      </c>
      <c r="E55" s="40">
        <v>2646962.87999999</v>
      </c>
      <c r="F55" s="6">
        <f t="shared" si="31"/>
        <v>0.05482102263169232</v>
      </c>
      <c r="G55" s="40">
        <v>77247.1499999999</v>
      </c>
      <c r="H55" s="6">
        <f t="shared" si="32"/>
        <v>0.0088748941051075</v>
      </c>
      <c r="I55" s="40">
        <v>429794.429999999</v>
      </c>
      <c r="J55" s="6">
        <f t="shared" si="33"/>
        <v>0.014201931696973653</v>
      </c>
      <c r="K55" s="40">
        <f t="shared" si="13"/>
        <v>5800967.339999978</v>
      </c>
      <c r="L55" s="6">
        <f t="shared" si="34"/>
        <v>0.03221365790412536</v>
      </c>
      <c r="O55">
        <f t="shared" si="29"/>
        <v>54</v>
      </c>
      <c r="P55" s="43">
        <v>33157</v>
      </c>
      <c r="Q55" s="40">
        <v>38276.2099999999</v>
      </c>
      <c r="R55" s="6">
        <f t="shared" si="35"/>
        <v>0.0004123389257175935</v>
      </c>
      <c r="AB55">
        <f t="shared" si="27"/>
        <v>54</v>
      </c>
      <c r="AC55" s="43">
        <v>33150</v>
      </c>
      <c r="AD55" s="45">
        <v>32829.07</v>
      </c>
      <c r="AE55" s="6">
        <f t="shared" si="36"/>
        <v>0.0006799200710541956</v>
      </c>
      <c r="AP55">
        <f t="shared" si="28"/>
        <v>54</v>
      </c>
      <c r="AQ55" s="43">
        <v>33140</v>
      </c>
      <c r="AR55" s="40">
        <v>0</v>
      </c>
      <c r="AS55" s="6">
        <f t="shared" si="37"/>
        <v>0</v>
      </c>
      <c r="BC55">
        <f t="shared" si="26"/>
        <v>54</v>
      </c>
      <c r="BD55" s="43">
        <v>33141</v>
      </c>
      <c r="BE55" s="40">
        <v>60965.47</v>
      </c>
      <c r="BF55" s="6">
        <f t="shared" si="38"/>
        <v>0.002014515266784398</v>
      </c>
      <c r="BR55" s="43">
        <v>33173</v>
      </c>
      <c r="BS55" s="40">
        <v>222585.729999999</v>
      </c>
      <c r="BT55" s="6">
        <f t="shared" si="39"/>
        <v>0.0012360525650813275</v>
      </c>
    </row>
    <row r="56" spans="2:72" ht="12.75">
      <c r="B56" s="43">
        <v>33167</v>
      </c>
      <c r="C56" s="40">
        <v>4600.36</v>
      </c>
      <c r="D56" s="6">
        <f t="shared" si="30"/>
        <v>4.9558394112536045E-05</v>
      </c>
      <c r="E56" s="40">
        <v>4600.36</v>
      </c>
      <c r="F56" s="6">
        <f t="shared" si="31"/>
        <v>9.527766391417359E-05</v>
      </c>
      <c r="G56" s="40">
        <v>0</v>
      </c>
      <c r="H56" s="6">
        <f t="shared" si="32"/>
        <v>0</v>
      </c>
      <c r="I56" s="40">
        <v>0</v>
      </c>
      <c r="J56" s="6">
        <f t="shared" si="33"/>
        <v>0</v>
      </c>
      <c r="K56" s="40">
        <f t="shared" si="13"/>
        <v>9200.72</v>
      </c>
      <c r="L56" s="6">
        <f t="shared" si="34"/>
        <v>5.109300383539917E-05</v>
      </c>
      <c r="O56">
        <f t="shared" si="29"/>
        <v>55</v>
      </c>
      <c r="P56" s="43">
        <v>33168</v>
      </c>
      <c r="Q56" s="40">
        <v>35933.83</v>
      </c>
      <c r="R56" s="6">
        <f t="shared" si="35"/>
        <v>0.0003871051198412453</v>
      </c>
      <c r="AB56">
        <f t="shared" si="27"/>
        <v>55</v>
      </c>
      <c r="AC56" s="43">
        <v>33165</v>
      </c>
      <c r="AD56" s="45">
        <v>31978.46</v>
      </c>
      <c r="AE56" s="6">
        <f t="shared" si="36"/>
        <v>0.0006623031598337617</v>
      </c>
      <c r="AP56">
        <f t="shared" si="28"/>
        <v>55</v>
      </c>
      <c r="AQ56" s="43">
        <v>33139</v>
      </c>
      <c r="AR56" s="40">
        <v>0</v>
      </c>
      <c r="AS56" s="6">
        <f t="shared" si="37"/>
        <v>0</v>
      </c>
      <c r="BC56">
        <f t="shared" si="26"/>
        <v>55</v>
      </c>
      <c r="BD56" s="43">
        <v>33010</v>
      </c>
      <c r="BE56" s="40">
        <v>54076.88</v>
      </c>
      <c r="BF56" s="6">
        <f t="shared" si="38"/>
        <v>0.0017868918313935394</v>
      </c>
      <c r="BR56" s="43">
        <v>33161</v>
      </c>
      <c r="BS56" s="40">
        <v>220761.049999999</v>
      </c>
      <c r="BT56" s="6">
        <f t="shared" si="39"/>
        <v>0.0012259198382688198</v>
      </c>
    </row>
    <row r="57" spans="2:72" ht="12.75">
      <c r="B57" s="43">
        <v>33168</v>
      </c>
      <c r="C57" s="40">
        <v>35933.83</v>
      </c>
      <c r="D57" s="6">
        <f t="shared" si="30"/>
        <v>0.0003871051198412453</v>
      </c>
      <c r="E57" s="40">
        <v>35933.83</v>
      </c>
      <c r="F57" s="6">
        <f t="shared" si="31"/>
        <v>0.0007442224908244243</v>
      </c>
      <c r="G57" s="40">
        <v>0</v>
      </c>
      <c r="H57" s="6">
        <f t="shared" si="32"/>
        <v>0</v>
      </c>
      <c r="I57" s="40">
        <v>30640.23</v>
      </c>
      <c r="J57" s="6">
        <f t="shared" si="33"/>
        <v>0.0010124618265517401</v>
      </c>
      <c r="K57" s="40">
        <f t="shared" si="13"/>
        <v>102507.89</v>
      </c>
      <c r="L57" s="6">
        <f t="shared" si="34"/>
        <v>0.0005692419742073095</v>
      </c>
      <c r="O57">
        <f t="shared" si="29"/>
        <v>56</v>
      </c>
      <c r="P57" s="43">
        <v>33150</v>
      </c>
      <c r="Q57" s="40">
        <v>32829.07</v>
      </c>
      <c r="R57" s="6">
        <f t="shared" si="35"/>
        <v>0.00035365840703945647</v>
      </c>
      <c r="AB57">
        <f t="shared" si="27"/>
        <v>56</v>
      </c>
      <c r="AC57" s="43">
        <v>33032</v>
      </c>
      <c r="AD57" s="45">
        <v>30217.4499999999</v>
      </c>
      <c r="AE57" s="6">
        <f t="shared" si="36"/>
        <v>0.0006258310317982365</v>
      </c>
      <c r="AP57">
        <f t="shared" si="28"/>
        <v>56</v>
      </c>
      <c r="AQ57" s="43">
        <v>33175</v>
      </c>
      <c r="AR57" s="40">
        <v>0</v>
      </c>
      <c r="AS57" s="6">
        <f t="shared" si="37"/>
        <v>0</v>
      </c>
      <c r="BC57">
        <f t="shared" si="26"/>
        <v>56</v>
      </c>
      <c r="BD57" s="43">
        <v>33136</v>
      </c>
      <c r="BE57" s="40">
        <v>45238.15</v>
      </c>
      <c r="BF57" s="6">
        <f t="shared" si="38"/>
        <v>0.0014948288566639875</v>
      </c>
      <c r="BR57" s="43">
        <v>33015</v>
      </c>
      <c r="BS57" s="40">
        <v>206237.78</v>
      </c>
      <c r="BT57" s="6">
        <f t="shared" si="39"/>
        <v>0.0011452699011103708</v>
      </c>
    </row>
    <row r="58" spans="2:72" ht="12.75">
      <c r="B58" s="43">
        <v>33169</v>
      </c>
      <c r="C58" s="40">
        <v>143903.919999999</v>
      </c>
      <c r="D58" s="6">
        <f t="shared" si="30"/>
        <v>0.0015502367601011246</v>
      </c>
      <c r="E58" s="40">
        <v>143903.919999999</v>
      </c>
      <c r="F58" s="6">
        <f t="shared" si="31"/>
        <v>0.002980381823529469</v>
      </c>
      <c r="G58" s="40">
        <v>0</v>
      </c>
      <c r="H58" s="6">
        <f t="shared" si="32"/>
        <v>0</v>
      </c>
      <c r="I58" s="40">
        <v>421654.739999999</v>
      </c>
      <c r="J58" s="6">
        <f t="shared" si="33"/>
        <v>0.013932967482117403</v>
      </c>
      <c r="K58" s="40">
        <f t="shared" si="13"/>
        <v>709462.579999997</v>
      </c>
      <c r="L58" s="6">
        <f t="shared" si="34"/>
        <v>0.003939754097615409</v>
      </c>
      <c r="O58">
        <f t="shared" si="29"/>
        <v>57</v>
      </c>
      <c r="P58" s="43">
        <v>33165</v>
      </c>
      <c r="Q58" s="40">
        <v>31978.46</v>
      </c>
      <c r="R58" s="6">
        <f t="shared" si="35"/>
        <v>0.0003444950229529797</v>
      </c>
      <c r="AB58">
        <f t="shared" si="27"/>
        <v>57</v>
      </c>
      <c r="AC58" s="43">
        <v>33196</v>
      </c>
      <c r="AD58" s="45">
        <v>20823.8599999999</v>
      </c>
      <c r="AE58" s="6">
        <f t="shared" si="36"/>
        <v>0.0004312811898364027</v>
      </c>
      <c r="AP58">
        <f t="shared" si="28"/>
        <v>57</v>
      </c>
      <c r="AQ58" s="43">
        <v>33173</v>
      </c>
      <c r="AR58" s="40">
        <v>0</v>
      </c>
      <c r="AS58" s="6">
        <f t="shared" si="37"/>
        <v>0</v>
      </c>
      <c r="BC58">
        <f t="shared" si="26"/>
        <v>57</v>
      </c>
      <c r="BD58" s="43">
        <v>33129</v>
      </c>
      <c r="BE58" s="40">
        <v>43581.0599999999</v>
      </c>
      <c r="BF58" s="6">
        <f t="shared" si="38"/>
        <v>0.0014400727282615335</v>
      </c>
      <c r="BR58" s="43">
        <v>33162</v>
      </c>
      <c r="BS58" s="40">
        <v>191769.38</v>
      </c>
      <c r="BT58" s="6">
        <f t="shared" si="39"/>
        <v>0.0010649246654448913</v>
      </c>
    </row>
    <row r="59" spans="2:72" ht="12.75">
      <c r="B59" s="43">
        <v>33170</v>
      </c>
      <c r="C59" s="40">
        <v>10039.15</v>
      </c>
      <c r="D59" s="6">
        <f t="shared" si="30"/>
        <v>0.00010814896057153489</v>
      </c>
      <c r="E59" s="40">
        <v>10039.15</v>
      </c>
      <c r="F59" s="6">
        <f t="shared" si="31"/>
        <v>0.000207919980106769</v>
      </c>
      <c r="G59" s="40">
        <v>0</v>
      </c>
      <c r="H59" s="6">
        <f t="shared" si="32"/>
        <v>0</v>
      </c>
      <c r="I59" s="40">
        <v>0</v>
      </c>
      <c r="J59" s="6">
        <f t="shared" si="33"/>
        <v>0</v>
      </c>
      <c r="K59" s="40">
        <f t="shared" si="13"/>
        <v>20078.3</v>
      </c>
      <c r="L59" s="6">
        <f t="shared" si="34"/>
        <v>0.00011149786743953682</v>
      </c>
      <c r="O59">
        <f t="shared" si="29"/>
        <v>58</v>
      </c>
      <c r="P59" s="43">
        <v>33032</v>
      </c>
      <c r="Q59" s="40">
        <v>30217.4499999999</v>
      </c>
      <c r="R59" s="6">
        <f t="shared" si="35"/>
        <v>0.0003255241538001042</v>
      </c>
      <c r="AB59">
        <f t="shared" si="27"/>
        <v>58</v>
      </c>
      <c r="AC59" s="43">
        <v>33139</v>
      </c>
      <c r="AD59" s="45">
        <v>14799.7399999999</v>
      </c>
      <c r="AE59" s="6">
        <f t="shared" si="36"/>
        <v>0.00030651615389603036</v>
      </c>
      <c r="AP59">
        <f t="shared" si="28"/>
        <v>58</v>
      </c>
      <c r="AQ59" s="43">
        <v>33174</v>
      </c>
      <c r="AR59" s="40">
        <v>0</v>
      </c>
      <c r="AS59" s="6">
        <f t="shared" si="37"/>
        <v>0</v>
      </c>
      <c r="BC59">
        <f t="shared" si="26"/>
        <v>58</v>
      </c>
      <c r="BD59" s="43">
        <v>33162</v>
      </c>
      <c r="BE59" s="40">
        <v>32054.52</v>
      </c>
      <c r="BF59" s="6">
        <f t="shared" si="38"/>
        <v>0.001059194982166886</v>
      </c>
      <c r="BR59" s="37">
        <v>33179</v>
      </c>
      <c r="BS59" s="40">
        <v>174712.88</v>
      </c>
      <c r="BT59" s="6">
        <f t="shared" si="39"/>
        <v>0.0009702073150724763</v>
      </c>
    </row>
    <row r="60" spans="2:72" ht="12.75">
      <c r="B60" s="43">
        <v>33171</v>
      </c>
      <c r="C60" s="40">
        <v>342.709999999999</v>
      </c>
      <c r="D60" s="6">
        <f t="shared" si="30"/>
        <v>3.691919164219144E-06</v>
      </c>
      <c r="E60" s="40">
        <v>342.709999999999</v>
      </c>
      <c r="F60" s="6">
        <f t="shared" si="31"/>
        <v>7.097837604019325E-06</v>
      </c>
      <c r="G60" s="40">
        <v>0</v>
      </c>
      <c r="H60" s="6">
        <f t="shared" si="32"/>
        <v>0</v>
      </c>
      <c r="I60" s="40">
        <v>0</v>
      </c>
      <c r="J60" s="6">
        <f t="shared" si="33"/>
        <v>0</v>
      </c>
      <c r="K60" s="40">
        <f t="shared" si="13"/>
        <v>685.419999999998</v>
      </c>
      <c r="L60" s="6">
        <f t="shared" si="34"/>
        <v>3.8062419776777473E-06</v>
      </c>
      <c r="O60">
        <f t="shared" si="29"/>
        <v>59</v>
      </c>
      <c r="P60" s="43">
        <v>33196</v>
      </c>
      <c r="Q60" s="40">
        <v>20823.8599999999</v>
      </c>
      <c r="R60" s="6">
        <f t="shared" si="35"/>
        <v>0.0002243296309037271</v>
      </c>
      <c r="AB60">
        <f t="shared" si="27"/>
        <v>59</v>
      </c>
      <c r="AC60" s="43">
        <v>33185</v>
      </c>
      <c r="AD60" s="45">
        <v>14641.19</v>
      </c>
      <c r="AE60" s="6">
        <f t="shared" si="36"/>
        <v>0.0003032324383577719</v>
      </c>
      <c r="AP60">
        <f t="shared" si="28"/>
        <v>59</v>
      </c>
      <c r="AQ60" s="43">
        <v>33171</v>
      </c>
      <c r="AR60" s="40">
        <v>0</v>
      </c>
      <c r="AS60" s="6">
        <f t="shared" si="37"/>
        <v>0</v>
      </c>
      <c r="BC60">
        <f t="shared" si="26"/>
        <v>59</v>
      </c>
      <c r="BD60" s="43">
        <v>33168</v>
      </c>
      <c r="BE60" s="40">
        <v>30640.23</v>
      </c>
      <c r="BF60" s="6">
        <f t="shared" si="38"/>
        <v>0.0010124618265517401</v>
      </c>
      <c r="BR60" s="43">
        <v>33187</v>
      </c>
      <c r="BS60" s="40">
        <v>143770.62</v>
      </c>
      <c r="BT60" s="6">
        <f t="shared" si="39"/>
        <v>0.0007983802179696497</v>
      </c>
    </row>
    <row r="61" spans="2:72" ht="12.75">
      <c r="B61" s="43">
        <v>33172</v>
      </c>
      <c r="C61" s="40">
        <v>2032988.86</v>
      </c>
      <c r="D61" s="6">
        <f t="shared" si="30"/>
        <v>0.021900821490117163</v>
      </c>
      <c r="E61" s="40">
        <v>2032988.86</v>
      </c>
      <c r="F61" s="6">
        <f t="shared" si="31"/>
        <v>0.04210505902675854</v>
      </c>
      <c r="G61" s="40">
        <v>149254.36</v>
      </c>
      <c r="H61" s="6">
        <f t="shared" si="32"/>
        <v>0.017147773603629315</v>
      </c>
      <c r="I61" s="40">
        <v>1459395.54</v>
      </c>
      <c r="J61" s="6">
        <f t="shared" si="33"/>
        <v>0.04822360256727392</v>
      </c>
      <c r="K61" s="40">
        <f t="shared" si="13"/>
        <v>5674627.62</v>
      </c>
      <c r="L61" s="6">
        <f t="shared" si="34"/>
        <v>0.03151207413692864</v>
      </c>
      <c r="O61">
        <f t="shared" si="29"/>
        <v>60</v>
      </c>
      <c r="P61" s="43">
        <v>33185</v>
      </c>
      <c r="Q61" s="40">
        <v>14641.19</v>
      </c>
      <c r="R61" s="6">
        <f t="shared" si="35"/>
        <v>0.00015772545285510736</v>
      </c>
      <c r="AB61">
        <f t="shared" si="27"/>
        <v>60</v>
      </c>
      <c r="AC61" s="43">
        <v>33174</v>
      </c>
      <c r="AD61" s="45">
        <v>12201.59</v>
      </c>
      <c r="AE61" s="6">
        <f t="shared" si="36"/>
        <v>0.00025270609066215286</v>
      </c>
      <c r="AP61">
        <f t="shared" si="28"/>
        <v>60</v>
      </c>
      <c r="AQ61" s="43">
        <v>33169</v>
      </c>
      <c r="AR61" s="40">
        <v>0</v>
      </c>
      <c r="AS61" s="6">
        <f t="shared" si="37"/>
        <v>0</v>
      </c>
      <c r="BC61">
        <f t="shared" si="26"/>
        <v>60</v>
      </c>
      <c r="BD61" s="43">
        <v>33161</v>
      </c>
      <c r="BE61" s="40">
        <v>29507.9299999999</v>
      </c>
      <c r="BF61" s="6">
        <f t="shared" si="38"/>
        <v>0.000975046620262341</v>
      </c>
      <c r="BR61" s="43">
        <v>33032</v>
      </c>
      <c r="BS61" s="40">
        <v>127236.659999999</v>
      </c>
      <c r="BT61" s="6">
        <f t="shared" si="39"/>
        <v>0.0007065646120502883</v>
      </c>
    </row>
    <row r="62" spans="2:72" ht="12.75">
      <c r="B62" s="43">
        <v>33173</v>
      </c>
      <c r="C62" s="40">
        <v>11542.4299999999</v>
      </c>
      <c r="D62" s="6">
        <f t="shared" si="30"/>
        <v>0.00012434337637844746</v>
      </c>
      <c r="E62" s="40">
        <v>11542.4299999999</v>
      </c>
      <c r="F62" s="6">
        <f t="shared" si="31"/>
        <v>0.00023905428407621691</v>
      </c>
      <c r="G62" s="40">
        <v>0</v>
      </c>
      <c r="H62" s="6">
        <f t="shared" si="32"/>
        <v>0</v>
      </c>
      <c r="I62" s="40">
        <v>199500.869999999</v>
      </c>
      <c r="J62" s="6">
        <f t="shared" si="33"/>
        <v>0.006592216025756343</v>
      </c>
      <c r="K62" s="40">
        <f t="shared" si="13"/>
        <v>222585.72999999882</v>
      </c>
      <c r="L62" s="6">
        <f t="shared" si="34"/>
        <v>0.0012360525650813269</v>
      </c>
      <c r="O62">
        <f t="shared" si="29"/>
        <v>61</v>
      </c>
      <c r="P62" s="43">
        <v>33174</v>
      </c>
      <c r="Q62" s="40">
        <v>12201.59</v>
      </c>
      <c r="R62" s="6">
        <f t="shared" si="35"/>
        <v>0.00013144432305723438</v>
      </c>
      <c r="AB62">
        <f t="shared" si="27"/>
        <v>61</v>
      </c>
      <c r="AC62" s="43">
        <v>33173</v>
      </c>
      <c r="AD62" s="45">
        <v>11542.4299999999</v>
      </c>
      <c r="AE62" s="6">
        <f t="shared" si="36"/>
        <v>0.00023905428407621694</v>
      </c>
      <c r="AP62">
        <f t="shared" si="28"/>
        <v>61</v>
      </c>
      <c r="AQ62" s="43">
        <v>33170</v>
      </c>
      <c r="AR62" s="40">
        <v>0</v>
      </c>
      <c r="AS62" s="6">
        <f t="shared" si="37"/>
        <v>0</v>
      </c>
      <c r="BC62">
        <f t="shared" si="26"/>
        <v>61</v>
      </c>
      <c r="BD62" s="43">
        <v>33185</v>
      </c>
      <c r="BE62" s="40">
        <v>28583.15</v>
      </c>
      <c r="BF62" s="6">
        <f t="shared" si="38"/>
        <v>0.0009444886104837455</v>
      </c>
      <c r="BR62" s="43">
        <v>33147</v>
      </c>
      <c r="BS62" s="40">
        <v>123615.44</v>
      </c>
      <c r="BT62" s="6">
        <f t="shared" si="39"/>
        <v>0.0006864554241444752</v>
      </c>
    </row>
    <row r="63" spans="2:72" ht="12.75">
      <c r="B63" s="43">
        <v>33174</v>
      </c>
      <c r="C63" s="40">
        <v>12201.59</v>
      </c>
      <c r="D63" s="6">
        <f t="shared" si="30"/>
        <v>0.00013144432305723438</v>
      </c>
      <c r="E63" s="40">
        <v>12201.59</v>
      </c>
      <c r="F63" s="6">
        <f t="shared" si="31"/>
        <v>0.0002527060906621528</v>
      </c>
      <c r="G63" s="40">
        <v>0</v>
      </c>
      <c r="H63" s="6">
        <f t="shared" si="32"/>
        <v>0</v>
      </c>
      <c r="I63" s="40">
        <v>209701.96</v>
      </c>
      <c r="J63" s="6">
        <f t="shared" si="33"/>
        <v>0.006929296204796111</v>
      </c>
      <c r="K63" s="40">
        <f t="shared" si="13"/>
        <v>234105.13999999998</v>
      </c>
      <c r="L63" s="6">
        <f t="shared" si="34"/>
        <v>0.0013000216087335186</v>
      </c>
      <c r="O63">
        <f t="shared" si="29"/>
        <v>62</v>
      </c>
      <c r="P63" s="43">
        <v>33173</v>
      </c>
      <c r="Q63" s="40">
        <v>11542.4299999999</v>
      </c>
      <c r="R63" s="6">
        <f t="shared" si="35"/>
        <v>0.00012434337637844746</v>
      </c>
      <c r="AB63">
        <f t="shared" si="27"/>
        <v>62</v>
      </c>
      <c r="AC63" s="37">
        <v>33182</v>
      </c>
      <c r="AD63" s="45">
        <v>11475.85</v>
      </c>
      <c r="AE63" s="6">
        <f t="shared" si="36"/>
        <v>0.00023767535137021216</v>
      </c>
      <c r="AP63">
        <f t="shared" si="28"/>
        <v>62</v>
      </c>
      <c r="AQ63" s="43">
        <v>33165</v>
      </c>
      <c r="AR63" s="40">
        <v>0</v>
      </c>
      <c r="AS63" s="6">
        <f t="shared" si="37"/>
        <v>0</v>
      </c>
      <c r="BC63">
        <f t="shared" si="26"/>
        <v>62</v>
      </c>
      <c r="BD63" s="43">
        <v>33193</v>
      </c>
      <c r="BE63" s="40">
        <v>26772.8699999999</v>
      </c>
      <c r="BF63" s="6">
        <f t="shared" si="38"/>
        <v>0.0008846705413840623</v>
      </c>
      <c r="BR63" s="43">
        <v>33182</v>
      </c>
      <c r="BS63" s="40">
        <v>117756.119999999</v>
      </c>
      <c r="BT63" s="6">
        <f t="shared" si="39"/>
        <v>0.0006539177250043121</v>
      </c>
    </row>
    <row r="64" spans="2:72" ht="12.75">
      <c r="B64" s="43">
        <v>33175</v>
      </c>
      <c r="C64" s="40">
        <v>89635.3099999999</v>
      </c>
      <c r="D64" s="6">
        <f t="shared" si="30"/>
        <v>0.0009656161733819394</v>
      </c>
      <c r="E64" s="40">
        <v>89635.3099999999</v>
      </c>
      <c r="F64" s="6">
        <f t="shared" si="31"/>
        <v>0.0018564292666275583</v>
      </c>
      <c r="G64" s="40">
        <v>0</v>
      </c>
      <c r="H64" s="6">
        <f t="shared" si="32"/>
        <v>0</v>
      </c>
      <c r="I64" s="40">
        <v>422359.78</v>
      </c>
      <c r="J64" s="6">
        <f t="shared" si="33"/>
        <v>0.013956264503262253</v>
      </c>
      <c r="K64" s="40">
        <f t="shared" si="13"/>
        <v>601630.3999999998</v>
      </c>
      <c r="L64" s="6">
        <f t="shared" si="34"/>
        <v>0.0033409455275992235</v>
      </c>
      <c r="O64">
        <f t="shared" si="29"/>
        <v>63</v>
      </c>
      <c r="P64" s="37">
        <v>33182</v>
      </c>
      <c r="Q64" s="40">
        <v>11475.85</v>
      </c>
      <c r="R64" s="6">
        <f t="shared" si="35"/>
        <v>0.00012362612862392222</v>
      </c>
      <c r="AB64">
        <f t="shared" si="27"/>
        <v>63</v>
      </c>
      <c r="AC64" s="43">
        <v>33193</v>
      </c>
      <c r="AD64" s="45">
        <v>11387.46</v>
      </c>
      <c r="AE64" s="6">
        <f t="shared" si="36"/>
        <v>0.00023584471361286842</v>
      </c>
      <c r="AP64">
        <f t="shared" si="28"/>
        <v>63</v>
      </c>
      <c r="AQ64" s="43">
        <v>33167</v>
      </c>
      <c r="AR64" s="40">
        <v>0</v>
      </c>
      <c r="AS64" s="6">
        <f t="shared" si="37"/>
        <v>0</v>
      </c>
      <c r="BC64">
        <f t="shared" si="26"/>
        <v>63</v>
      </c>
      <c r="BD64" s="43">
        <v>33154</v>
      </c>
      <c r="BE64" s="40">
        <v>21083.62</v>
      </c>
      <c r="BF64" s="6">
        <f t="shared" si="38"/>
        <v>0.0006966775515563297</v>
      </c>
      <c r="BR64" s="43">
        <v>33184</v>
      </c>
      <c r="BS64" s="40">
        <v>110560.37</v>
      </c>
      <c r="BT64" s="6">
        <f t="shared" si="39"/>
        <v>0.0006139586258959246</v>
      </c>
    </row>
    <row r="65" spans="2:72" ht="12.75">
      <c r="B65" s="43">
        <v>33176</v>
      </c>
      <c r="C65" s="40">
        <v>231293.669999999</v>
      </c>
      <c r="D65" s="6">
        <f t="shared" si="30"/>
        <v>0.0024916621424398975</v>
      </c>
      <c r="E65" s="40">
        <v>231293.669999999</v>
      </c>
      <c r="F65" s="6">
        <f t="shared" si="31"/>
        <v>0.004790303488365189</v>
      </c>
      <c r="G65" s="40">
        <v>12588.58</v>
      </c>
      <c r="H65" s="6">
        <f t="shared" si="32"/>
        <v>0.0014462969110662894</v>
      </c>
      <c r="I65" s="40">
        <v>825457.05</v>
      </c>
      <c r="J65" s="6">
        <f t="shared" si="33"/>
        <v>0.02727602738566294</v>
      </c>
      <c r="K65" s="40">
        <f t="shared" si="13"/>
        <v>1300632.969999998</v>
      </c>
      <c r="L65" s="6">
        <f t="shared" si="34"/>
        <v>0.007222613591616365</v>
      </c>
      <c r="O65">
        <f t="shared" si="29"/>
        <v>64</v>
      </c>
      <c r="P65" s="43">
        <v>33193</v>
      </c>
      <c r="Q65" s="40">
        <v>11387.46</v>
      </c>
      <c r="R65" s="6">
        <f t="shared" si="35"/>
        <v>0.00012267392782754823</v>
      </c>
      <c r="AB65">
        <f t="shared" si="27"/>
        <v>64</v>
      </c>
      <c r="AC65" s="43">
        <v>33015</v>
      </c>
      <c r="AD65" s="45">
        <v>11294.94</v>
      </c>
      <c r="AE65" s="6">
        <f t="shared" si="36"/>
        <v>0.00023392853977748614</v>
      </c>
      <c r="AP65">
        <f t="shared" si="28"/>
        <v>64</v>
      </c>
      <c r="AQ65" s="43">
        <v>33168</v>
      </c>
      <c r="AR65" s="40">
        <v>0</v>
      </c>
      <c r="AS65" s="6">
        <f t="shared" si="37"/>
        <v>0</v>
      </c>
      <c r="BC65">
        <f t="shared" si="26"/>
        <v>64</v>
      </c>
      <c r="BD65" s="43">
        <v>33158</v>
      </c>
      <c r="BE65" s="40">
        <v>16972.58</v>
      </c>
      <c r="BF65" s="6">
        <f t="shared" si="38"/>
        <v>0.0005608342152815281</v>
      </c>
      <c r="BR65" s="43">
        <v>33018</v>
      </c>
      <c r="BS65" s="40">
        <v>109230.78</v>
      </c>
      <c r="BT65" s="6">
        <f t="shared" si="39"/>
        <v>0.0006065752094926965</v>
      </c>
    </row>
    <row r="66" spans="2:72" ht="12.75">
      <c r="B66" s="43">
        <v>33177</v>
      </c>
      <c r="C66" s="40">
        <v>117396.58</v>
      </c>
      <c r="D66" s="6">
        <f aca="true" t="shared" si="40" ref="D66:D76">+C66/$C$90</f>
        <v>0.0012646805856723969</v>
      </c>
      <c r="E66" s="40">
        <v>117396.58</v>
      </c>
      <c r="F66" s="6">
        <f aca="true" t="shared" si="41" ref="F66:F89">+E66/$E$90</f>
        <v>0.002431390563763139</v>
      </c>
      <c r="G66" s="40">
        <v>0</v>
      </c>
      <c r="H66" s="6">
        <f aca="true" t="shared" si="42" ref="H66:H76">+G66/$G$90</f>
        <v>0</v>
      </c>
      <c r="I66" s="40">
        <v>161892.149999999</v>
      </c>
      <c r="J66" s="6">
        <f aca="true" t="shared" si="43" ref="J66:J76">+I66/$I$90</f>
        <v>0.00534949058454807</v>
      </c>
      <c r="K66" s="40">
        <f t="shared" si="13"/>
        <v>396685.309999999</v>
      </c>
      <c r="L66" s="6">
        <f aca="true" t="shared" si="44" ref="L66:L76">+K66/$K$90</f>
        <v>0.002202854131554537</v>
      </c>
      <c r="O66">
        <f t="shared" si="29"/>
        <v>65</v>
      </c>
      <c r="P66" s="43">
        <v>33015</v>
      </c>
      <c r="Q66" s="40">
        <v>11294.94</v>
      </c>
      <c r="R66" s="6">
        <f aca="true" t="shared" si="45" ref="R66:R89">+Q66/$C$90</f>
        <v>0.00012167723569404307</v>
      </c>
      <c r="AB66">
        <f t="shared" si="27"/>
        <v>65</v>
      </c>
      <c r="AC66" s="43">
        <v>33170</v>
      </c>
      <c r="AD66" s="45">
        <v>10039.15</v>
      </c>
      <c r="AE66" s="6">
        <f aca="true" t="shared" si="46" ref="AE66:AE89">+AD66/$AD$90</f>
        <v>0.00020791998010676903</v>
      </c>
      <c r="AP66">
        <f t="shared" si="28"/>
        <v>65</v>
      </c>
      <c r="AQ66" s="43">
        <v>33158</v>
      </c>
      <c r="AR66" s="40">
        <v>0</v>
      </c>
      <c r="AS66" s="6">
        <f aca="true" t="shared" si="47" ref="AS66:AS89">+AR66/$G$90</f>
        <v>0</v>
      </c>
      <c r="BC66">
        <f t="shared" si="26"/>
        <v>65</v>
      </c>
      <c r="BD66" s="43">
        <v>33031</v>
      </c>
      <c r="BE66" s="40">
        <v>16160.3599999999</v>
      </c>
      <c r="BF66" s="6">
        <f aca="true" t="shared" si="48" ref="BF66:BF89">+BE66/$I$90</f>
        <v>0.0005339955869565463</v>
      </c>
      <c r="BR66" s="43">
        <v>33168</v>
      </c>
      <c r="BS66" s="40">
        <v>102507.89</v>
      </c>
      <c r="BT66" s="6">
        <f aca="true" t="shared" si="49" ref="BT66:BT89">+BS66/$BS$90</f>
        <v>0.0005692419742073094</v>
      </c>
    </row>
    <row r="67" spans="2:72" ht="12.75">
      <c r="B67" s="43">
        <v>33178</v>
      </c>
      <c r="C67" s="40">
        <v>1921957.12999999</v>
      </c>
      <c r="D67" s="6">
        <f t="shared" si="40"/>
        <v>0.02070470765677864</v>
      </c>
      <c r="E67" s="40">
        <v>1921957.12999999</v>
      </c>
      <c r="F67" s="6">
        <f t="shared" si="41"/>
        <v>0.03980549032892833</v>
      </c>
      <c r="G67" s="40">
        <v>343739.939999999</v>
      </c>
      <c r="H67" s="6">
        <f t="shared" si="42"/>
        <v>0.039492143945711926</v>
      </c>
      <c r="I67" s="40">
        <v>599382.599999999</v>
      </c>
      <c r="J67" s="6">
        <f t="shared" si="43"/>
        <v>0.019805726066655836</v>
      </c>
      <c r="K67" s="40">
        <f aca="true" t="shared" si="50" ref="K67:K89">+C67+E67+G67+I67</f>
        <v>4787036.799999978</v>
      </c>
      <c r="L67" s="6">
        <f t="shared" si="44"/>
        <v>0.026583146708365854</v>
      </c>
      <c r="O67">
        <f t="shared" si="29"/>
        <v>66</v>
      </c>
      <c r="P67" s="43">
        <v>33170</v>
      </c>
      <c r="Q67" s="40">
        <v>10039.15</v>
      </c>
      <c r="R67" s="6">
        <f t="shared" si="45"/>
        <v>0.00010814896057153489</v>
      </c>
      <c r="AB67">
        <f t="shared" si="27"/>
        <v>66</v>
      </c>
      <c r="AC67" s="43">
        <v>33018</v>
      </c>
      <c r="AD67" s="45">
        <v>9369.26</v>
      </c>
      <c r="AE67" s="6">
        <f t="shared" si="46"/>
        <v>0.0001940459454052531</v>
      </c>
      <c r="AP67">
        <f t="shared" si="28"/>
        <v>66</v>
      </c>
      <c r="AQ67" s="43">
        <v>33161</v>
      </c>
      <c r="AR67" s="40">
        <v>0</v>
      </c>
      <c r="AS67" s="6">
        <f t="shared" si="47"/>
        <v>0</v>
      </c>
      <c r="BC67">
        <f t="shared" si="26"/>
        <v>66</v>
      </c>
      <c r="BD67" s="43">
        <v>33187</v>
      </c>
      <c r="BE67" s="40">
        <v>10859.5999999999</v>
      </c>
      <c r="BF67" s="6">
        <f t="shared" si="48"/>
        <v>0.0003588396840239508</v>
      </c>
      <c r="BR67" s="43">
        <v>33013</v>
      </c>
      <c r="BS67" s="40">
        <v>79035.2199999999</v>
      </c>
      <c r="BT67" s="6">
        <f t="shared" si="49"/>
        <v>0.00043889465156983493</v>
      </c>
    </row>
    <row r="68" spans="2:72" ht="12.75">
      <c r="B68" s="43">
        <v>33179</v>
      </c>
      <c r="C68" s="40">
        <v>83697.2899999999</v>
      </c>
      <c r="D68" s="6">
        <f t="shared" si="40"/>
        <v>0.000901647541490496</v>
      </c>
      <c r="E68" s="40">
        <v>83697.2899999999</v>
      </c>
      <c r="F68" s="6">
        <f t="shared" si="41"/>
        <v>0.0017334474404496851</v>
      </c>
      <c r="G68" s="40">
        <v>0</v>
      </c>
      <c r="H68" s="6">
        <f t="shared" si="42"/>
        <v>0</v>
      </c>
      <c r="I68" s="40">
        <v>7318.3</v>
      </c>
      <c r="J68" s="6">
        <f t="shared" si="43"/>
        <v>0.0002418225772213068</v>
      </c>
      <c r="K68" s="40">
        <f t="shared" si="50"/>
        <v>174712.8799999998</v>
      </c>
      <c r="L68" s="6">
        <f t="shared" si="44"/>
        <v>0.0009702073150724753</v>
      </c>
      <c r="O68">
        <f t="shared" si="29"/>
        <v>67</v>
      </c>
      <c r="P68" s="43">
        <v>33018</v>
      </c>
      <c r="Q68" s="40">
        <v>9369.26</v>
      </c>
      <c r="R68" s="6">
        <f t="shared" si="45"/>
        <v>0.00010093242259797485</v>
      </c>
      <c r="AB68">
        <f t="shared" si="27"/>
        <v>67</v>
      </c>
      <c r="AC68" s="43">
        <v>33158</v>
      </c>
      <c r="AD68" s="45">
        <v>8084.57</v>
      </c>
      <c r="AE68" s="6">
        <f t="shared" si="46"/>
        <v>0.0001674388402974138</v>
      </c>
      <c r="AP68">
        <f t="shared" si="28"/>
        <v>67</v>
      </c>
      <c r="AQ68" s="43">
        <v>33162</v>
      </c>
      <c r="AR68" s="40">
        <v>0</v>
      </c>
      <c r="AS68" s="6">
        <f t="shared" si="47"/>
        <v>0</v>
      </c>
      <c r="BC68">
        <f aca="true" t="shared" si="51" ref="BC68:BC75">+BC67+1</f>
        <v>67</v>
      </c>
      <c r="BD68" s="43">
        <v>33194</v>
      </c>
      <c r="BE68" s="40">
        <v>9030.72999999999</v>
      </c>
      <c r="BF68" s="6">
        <f t="shared" si="48"/>
        <v>0.0002984073354180301</v>
      </c>
      <c r="BR68" s="43">
        <v>33299</v>
      </c>
      <c r="BS68" s="40">
        <v>76786.1399999999</v>
      </c>
      <c r="BT68" s="6">
        <f t="shared" si="49"/>
        <v>0.0004264051667179843</v>
      </c>
    </row>
    <row r="69" spans="2:72" ht="12.75">
      <c r="B69" s="43">
        <v>33180</v>
      </c>
      <c r="C69" s="40">
        <v>1738902.2</v>
      </c>
      <c r="D69" s="6">
        <f t="shared" si="40"/>
        <v>0.01873270799475606</v>
      </c>
      <c r="E69" s="40">
        <v>1738902.2</v>
      </c>
      <c r="F69" s="6">
        <f t="shared" si="41"/>
        <v>0.036014255273764895</v>
      </c>
      <c r="G69" s="40">
        <v>558173.379999999</v>
      </c>
      <c r="H69" s="6">
        <f t="shared" si="42"/>
        <v>0.0641283159286773</v>
      </c>
      <c r="I69" s="40">
        <v>1001947.23999999</v>
      </c>
      <c r="J69" s="6">
        <f t="shared" si="43"/>
        <v>0.033107888965548386</v>
      </c>
      <c r="K69" s="40">
        <f t="shared" si="50"/>
        <v>5037925.019999988</v>
      </c>
      <c r="L69" s="6">
        <f t="shared" si="44"/>
        <v>0.02797636732443905</v>
      </c>
      <c r="O69">
        <f t="shared" si="29"/>
        <v>68</v>
      </c>
      <c r="P69" s="43">
        <v>33158</v>
      </c>
      <c r="Q69" s="40">
        <v>8084.57</v>
      </c>
      <c r="R69" s="6">
        <f t="shared" si="45"/>
        <v>8.7092815842757E-05</v>
      </c>
      <c r="AB69">
        <f t="shared" si="27"/>
        <v>68</v>
      </c>
      <c r="AC69" s="43">
        <v>33184</v>
      </c>
      <c r="AD69" s="45">
        <v>7340.92999999999</v>
      </c>
      <c r="AE69" s="6">
        <f t="shared" si="46"/>
        <v>0.00015203737563092314</v>
      </c>
      <c r="AP69">
        <f t="shared" si="28"/>
        <v>68</v>
      </c>
      <c r="AQ69" s="43">
        <v>33185</v>
      </c>
      <c r="AR69" s="40">
        <v>0</v>
      </c>
      <c r="AS69" s="6">
        <f t="shared" si="47"/>
        <v>0</v>
      </c>
      <c r="BC69">
        <f t="shared" si="51"/>
        <v>68</v>
      </c>
      <c r="BD69" s="43">
        <v>33179</v>
      </c>
      <c r="BE69" s="40">
        <v>7318.3</v>
      </c>
      <c r="BF69" s="6">
        <f t="shared" si="48"/>
        <v>0.0002418225772213068</v>
      </c>
      <c r="BR69" s="43">
        <v>33150</v>
      </c>
      <c r="BS69" s="40">
        <v>65658.1399999999</v>
      </c>
      <c r="BT69" s="6">
        <f t="shared" si="49"/>
        <v>0.0003646096825949676</v>
      </c>
    </row>
    <row r="70" spans="2:72" ht="12.75">
      <c r="B70" s="43">
        <v>33181</v>
      </c>
      <c r="C70" s="40">
        <v>176760.68</v>
      </c>
      <c r="D70" s="6">
        <f t="shared" si="40"/>
        <v>0.001904193463781067</v>
      </c>
      <c r="E70" s="40">
        <v>176760.68</v>
      </c>
      <c r="F70" s="6">
        <f t="shared" si="41"/>
        <v>0.0036608753798139243</v>
      </c>
      <c r="G70" s="40">
        <v>0</v>
      </c>
      <c r="H70" s="6">
        <f t="shared" si="42"/>
        <v>0</v>
      </c>
      <c r="I70" s="40">
        <v>341746.34</v>
      </c>
      <c r="J70" s="6">
        <f t="shared" si="43"/>
        <v>0.011292510650663265</v>
      </c>
      <c r="K70" s="40">
        <f t="shared" si="50"/>
        <v>695267.7</v>
      </c>
      <c r="L70" s="6">
        <f t="shared" si="44"/>
        <v>0.003860927760298016</v>
      </c>
      <c r="O70">
        <f t="shared" si="29"/>
        <v>69</v>
      </c>
      <c r="P70" s="43">
        <v>33184</v>
      </c>
      <c r="Q70" s="40">
        <v>7340.92999999999</v>
      </c>
      <c r="R70" s="6">
        <f t="shared" si="45"/>
        <v>7.908178970614013E-05</v>
      </c>
      <c r="AB70">
        <f t="shared" si="27"/>
        <v>69</v>
      </c>
      <c r="AC70" s="43">
        <v>33031</v>
      </c>
      <c r="AD70" s="45">
        <v>7180.38999999999</v>
      </c>
      <c r="AE70" s="6">
        <f t="shared" si="46"/>
        <v>0.00014871244537225176</v>
      </c>
      <c r="AP70">
        <f t="shared" si="28"/>
        <v>69</v>
      </c>
      <c r="AQ70" s="43">
        <v>33187</v>
      </c>
      <c r="AR70" s="40">
        <v>0</v>
      </c>
      <c r="AS70" s="6">
        <f t="shared" si="47"/>
        <v>0</v>
      </c>
      <c r="BC70">
        <f t="shared" si="51"/>
        <v>69</v>
      </c>
      <c r="BD70" s="43">
        <v>33199</v>
      </c>
      <c r="BE70" s="40">
        <v>1003.24</v>
      </c>
      <c r="BF70" s="6">
        <f t="shared" si="48"/>
        <v>3.315060633910933E-05</v>
      </c>
      <c r="BR70" s="43">
        <v>33185</v>
      </c>
      <c r="BS70" s="40">
        <v>57865.53</v>
      </c>
      <c r="BT70" s="6">
        <f t="shared" si="49"/>
        <v>0.00032133612871899214</v>
      </c>
    </row>
    <row r="71" spans="2:72" ht="12.75">
      <c r="B71" s="43">
        <v>33182</v>
      </c>
      <c r="C71" s="40">
        <v>11475.85</v>
      </c>
      <c r="D71" s="6">
        <f t="shared" si="40"/>
        <v>0.00012362612862392222</v>
      </c>
      <c r="E71" s="40">
        <v>11475.85</v>
      </c>
      <c r="F71" s="6">
        <f t="shared" si="41"/>
        <v>0.00023767535137021213</v>
      </c>
      <c r="G71" s="40">
        <v>0</v>
      </c>
      <c r="H71" s="6">
        <f t="shared" si="42"/>
        <v>0</v>
      </c>
      <c r="I71" s="40">
        <v>94804.42</v>
      </c>
      <c r="J71" s="6">
        <f t="shared" si="43"/>
        <v>0.0031326741424061873</v>
      </c>
      <c r="K71" s="40">
        <f t="shared" si="50"/>
        <v>117756.12</v>
      </c>
      <c r="L71" s="6">
        <f t="shared" si="44"/>
        <v>0.0006539177250043176</v>
      </c>
      <c r="O71">
        <f t="shared" si="29"/>
        <v>70</v>
      </c>
      <c r="P71" s="43">
        <v>33031</v>
      </c>
      <c r="Q71" s="40">
        <v>7180.38999999999</v>
      </c>
      <c r="R71" s="6">
        <f t="shared" si="45"/>
        <v>7.735233710007744E-05</v>
      </c>
      <c r="AB71">
        <f t="shared" si="27"/>
        <v>70</v>
      </c>
      <c r="AC71" s="43">
        <v>33013</v>
      </c>
      <c r="AD71" s="45">
        <v>6386.88</v>
      </c>
      <c r="AE71" s="6">
        <f t="shared" si="46"/>
        <v>0.00013227812738571702</v>
      </c>
      <c r="AP71">
        <f t="shared" si="28"/>
        <v>70</v>
      </c>
      <c r="AQ71" s="43">
        <v>33189</v>
      </c>
      <c r="AR71" s="40">
        <v>0</v>
      </c>
      <c r="AS71" s="6">
        <f t="shared" si="47"/>
        <v>0</v>
      </c>
      <c r="BC71">
        <f t="shared" si="51"/>
        <v>70</v>
      </c>
      <c r="BD71" s="43">
        <v>33190</v>
      </c>
      <c r="BE71" s="40">
        <v>0</v>
      </c>
      <c r="BF71" s="6">
        <f t="shared" si="48"/>
        <v>0</v>
      </c>
      <c r="BR71" s="43">
        <v>33193</v>
      </c>
      <c r="BS71" s="40">
        <v>49547.79</v>
      </c>
      <c r="BT71" s="6">
        <f t="shared" si="49"/>
        <v>0.0002751464477242599</v>
      </c>
    </row>
    <row r="72" spans="2:72" ht="12.75">
      <c r="B72" s="43">
        <v>33183</v>
      </c>
      <c r="C72" s="40">
        <v>214647.539999999</v>
      </c>
      <c r="D72" s="6">
        <f t="shared" si="40"/>
        <v>0.002312338030633754</v>
      </c>
      <c r="E72" s="40">
        <v>214647.539999999</v>
      </c>
      <c r="F72" s="6">
        <f t="shared" si="41"/>
        <v>0.004445546908529776</v>
      </c>
      <c r="G72" s="40">
        <v>0</v>
      </c>
      <c r="H72" s="6">
        <f t="shared" si="42"/>
        <v>0</v>
      </c>
      <c r="I72" s="40">
        <v>439095.63</v>
      </c>
      <c r="J72" s="6">
        <f t="shared" si="43"/>
        <v>0.014509276320076158</v>
      </c>
      <c r="K72" s="40">
        <f t="shared" si="50"/>
        <v>868390.709999998</v>
      </c>
      <c r="L72" s="6">
        <f t="shared" si="44"/>
        <v>0.004822306284361975</v>
      </c>
      <c r="O72">
        <f t="shared" si="29"/>
        <v>71</v>
      </c>
      <c r="P72" s="43">
        <v>33013</v>
      </c>
      <c r="Q72" s="40">
        <v>6386.88</v>
      </c>
      <c r="R72" s="6">
        <f t="shared" si="45"/>
        <v>6.880407537442163E-05</v>
      </c>
      <c r="AB72">
        <f t="shared" si="27"/>
        <v>71</v>
      </c>
      <c r="AC72" s="43">
        <v>33167</v>
      </c>
      <c r="AD72" s="45">
        <v>4600.36</v>
      </c>
      <c r="AE72" s="6">
        <f t="shared" si="46"/>
        <v>9.52776639141736E-05</v>
      </c>
      <c r="AP72">
        <f t="shared" si="28"/>
        <v>71</v>
      </c>
      <c r="AQ72" s="43">
        <v>33190</v>
      </c>
      <c r="AR72" s="40">
        <v>0</v>
      </c>
      <c r="AS72" s="6">
        <f t="shared" si="47"/>
        <v>0</v>
      </c>
      <c r="BC72">
        <f t="shared" si="51"/>
        <v>71</v>
      </c>
      <c r="BD72" s="43">
        <v>33055</v>
      </c>
      <c r="BE72" s="40">
        <v>0</v>
      </c>
      <c r="BF72" s="6">
        <f t="shared" si="48"/>
        <v>0</v>
      </c>
      <c r="BR72" s="43">
        <v>33158</v>
      </c>
      <c r="BS72" s="40">
        <v>33141.72</v>
      </c>
      <c r="BT72" s="6">
        <f t="shared" si="49"/>
        <v>0.0001840410345137908</v>
      </c>
    </row>
    <row r="73" spans="2:72" ht="12.75">
      <c r="B73" s="43">
        <v>33184</v>
      </c>
      <c r="C73" s="40">
        <v>7340.92999999999</v>
      </c>
      <c r="D73" s="6">
        <f t="shared" si="40"/>
        <v>7.908178970614013E-05</v>
      </c>
      <c r="E73" s="40">
        <v>7340.92999999999</v>
      </c>
      <c r="F73" s="6">
        <f t="shared" si="41"/>
        <v>0.00015203737563092312</v>
      </c>
      <c r="G73" s="40">
        <v>0</v>
      </c>
      <c r="H73" s="6">
        <f t="shared" si="42"/>
        <v>0</v>
      </c>
      <c r="I73" s="40">
        <v>95878.5099999999</v>
      </c>
      <c r="J73" s="6">
        <f t="shared" si="43"/>
        <v>0.003168165883926432</v>
      </c>
      <c r="K73" s="40">
        <f t="shared" si="50"/>
        <v>110560.36999999988</v>
      </c>
      <c r="L73" s="6">
        <f t="shared" si="44"/>
        <v>0.000613958625895924</v>
      </c>
      <c r="O73">
        <f t="shared" si="29"/>
        <v>72</v>
      </c>
      <c r="P73" s="43">
        <v>33167</v>
      </c>
      <c r="Q73" s="40">
        <v>4600.36</v>
      </c>
      <c r="R73" s="6">
        <f t="shared" si="45"/>
        <v>4.9558394112536045E-05</v>
      </c>
      <c r="AB73">
        <f t="shared" si="27"/>
        <v>72</v>
      </c>
      <c r="AC73" s="43">
        <v>33035</v>
      </c>
      <c r="AD73" s="45">
        <v>3784.09999999999</v>
      </c>
      <c r="AE73" s="6">
        <f t="shared" si="46"/>
        <v>7.837217261640901E-05</v>
      </c>
      <c r="AP73">
        <f t="shared" si="28"/>
        <v>72</v>
      </c>
      <c r="AQ73" s="43">
        <v>33193</v>
      </c>
      <c r="AR73" s="40">
        <v>0</v>
      </c>
      <c r="AS73" s="6">
        <f t="shared" si="47"/>
        <v>0</v>
      </c>
      <c r="BC73">
        <f t="shared" si="51"/>
        <v>72</v>
      </c>
      <c r="BD73" s="43">
        <v>33035</v>
      </c>
      <c r="BE73" s="40">
        <v>0</v>
      </c>
      <c r="BF73" s="6">
        <f t="shared" si="48"/>
        <v>0</v>
      </c>
      <c r="BR73" s="43">
        <v>33031</v>
      </c>
      <c r="BS73" s="40">
        <v>30521.1399999999</v>
      </c>
      <c r="BT73" s="6">
        <f t="shared" si="49"/>
        <v>0.00016948855340459767</v>
      </c>
    </row>
    <row r="74" spans="2:72" ht="12.75">
      <c r="B74" s="43">
        <v>33185</v>
      </c>
      <c r="C74" s="40">
        <v>14641.19</v>
      </c>
      <c r="D74" s="6">
        <f t="shared" si="40"/>
        <v>0.00015772545285510736</v>
      </c>
      <c r="E74" s="40">
        <v>14641.19</v>
      </c>
      <c r="F74" s="6">
        <f t="shared" si="41"/>
        <v>0.00030323243835777186</v>
      </c>
      <c r="G74" s="40">
        <v>0</v>
      </c>
      <c r="H74" s="6">
        <f t="shared" si="42"/>
        <v>0</v>
      </c>
      <c r="I74" s="40">
        <v>28583.15</v>
      </c>
      <c r="J74" s="6">
        <f t="shared" si="43"/>
        <v>0.0009444886104837455</v>
      </c>
      <c r="K74" s="40">
        <f t="shared" si="50"/>
        <v>57865.53</v>
      </c>
      <c r="L74" s="6">
        <f t="shared" si="44"/>
        <v>0.0003213361287189922</v>
      </c>
      <c r="O74">
        <f t="shared" si="29"/>
        <v>73</v>
      </c>
      <c r="P74" s="43">
        <v>33035</v>
      </c>
      <c r="Q74" s="40">
        <v>3784.09999999999</v>
      </c>
      <c r="R74" s="6">
        <f t="shared" si="45"/>
        <v>4.0765052987428634E-05</v>
      </c>
      <c r="AB74">
        <f t="shared" si="27"/>
        <v>73</v>
      </c>
      <c r="AC74" s="43">
        <v>33012</v>
      </c>
      <c r="AD74" s="45">
        <v>3273.90999999999</v>
      </c>
      <c r="AE74" s="6">
        <f t="shared" si="46"/>
        <v>6.780567100514985E-05</v>
      </c>
      <c r="AP74">
        <f t="shared" si="28"/>
        <v>73</v>
      </c>
      <c r="AQ74" s="43">
        <v>33194</v>
      </c>
      <c r="AR74" s="40">
        <v>0</v>
      </c>
      <c r="AS74" s="6">
        <f t="shared" si="47"/>
        <v>0</v>
      </c>
      <c r="BC74">
        <f t="shared" si="51"/>
        <v>73</v>
      </c>
      <c r="BD74" s="43">
        <v>33054</v>
      </c>
      <c r="BE74" s="40">
        <v>0</v>
      </c>
      <c r="BF74" s="6">
        <f t="shared" si="48"/>
        <v>0</v>
      </c>
      <c r="BR74" s="43">
        <v>33170</v>
      </c>
      <c r="BS74" s="40">
        <v>20078.3</v>
      </c>
      <c r="BT74" s="6">
        <f t="shared" si="49"/>
        <v>0.0001114978674395368</v>
      </c>
    </row>
    <row r="75" spans="2:72" ht="12.75">
      <c r="B75" s="43">
        <v>33186</v>
      </c>
      <c r="C75" s="40">
        <v>276679.04</v>
      </c>
      <c r="D75" s="6">
        <f t="shared" si="40"/>
        <v>0.002980586064351078</v>
      </c>
      <c r="E75" s="40">
        <v>276679.04</v>
      </c>
      <c r="F75" s="6">
        <f t="shared" si="41"/>
        <v>0.005730276018662929</v>
      </c>
      <c r="G75" s="40">
        <v>2282.18</v>
      </c>
      <c r="H75" s="6">
        <f t="shared" si="42"/>
        <v>0.0002621987455691797</v>
      </c>
      <c r="I75" s="40">
        <v>836131.219999999</v>
      </c>
      <c r="J75" s="6">
        <f t="shared" si="43"/>
        <v>0.02762873980509069</v>
      </c>
      <c r="K75" s="40">
        <f t="shared" si="50"/>
        <v>1391771.479999999</v>
      </c>
      <c r="L75" s="6">
        <f t="shared" si="44"/>
        <v>0.007728719661682905</v>
      </c>
      <c r="O75">
        <f t="shared" si="29"/>
        <v>74</v>
      </c>
      <c r="P75" s="43">
        <v>33012</v>
      </c>
      <c r="Q75" s="40">
        <v>3273.90999999999</v>
      </c>
      <c r="R75" s="6">
        <f t="shared" si="45"/>
        <v>3.526891853441305E-05</v>
      </c>
      <c r="AB75">
        <f t="shared" si="27"/>
        <v>74</v>
      </c>
      <c r="AC75" s="43">
        <v>33055</v>
      </c>
      <c r="AD75" s="45">
        <v>3050.59</v>
      </c>
      <c r="AE75" s="6">
        <f t="shared" si="46"/>
        <v>6.318050951663325E-05</v>
      </c>
      <c r="AP75">
        <f t="shared" si="28"/>
        <v>74</v>
      </c>
      <c r="AQ75" s="43">
        <v>33196</v>
      </c>
      <c r="AR75" s="40">
        <v>0</v>
      </c>
      <c r="AS75" s="6">
        <f t="shared" si="47"/>
        <v>0</v>
      </c>
      <c r="BC75">
        <f t="shared" si="51"/>
        <v>74</v>
      </c>
      <c r="BD75" s="43">
        <v>33109</v>
      </c>
      <c r="BE75" s="40">
        <v>0</v>
      </c>
      <c r="BF75" s="6">
        <f t="shared" si="48"/>
        <v>0</v>
      </c>
      <c r="BR75" s="43">
        <v>33194</v>
      </c>
      <c r="BS75" s="40">
        <v>12327.35</v>
      </c>
      <c r="BT75" s="6">
        <f t="shared" si="49"/>
        <v>6.84556579083276E-05</v>
      </c>
    </row>
    <row r="76" spans="2:72" ht="12.75">
      <c r="B76" s="37">
        <v>33187</v>
      </c>
      <c r="C76" s="38">
        <v>66455.5099999999</v>
      </c>
      <c r="D76" s="6">
        <f t="shared" si="40"/>
        <v>0.000715906658507068</v>
      </c>
      <c r="E76" s="38">
        <v>66455.5099999999</v>
      </c>
      <c r="F76" s="6">
        <f t="shared" si="41"/>
        <v>0.001376354404225972</v>
      </c>
      <c r="G76" s="38">
        <v>0</v>
      </c>
      <c r="H76" s="6">
        <f t="shared" si="42"/>
        <v>0</v>
      </c>
      <c r="I76" s="38">
        <v>10859.5999999999</v>
      </c>
      <c r="J76" s="6">
        <f t="shared" si="43"/>
        <v>0.0003588396840239508</v>
      </c>
      <c r="K76" s="40">
        <f t="shared" si="50"/>
        <v>143770.61999999968</v>
      </c>
      <c r="L76" s="6">
        <f t="shared" si="44"/>
        <v>0.0007983802179696481</v>
      </c>
      <c r="P76" s="43">
        <v>33055</v>
      </c>
      <c r="Q76" s="40">
        <v>3050.59</v>
      </c>
      <c r="R76" s="6">
        <f t="shared" si="45"/>
        <v>3.286315451307319E-05</v>
      </c>
      <c r="AC76" s="43">
        <v>33190</v>
      </c>
      <c r="AD76" s="45">
        <v>2879.43</v>
      </c>
      <c r="AE76" s="6">
        <f t="shared" si="46"/>
        <v>5.9635629343005526E-05</v>
      </c>
      <c r="AQ76" s="37">
        <v>33177</v>
      </c>
      <c r="AR76" s="38">
        <v>0</v>
      </c>
      <c r="AS76" s="6">
        <f t="shared" si="47"/>
        <v>0</v>
      </c>
      <c r="BD76" s="43">
        <v>33117</v>
      </c>
      <c r="BE76" s="40">
        <v>0</v>
      </c>
      <c r="BF76" s="6">
        <f t="shared" si="48"/>
        <v>0</v>
      </c>
      <c r="BR76" s="43">
        <v>33167</v>
      </c>
      <c r="BS76" s="40">
        <v>9200.72</v>
      </c>
      <c r="BT76" s="6">
        <f t="shared" si="49"/>
        <v>5.109300383539916E-05</v>
      </c>
    </row>
    <row r="77" spans="2:72" ht="12.75">
      <c r="B77" s="37">
        <v>33189</v>
      </c>
      <c r="C77" s="38">
        <v>144240.209999999</v>
      </c>
      <c r="D77" s="6">
        <f>+C77/$E$90</f>
        <v>0.0029873466970606055</v>
      </c>
      <c r="E77" s="38">
        <v>144240.209999999</v>
      </c>
      <c r="F77" s="6">
        <f t="shared" si="41"/>
        <v>0.0029873466970606055</v>
      </c>
      <c r="G77" s="38">
        <v>0</v>
      </c>
      <c r="H77" s="6">
        <f aca="true" t="shared" si="52" ref="H77:H89">+G77/$E$90</f>
        <v>0</v>
      </c>
      <c r="I77" s="38">
        <v>191935.679999999</v>
      </c>
      <c r="J77" s="6">
        <f>+I77/$E$90</f>
        <v>0.003975163511590022</v>
      </c>
      <c r="K77" s="40">
        <f t="shared" si="50"/>
        <v>480416.099999997</v>
      </c>
      <c r="L77" s="6">
        <f>+K77/$E$90</f>
        <v>0.009949856905711233</v>
      </c>
      <c r="P77" s="37">
        <v>33190</v>
      </c>
      <c r="Q77" s="38">
        <v>2879.43</v>
      </c>
      <c r="R77" s="6">
        <f t="shared" si="45"/>
        <v>3.101929561153033E-05</v>
      </c>
      <c r="AC77" s="37">
        <v>33054</v>
      </c>
      <c r="AD77" s="38">
        <v>2837.27999999999</v>
      </c>
      <c r="AE77" s="6">
        <f t="shared" si="46"/>
        <v>5.876266428505716E-05</v>
      </c>
      <c r="AQ77" s="37">
        <v>33179</v>
      </c>
      <c r="AR77" s="38">
        <v>0</v>
      </c>
      <c r="AS77" s="6">
        <f t="shared" si="47"/>
        <v>0</v>
      </c>
      <c r="BD77" s="37">
        <v>33167</v>
      </c>
      <c r="BE77" s="38">
        <v>0</v>
      </c>
      <c r="BF77" s="6">
        <f t="shared" si="48"/>
        <v>0</v>
      </c>
      <c r="BR77" s="37">
        <v>33035</v>
      </c>
      <c r="BS77" s="38">
        <v>7568.19999999999</v>
      </c>
      <c r="BT77" s="6">
        <f t="shared" si="49"/>
        <v>4.202737086087474E-05</v>
      </c>
    </row>
    <row r="78" spans="2:72" ht="12.75">
      <c r="B78" s="37">
        <v>33190</v>
      </c>
      <c r="C78" s="47">
        <v>2879.43</v>
      </c>
      <c r="D78" s="6">
        <f>+C78/$E$90</f>
        <v>5.963562934300552E-05</v>
      </c>
      <c r="E78" s="47">
        <v>2879.43</v>
      </c>
      <c r="F78" s="6">
        <f t="shared" si="41"/>
        <v>5.963562934300552E-05</v>
      </c>
      <c r="G78" s="47">
        <v>0</v>
      </c>
      <c r="H78" s="6">
        <f t="shared" si="52"/>
        <v>0</v>
      </c>
      <c r="I78" s="47">
        <v>0</v>
      </c>
      <c r="J78" s="6">
        <f>+I78/$E$90</f>
        <v>0</v>
      </c>
      <c r="K78" s="40">
        <f t="shared" si="50"/>
        <v>5758.86</v>
      </c>
      <c r="L78" s="6">
        <f>+K78/$E$90</f>
        <v>0.00011927125868601104</v>
      </c>
      <c r="P78" s="37">
        <v>33054</v>
      </c>
      <c r="Q78" s="38">
        <v>2837.27999999999</v>
      </c>
      <c r="R78" s="6">
        <f t="shared" si="45"/>
        <v>3.056522542749172E-05</v>
      </c>
      <c r="AC78" s="37">
        <v>33194</v>
      </c>
      <c r="AD78" s="47">
        <v>1648.31</v>
      </c>
      <c r="AE78" s="6">
        <f t="shared" si="46"/>
        <v>3.413800793989416E-05</v>
      </c>
      <c r="AQ78" s="37">
        <v>33181</v>
      </c>
      <c r="AR78" s="47">
        <v>0</v>
      </c>
      <c r="AS78" s="6">
        <f t="shared" si="47"/>
        <v>0</v>
      </c>
      <c r="BD78" s="37">
        <v>33170</v>
      </c>
      <c r="BE78" s="47">
        <v>0</v>
      </c>
      <c r="BF78" s="6">
        <f t="shared" si="48"/>
        <v>0</v>
      </c>
      <c r="BR78" s="37">
        <v>33055</v>
      </c>
      <c r="BS78" s="47">
        <v>6101.18</v>
      </c>
      <c r="BT78" s="6">
        <f t="shared" si="49"/>
        <v>3.3880784671249716E-05</v>
      </c>
    </row>
    <row r="79" spans="2:72" ht="12.75">
      <c r="B79" s="37">
        <v>33193</v>
      </c>
      <c r="C79" s="47">
        <v>11387.46</v>
      </c>
      <c r="D79" s="6">
        <f>+C79/$E$90</f>
        <v>0.00023584471361286837</v>
      </c>
      <c r="E79" s="47">
        <v>11387.46</v>
      </c>
      <c r="F79" s="6">
        <f t="shared" si="41"/>
        <v>0.00023584471361286837</v>
      </c>
      <c r="G79" s="47">
        <v>0</v>
      </c>
      <c r="H79" s="6">
        <f t="shared" si="52"/>
        <v>0</v>
      </c>
      <c r="I79" s="47">
        <v>26772.8699999999</v>
      </c>
      <c r="J79" s="6">
        <f>+I79/$E$90</f>
        <v>0.0005544906289677007</v>
      </c>
      <c r="K79" s="40">
        <f t="shared" si="50"/>
        <v>49547.7899999999</v>
      </c>
      <c r="L79" s="6">
        <f>+K79/$E$90</f>
        <v>0.0010261800561934375</v>
      </c>
      <c r="P79" s="37">
        <v>33194</v>
      </c>
      <c r="Q79" s="38">
        <v>1648.31</v>
      </c>
      <c r="R79" s="6">
        <f t="shared" si="45"/>
        <v>1.7756783512515173E-05</v>
      </c>
      <c r="AC79" s="37">
        <v>33171</v>
      </c>
      <c r="AD79" s="47">
        <v>342.709999999999</v>
      </c>
      <c r="AE79" s="6">
        <f t="shared" si="46"/>
        <v>7.0978376040193256E-06</v>
      </c>
      <c r="AQ79" s="37">
        <v>33182</v>
      </c>
      <c r="AR79" s="47">
        <v>0</v>
      </c>
      <c r="AS79" s="6">
        <f t="shared" si="47"/>
        <v>0</v>
      </c>
      <c r="BD79" s="37">
        <v>33171</v>
      </c>
      <c r="BE79" s="47">
        <v>0</v>
      </c>
      <c r="BF79" s="6">
        <f t="shared" si="48"/>
        <v>0</v>
      </c>
      <c r="BR79" s="37">
        <v>33190</v>
      </c>
      <c r="BS79" s="47">
        <v>5758.86</v>
      </c>
      <c r="BT79" s="6">
        <f t="shared" si="49"/>
        <v>3.1979829411994584E-05</v>
      </c>
    </row>
    <row r="80" spans="2:72" ht="12.75">
      <c r="B80" s="37">
        <v>33194</v>
      </c>
      <c r="C80" s="47">
        <v>1648.31</v>
      </c>
      <c r="D80" s="6">
        <f>+C80/$E$90</f>
        <v>3.4138007939894155E-05</v>
      </c>
      <c r="E80" s="47">
        <v>1648.31</v>
      </c>
      <c r="F80" s="6">
        <f t="shared" si="41"/>
        <v>3.4138007939894155E-05</v>
      </c>
      <c r="G80" s="47">
        <v>0</v>
      </c>
      <c r="H80" s="6">
        <f t="shared" si="52"/>
        <v>0</v>
      </c>
      <c r="I80" s="47">
        <v>9030.72999999999</v>
      </c>
      <c r="J80" s="6">
        <f>+I80/$E$90</f>
        <v>0.00018703467942501108</v>
      </c>
      <c r="K80" s="40">
        <f t="shared" si="50"/>
        <v>12327.349999999991</v>
      </c>
      <c r="L80" s="6">
        <f>+K80/$E$90</f>
        <v>0.00025531069530479943</v>
      </c>
      <c r="P80" s="37">
        <v>33171</v>
      </c>
      <c r="Q80" s="38">
        <v>342.709999999999</v>
      </c>
      <c r="R80" s="6">
        <f t="shared" si="45"/>
        <v>3.691919164219144E-06</v>
      </c>
      <c r="AC80" s="37">
        <v>33299</v>
      </c>
      <c r="AD80" s="47">
        <v>261.589999999999</v>
      </c>
      <c r="AE80" s="6">
        <f t="shared" si="46"/>
        <v>5.417768197121221E-06</v>
      </c>
      <c r="AQ80" s="37">
        <v>33183</v>
      </c>
      <c r="AR80" s="47">
        <v>0</v>
      </c>
      <c r="AS80" s="6">
        <f t="shared" si="47"/>
        <v>0</v>
      </c>
      <c r="BD80" s="37">
        <v>33150</v>
      </c>
      <c r="BE80" s="47">
        <v>0</v>
      </c>
      <c r="BF80" s="6">
        <f t="shared" si="48"/>
        <v>0</v>
      </c>
      <c r="BR80" s="37">
        <v>33054</v>
      </c>
      <c r="BS80" s="47">
        <v>5674.55999999999</v>
      </c>
      <c r="BT80" s="6">
        <f t="shared" si="49"/>
        <v>3.151169863273768E-05</v>
      </c>
    </row>
    <row r="81" spans="2:72" ht="12.75">
      <c r="B81" s="37">
        <v>33196</v>
      </c>
      <c r="C81" s="47">
        <v>20823.8599999999</v>
      </c>
      <c r="D81" s="6">
        <f aca="true" t="shared" si="53" ref="D81:D89">+C81/$E$90</f>
        <v>0.00043128118983640267</v>
      </c>
      <c r="E81" s="47">
        <v>20823.8599999999</v>
      </c>
      <c r="F81" s="6">
        <f t="shared" si="41"/>
        <v>0.00043128118983640267</v>
      </c>
      <c r="G81" s="47">
        <v>0</v>
      </c>
      <c r="H81" s="6">
        <f t="shared" si="52"/>
        <v>0</v>
      </c>
      <c r="I81" s="47">
        <v>289960.099999999</v>
      </c>
      <c r="J81" s="6">
        <f aca="true" t="shared" si="54" ref="J81:J89">+I81/$E$90</f>
        <v>0.006005338920501889</v>
      </c>
      <c r="K81" s="40">
        <f t="shared" si="50"/>
        <v>331607.8199999988</v>
      </c>
      <c r="L81" s="6">
        <f aca="true" t="shared" si="55" ref="L81:L89">+K81/$E$90</f>
        <v>0.006867901300174694</v>
      </c>
      <c r="P81" s="37">
        <v>33299</v>
      </c>
      <c r="Q81" s="38">
        <v>261.589999999999</v>
      </c>
      <c r="R81" s="6">
        <f t="shared" si="45"/>
        <v>2.818036048461046E-06</v>
      </c>
      <c r="AC81" s="37">
        <v>33140</v>
      </c>
      <c r="AD81" s="47">
        <v>147.61</v>
      </c>
      <c r="AE81" s="6">
        <f t="shared" si="46"/>
        <v>3.0571381305748177E-06</v>
      </c>
      <c r="AQ81" s="37">
        <v>33184</v>
      </c>
      <c r="AR81" s="47">
        <v>0</v>
      </c>
      <c r="AS81" s="6">
        <f t="shared" si="47"/>
        <v>0</v>
      </c>
      <c r="BD81" s="37">
        <v>33147</v>
      </c>
      <c r="BE81" s="47">
        <v>0</v>
      </c>
      <c r="BF81" s="6">
        <f t="shared" si="48"/>
        <v>0</v>
      </c>
      <c r="BR81" s="37">
        <v>33199</v>
      </c>
      <c r="BS81" s="47">
        <v>1003.24</v>
      </c>
      <c r="BT81" s="6">
        <f t="shared" si="49"/>
        <v>5.571144993851118E-06</v>
      </c>
    </row>
    <row r="82" spans="2:72" ht="12.75">
      <c r="B82" s="37">
        <v>33199</v>
      </c>
      <c r="C82" s="47">
        <v>0</v>
      </c>
      <c r="D82" s="6">
        <f t="shared" si="53"/>
        <v>0</v>
      </c>
      <c r="E82" s="47">
        <v>0</v>
      </c>
      <c r="F82" s="6">
        <f t="shared" si="41"/>
        <v>0</v>
      </c>
      <c r="G82" s="47">
        <v>0</v>
      </c>
      <c r="H82" s="6">
        <f t="shared" si="52"/>
        <v>0</v>
      </c>
      <c r="I82" s="47">
        <v>1003.24</v>
      </c>
      <c r="J82" s="6">
        <f t="shared" si="54"/>
        <v>2.0778018143200863E-05</v>
      </c>
      <c r="K82" s="40">
        <f t="shared" si="50"/>
        <v>1003.24</v>
      </c>
      <c r="L82" s="6">
        <f t="shared" si="55"/>
        <v>2.0778018143200863E-05</v>
      </c>
      <c r="P82" s="37">
        <v>33199</v>
      </c>
      <c r="Q82" s="38">
        <v>0</v>
      </c>
      <c r="R82" s="6">
        <f t="shared" si="45"/>
        <v>0</v>
      </c>
      <c r="AC82" s="37">
        <v>33117</v>
      </c>
      <c r="AD82" s="47">
        <v>0</v>
      </c>
      <c r="AE82" s="6">
        <f t="shared" si="46"/>
        <v>0</v>
      </c>
      <c r="AQ82" s="37">
        <v>33199</v>
      </c>
      <c r="AR82" s="47">
        <v>0</v>
      </c>
      <c r="AS82" s="6">
        <f t="shared" si="47"/>
        <v>0</v>
      </c>
      <c r="BD82" s="37">
        <v>33140</v>
      </c>
      <c r="BE82" s="47">
        <v>0</v>
      </c>
      <c r="BF82" s="6">
        <f t="shared" si="48"/>
        <v>0</v>
      </c>
      <c r="BR82" s="37">
        <v>33171</v>
      </c>
      <c r="BS82" s="47">
        <v>685.419999999999</v>
      </c>
      <c r="BT82" s="6">
        <f t="shared" si="49"/>
        <v>3.8062419776777523E-06</v>
      </c>
    </row>
    <row r="83" spans="2:72" ht="12.75">
      <c r="B83" s="37">
        <v>33299</v>
      </c>
      <c r="C83" s="47">
        <v>261.589999999999</v>
      </c>
      <c r="D83" s="6">
        <f t="shared" si="53"/>
        <v>5.41776819712122E-06</v>
      </c>
      <c r="E83" s="47">
        <v>261.589999999999</v>
      </c>
      <c r="F83" s="6">
        <f t="shared" si="41"/>
        <v>5.41776819712122E-06</v>
      </c>
      <c r="G83" s="47">
        <v>0</v>
      </c>
      <c r="H83" s="6">
        <f t="shared" si="52"/>
        <v>0</v>
      </c>
      <c r="I83" s="47">
        <v>76262.9599999999</v>
      </c>
      <c r="J83" s="6">
        <f t="shared" si="54"/>
        <v>0.0015794756653783736</v>
      </c>
      <c r="K83" s="40">
        <f t="shared" si="50"/>
        <v>76786.1399999999</v>
      </c>
      <c r="L83" s="6">
        <f t="shared" si="55"/>
        <v>0.001590311201772616</v>
      </c>
      <c r="P83" s="37">
        <v>33117</v>
      </c>
      <c r="Q83" s="38">
        <v>0</v>
      </c>
      <c r="R83" s="6">
        <f t="shared" si="45"/>
        <v>0</v>
      </c>
      <c r="AC83" s="37">
        <v>33199</v>
      </c>
      <c r="AD83" s="47">
        <v>0</v>
      </c>
      <c r="AE83" s="6">
        <f t="shared" si="46"/>
        <v>0</v>
      </c>
      <c r="AQ83" s="37">
        <v>33299</v>
      </c>
      <c r="AR83" s="47">
        <v>0</v>
      </c>
      <c r="AS83" s="6">
        <f t="shared" si="47"/>
        <v>0</v>
      </c>
      <c r="BD83" s="37">
        <v>33139</v>
      </c>
      <c r="BE83" s="47">
        <v>0</v>
      </c>
      <c r="BF83" s="6">
        <f t="shared" si="48"/>
        <v>0</v>
      </c>
      <c r="BR83" s="37">
        <v>33117</v>
      </c>
      <c r="BS83" s="47">
        <v>0</v>
      </c>
      <c r="BT83" s="6">
        <f t="shared" si="49"/>
        <v>0</v>
      </c>
    </row>
    <row r="84" spans="2:72" ht="12.75">
      <c r="B84" s="37"/>
      <c r="C84" s="47"/>
      <c r="D84" s="6">
        <f t="shared" si="53"/>
        <v>0</v>
      </c>
      <c r="E84" s="47"/>
      <c r="F84" s="6">
        <f t="shared" si="41"/>
        <v>0</v>
      </c>
      <c r="G84" s="47"/>
      <c r="H84" s="6">
        <f t="shared" si="52"/>
        <v>0</v>
      </c>
      <c r="I84" s="47"/>
      <c r="J84" s="6">
        <f t="shared" si="54"/>
        <v>0</v>
      </c>
      <c r="K84" s="40">
        <f t="shared" si="50"/>
        <v>0</v>
      </c>
      <c r="L84" s="6">
        <f t="shared" si="55"/>
        <v>0</v>
      </c>
      <c r="P84" s="37"/>
      <c r="Q84" s="38"/>
      <c r="R84" s="6">
        <f t="shared" si="45"/>
        <v>0</v>
      </c>
      <c r="AC84" s="37"/>
      <c r="AD84" s="47"/>
      <c r="AE84" s="6">
        <f t="shared" si="46"/>
        <v>0</v>
      </c>
      <c r="AQ84" s="37"/>
      <c r="AR84" s="47"/>
      <c r="AS84" s="6">
        <f t="shared" si="47"/>
        <v>0</v>
      </c>
      <c r="BD84" s="37"/>
      <c r="BE84" s="47"/>
      <c r="BF84" s="6">
        <f t="shared" si="48"/>
        <v>0</v>
      </c>
      <c r="BR84" s="37"/>
      <c r="BS84" s="47"/>
      <c r="BT84" s="6">
        <f t="shared" si="49"/>
        <v>0</v>
      </c>
    </row>
    <row r="85" spans="2:72" ht="12.75">
      <c r="B85" s="37"/>
      <c r="C85" s="47"/>
      <c r="D85" s="6">
        <f t="shared" si="53"/>
        <v>0</v>
      </c>
      <c r="E85" s="47"/>
      <c r="F85" s="6">
        <f t="shared" si="41"/>
        <v>0</v>
      </c>
      <c r="G85" s="47"/>
      <c r="H85" s="6">
        <f t="shared" si="52"/>
        <v>0</v>
      </c>
      <c r="I85" s="47"/>
      <c r="J85" s="6">
        <f t="shared" si="54"/>
        <v>0</v>
      </c>
      <c r="K85" s="40">
        <f t="shared" si="50"/>
        <v>0</v>
      </c>
      <c r="L85" s="6">
        <f t="shared" si="55"/>
        <v>0</v>
      </c>
      <c r="P85" s="37"/>
      <c r="Q85" s="38"/>
      <c r="R85" s="6">
        <f t="shared" si="45"/>
        <v>0</v>
      </c>
      <c r="AC85" s="37"/>
      <c r="AD85" s="47"/>
      <c r="AE85" s="6">
        <f t="shared" si="46"/>
        <v>0</v>
      </c>
      <c r="AQ85" s="37"/>
      <c r="AR85" s="47"/>
      <c r="AS85" s="6">
        <f t="shared" si="47"/>
        <v>0</v>
      </c>
      <c r="BD85" s="37"/>
      <c r="BE85" s="47"/>
      <c r="BF85" s="6">
        <f t="shared" si="48"/>
        <v>0</v>
      </c>
      <c r="BR85" s="37"/>
      <c r="BS85" s="47"/>
      <c r="BT85" s="6">
        <f t="shared" si="49"/>
        <v>0</v>
      </c>
    </row>
    <row r="86" spans="2:72" ht="12.75">
      <c r="B86" s="37"/>
      <c r="C86" s="47"/>
      <c r="D86" s="6">
        <f t="shared" si="53"/>
        <v>0</v>
      </c>
      <c r="E86" s="47"/>
      <c r="F86" s="6">
        <f t="shared" si="41"/>
        <v>0</v>
      </c>
      <c r="G86" s="47"/>
      <c r="H86" s="6">
        <f t="shared" si="52"/>
        <v>0</v>
      </c>
      <c r="I86" s="47"/>
      <c r="J86" s="6">
        <f t="shared" si="54"/>
        <v>0</v>
      </c>
      <c r="K86" s="40">
        <f t="shared" si="50"/>
        <v>0</v>
      </c>
      <c r="L86" s="6">
        <f t="shared" si="55"/>
        <v>0</v>
      </c>
      <c r="P86" s="37"/>
      <c r="Q86" s="38"/>
      <c r="R86" s="6">
        <f t="shared" si="45"/>
        <v>0</v>
      </c>
      <c r="AC86" s="37"/>
      <c r="AD86" s="47"/>
      <c r="AE86" s="6">
        <f t="shared" si="46"/>
        <v>0</v>
      </c>
      <c r="AQ86" s="37"/>
      <c r="AR86" s="47"/>
      <c r="AS86" s="6">
        <f t="shared" si="47"/>
        <v>0</v>
      </c>
      <c r="BD86" s="37"/>
      <c r="BE86" s="47"/>
      <c r="BF86" s="6">
        <f t="shared" si="48"/>
        <v>0</v>
      </c>
      <c r="BR86" s="37"/>
      <c r="BS86" s="47"/>
      <c r="BT86" s="6">
        <f t="shared" si="49"/>
        <v>0</v>
      </c>
    </row>
    <row r="87" spans="2:72" ht="12.75">
      <c r="B87" s="37"/>
      <c r="C87" s="47"/>
      <c r="D87" s="6">
        <f t="shared" si="53"/>
        <v>0</v>
      </c>
      <c r="E87" s="47"/>
      <c r="F87" s="6">
        <f t="shared" si="41"/>
        <v>0</v>
      </c>
      <c r="G87" s="47"/>
      <c r="H87" s="6">
        <f t="shared" si="52"/>
        <v>0</v>
      </c>
      <c r="I87" s="47"/>
      <c r="J87" s="6">
        <f t="shared" si="54"/>
        <v>0</v>
      </c>
      <c r="K87" s="40">
        <f t="shared" si="50"/>
        <v>0</v>
      </c>
      <c r="L87" s="6">
        <f t="shared" si="55"/>
        <v>0</v>
      </c>
      <c r="P87" s="37"/>
      <c r="Q87" s="38"/>
      <c r="R87" s="6">
        <f t="shared" si="45"/>
        <v>0</v>
      </c>
      <c r="AC87" s="37"/>
      <c r="AD87" s="47"/>
      <c r="AE87" s="6">
        <f t="shared" si="46"/>
        <v>0</v>
      </c>
      <c r="AQ87" s="37"/>
      <c r="AR87" s="47"/>
      <c r="AS87" s="6">
        <f t="shared" si="47"/>
        <v>0</v>
      </c>
      <c r="BD87" s="37"/>
      <c r="BE87" s="47"/>
      <c r="BF87" s="6">
        <f t="shared" si="48"/>
        <v>0</v>
      </c>
      <c r="BR87" s="37"/>
      <c r="BS87" s="47"/>
      <c r="BT87" s="6">
        <f t="shared" si="49"/>
        <v>0</v>
      </c>
    </row>
    <row r="88" spans="2:72" ht="12.75">
      <c r="B88" s="37"/>
      <c r="C88" s="47"/>
      <c r="D88" s="6">
        <f t="shared" si="53"/>
        <v>0</v>
      </c>
      <c r="E88" s="47"/>
      <c r="F88" s="6">
        <f t="shared" si="41"/>
        <v>0</v>
      </c>
      <c r="G88" s="47"/>
      <c r="H88" s="6">
        <f t="shared" si="52"/>
        <v>0</v>
      </c>
      <c r="I88" s="47"/>
      <c r="J88" s="6">
        <f t="shared" si="54"/>
        <v>0</v>
      </c>
      <c r="K88" s="40">
        <f t="shared" si="50"/>
        <v>0</v>
      </c>
      <c r="L88" s="6">
        <f t="shared" si="55"/>
        <v>0</v>
      </c>
      <c r="P88" s="37"/>
      <c r="Q88" s="38"/>
      <c r="R88" s="6">
        <f t="shared" si="45"/>
        <v>0</v>
      </c>
      <c r="AC88" s="37"/>
      <c r="AD88" s="47"/>
      <c r="AE88" s="6">
        <f t="shared" si="46"/>
        <v>0</v>
      </c>
      <c r="AQ88" s="37"/>
      <c r="AR88" s="47"/>
      <c r="AS88" s="6">
        <f t="shared" si="47"/>
        <v>0</v>
      </c>
      <c r="BD88" s="37"/>
      <c r="BE88" s="47"/>
      <c r="BF88" s="6">
        <f t="shared" si="48"/>
        <v>0</v>
      </c>
      <c r="BR88" s="37"/>
      <c r="BS88" s="47"/>
      <c r="BT88" s="6">
        <f t="shared" si="49"/>
        <v>0</v>
      </c>
    </row>
    <row r="89" spans="2:72" ht="12.75">
      <c r="B89" s="33"/>
      <c r="C89" s="36"/>
      <c r="D89" s="6">
        <f t="shared" si="53"/>
        <v>0</v>
      </c>
      <c r="E89" s="36"/>
      <c r="F89" s="6">
        <f t="shared" si="41"/>
        <v>0</v>
      </c>
      <c r="G89" s="36"/>
      <c r="H89" s="6">
        <f t="shared" si="52"/>
        <v>0</v>
      </c>
      <c r="I89" s="36"/>
      <c r="J89" s="6">
        <f t="shared" si="54"/>
        <v>0</v>
      </c>
      <c r="K89" s="40">
        <f t="shared" si="50"/>
        <v>0</v>
      </c>
      <c r="L89" s="6">
        <f t="shared" si="55"/>
        <v>0</v>
      </c>
      <c r="P89" s="33"/>
      <c r="Q89" s="34"/>
      <c r="R89" s="6">
        <f t="shared" si="45"/>
        <v>0</v>
      </c>
      <c r="AC89" s="33"/>
      <c r="AD89" s="36"/>
      <c r="AE89" s="6">
        <f t="shared" si="46"/>
        <v>0</v>
      </c>
      <c r="AQ89" s="33"/>
      <c r="AR89" s="36"/>
      <c r="AS89" s="6">
        <f t="shared" si="47"/>
        <v>0</v>
      </c>
      <c r="BD89" s="33"/>
      <c r="BE89" s="36"/>
      <c r="BF89" s="6">
        <f t="shared" si="48"/>
        <v>0</v>
      </c>
      <c r="BR89" s="33"/>
      <c r="BS89" s="36"/>
      <c r="BT89" s="6">
        <f t="shared" si="49"/>
        <v>0</v>
      </c>
    </row>
    <row r="90" spans="2:71" ht="12.75">
      <c r="B90" s="20"/>
      <c r="C90" s="4">
        <f aca="true" t="shared" si="56" ref="C90:H90">SUM(C2:C89)</f>
        <v>92827059.51999997</v>
      </c>
      <c r="D90" s="10">
        <f t="shared" si="56"/>
        <v>1.0018012068136883</v>
      </c>
      <c r="E90" s="4">
        <f t="shared" si="56"/>
        <v>48283719.50999993</v>
      </c>
      <c r="F90" s="10">
        <f t="shared" si="56"/>
        <v>0.9999999999999994</v>
      </c>
      <c r="G90" s="4">
        <f t="shared" si="56"/>
        <v>8704008.079999983</v>
      </c>
      <c r="H90" s="10">
        <f t="shared" si="56"/>
        <v>0.9999999999999999</v>
      </c>
      <c r="I90" s="4">
        <f>SUM(I2:I89)</f>
        <v>30263096.53999995</v>
      </c>
      <c r="J90" s="7"/>
      <c r="K90" s="4">
        <f>SUM(K2:K89)</f>
        <v>180077883.64999968</v>
      </c>
      <c r="L90" s="7"/>
      <c r="P90" s="20"/>
      <c r="Q90" s="4">
        <f>SUM(Q2:Q89)</f>
        <v>92827059.51999997</v>
      </c>
      <c r="AC90" s="20"/>
      <c r="AD90" s="4">
        <f>SUM(AD2:AD89)</f>
        <v>48283719.50999992</v>
      </c>
      <c r="AQ90" s="20"/>
      <c r="AR90" s="4">
        <f>SUM(AR2:AR89)</f>
        <v>8704008.079999981</v>
      </c>
      <c r="BD90" s="20"/>
      <c r="BE90" s="4">
        <f>SUM(BE2:BE89)</f>
        <v>30263096.539999954</v>
      </c>
      <c r="BR90" s="20"/>
      <c r="BS90" s="4">
        <f>SUM(BS2:BS89)</f>
        <v>180077883.6499997</v>
      </c>
    </row>
    <row r="91" spans="2:71" ht="12.75">
      <c r="B91" s="20"/>
      <c r="C91" s="4">
        <f>+C90-C92</f>
        <v>-11.330000028014183</v>
      </c>
      <c r="E91" s="4">
        <f>+E90-E92</f>
        <v>-12.220000080764294</v>
      </c>
      <c r="G91" s="4">
        <f>+G90-G92</f>
        <v>-1.6763806343078613E-08</v>
      </c>
      <c r="I91" s="4">
        <f>+I90-I92</f>
        <v>0.6199999526143074</v>
      </c>
      <c r="K91" s="4">
        <f>+K90-K92</f>
        <v>-22.930000334978104</v>
      </c>
      <c r="P91" s="20"/>
      <c r="Q91" s="4">
        <f>+Q90-Q92</f>
        <v>-12.630000039935112</v>
      </c>
      <c r="AC91" s="20"/>
      <c r="AD91" s="4">
        <f>+AD90-AD92</f>
        <v>48283719.50999992</v>
      </c>
      <c r="AQ91" s="20"/>
      <c r="AR91" s="4">
        <f>+AR90-AR92</f>
        <v>8704008.079999981</v>
      </c>
      <c r="BD91" s="20"/>
      <c r="BE91" s="4">
        <f>+BE90-BE92</f>
        <v>30263096.539999954</v>
      </c>
      <c r="BR91" s="20"/>
      <c r="BS91" s="4">
        <f>+BS90-BS92</f>
        <v>180077883.6499997</v>
      </c>
    </row>
    <row r="92" spans="2:71" ht="12.75">
      <c r="B92" s="20"/>
      <c r="C92" s="16">
        <f>+C103</f>
        <v>92827070.85</v>
      </c>
      <c r="E92" s="9">
        <f>+E103</f>
        <v>48283731.73000001</v>
      </c>
      <c r="G92" s="9">
        <f>+G103</f>
        <v>8704008.08</v>
      </c>
      <c r="I92" s="9">
        <f>+I103</f>
        <v>30263095.919999998</v>
      </c>
      <c r="K92" s="9">
        <f>+K103</f>
        <v>180077906.58</v>
      </c>
      <c r="P92" s="20"/>
      <c r="Q92" s="16">
        <v>92827072.15</v>
      </c>
      <c r="AC92" s="20"/>
      <c r="AD92" s="9">
        <f>+AH103</f>
        <v>0</v>
      </c>
      <c r="AQ92" s="20"/>
      <c r="AR92" s="9">
        <f>+AX103</f>
        <v>0</v>
      </c>
      <c r="BD92" s="20"/>
      <c r="BE92" s="9">
        <f>+BQ103</f>
        <v>0</v>
      </c>
      <c r="BR92" s="20"/>
      <c r="BS92" s="4">
        <f>SUM(BK92:BQ92)</f>
        <v>0</v>
      </c>
    </row>
    <row r="93" spans="2:70" ht="12.75">
      <c r="B93" s="20"/>
      <c r="P93" s="20"/>
      <c r="AC93" s="20"/>
      <c r="AQ93" s="20"/>
      <c r="BD93" s="20"/>
      <c r="BR93" s="20"/>
    </row>
    <row r="94" spans="2:70" ht="12.75">
      <c r="B94" s="20"/>
      <c r="P94" s="20"/>
      <c r="AC94" s="20"/>
      <c r="AQ94" s="20"/>
      <c r="BD94" s="20"/>
      <c r="BR94" s="20"/>
    </row>
    <row r="95" spans="2:70" ht="12.75">
      <c r="B95" s="20"/>
      <c r="P95" s="20"/>
      <c r="AC95" s="20"/>
      <c r="AQ95" s="20"/>
      <c r="BD95" s="20"/>
      <c r="BR95" s="20"/>
    </row>
    <row r="96" spans="2:70" ht="12.75">
      <c r="B96" s="20"/>
      <c r="P96" s="20"/>
      <c r="AC96" s="20"/>
      <c r="AQ96" s="20"/>
      <c r="BD96" s="20"/>
      <c r="BR96" s="20"/>
    </row>
    <row r="97" spans="2:70" ht="12.75">
      <c r="B97" s="20"/>
      <c r="P97" s="20"/>
      <c r="AC97" s="20"/>
      <c r="AQ97" s="20"/>
      <c r="BD97" s="20"/>
      <c r="BR97" s="20"/>
    </row>
    <row r="98" spans="2:70" ht="12.75">
      <c r="B98" s="20"/>
      <c r="P98" s="20"/>
      <c r="AC98" s="20"/>
      <c r="AQ98" s="20"/>
      <c r="BD98" s="20"/>
      <c r="BR98" s="20"/>
    </row>
    <row r="99" spans="2:70" ht="12.75">
      <c r="B99" s="20"/>
      <c r="P99" s="20"/>
      <c r="AC99" s="20"/>
      <c r="AQ99" s="20"/>
      <c r="BD99" s="20"/>
      <c r="BR99" s="20"/>
    </row>
    <row r="100" spans="2:70" ht="12.75">
      <c r="B100" s="20"/>
      <c r="C100" s="16"/>
      <c r="D100" s="13"/>
      <c r="E100" s="16"/>
      <c r="M100" s="15"/>
      <c r="P100" s="20"/>
      <c r="Q100" s="16"/>
      <c r="U100" s="15"/>
      <c r="AC100" s="20"/>
      <c r="AD100" s="16"/>
      <c r="AQ100" s="20"/>
      <c r="BD100" s="20"/>
      <c r="BR100" s="20"/>
    </row>
    <row r="101" spans="2:70" ht="12.75">
      <c r="B101" s="20"/>
      <c r="C101" s="16"/>
      <c r="D101" s="13"/>
      <c r="E101" s="16"/>
      <c r="G101" s="14"/>
      <c r="I101" s="16"/>
      <c r="K101" s="38"/>
      <c r="M101" s="14"/>
      <c r="P101" s="20"/>
      <c r="Q101" s="16"/>
      <c r="U101" s="14"/>
      <c r="AC101" s="20"/>
      <c r="AQ101" s="20"/>
      <c r="BD101" s="20"/>
      <c r="BE101" s="16"/>
      <c r="BR101" s="20"/>
    </row>
    <row r="102" spans="2:70" ht="12.75">
      <c r="B102" s="20"/>
      <c r="C102" s="16"/>
      <c r="E102" s="16"/>
      <c r="G102" s="16"/>
      <c r="I102" s="16"/>
      <c r="K102" s="38"/>
      <c r="M102" s="14"/>
      <c r="P102" s="20"/>
      <c r="U102" s="14"/>
      <c r="AC102" s="20"/>
      <c r="AD102" s="16"/>
      <c r="AQ102" s="20"/>
      <c r="BD102" s="20"/>
      <c r="BE102" s="16">
        <v>0</v>
      </c>
      <c r="BR102" s="20"/>
    </row>
    <row r="103" spans="2:70" ht="12.75">
      <c r="B103" s="20"/>
      <c r="C103" s="4">
        <f>+Sept2019!C103+Aug2019!C103+July2019!C103+June2019!C103+May2019!C103+Apr2019!C103+Mar2019!C103+Feb2019!C103+Jan2019!C103+Dec2018!C103+Nov2018!C103+Oct2018!C103</f>
        <v>92827070.85</v>
      </c>
      <c r="E103" s="4">
        <f>+Sept2019!E103+Aug2019!E103+July2019!E103+June2019!E103+May2019!E103+Apr2019!E103+Mar2019!E103+Feb2019!E103+Jan2019!E103+Dec2018!E103+Nov2018!E103+Oct2018!E103</f>
        <v>48283731.73000001</v>
      </c>
      <c r="G103" s="4">
        <f>+Sept2019!G103+Aug2019!G103+July2019!G103+June2019!G103+May2019!G103+Apr2019!G103+Mar2019!G103+Feb2019!G103+Jan2019!G103+Dec2018!G103+Nov2018!G103+Oct2018!G103</f>
        <v>8704008.08</v>
      </c>
      <c r="I103" s="4">
        <f>+Sept2019!I103+Aug2019!I103+July2019!I103+June2019!I103+May2019!I103+Apr2019!I103+Mar2019!I103+Feb2019!I103+Jan2019!I103+Dec2018!I103+Nov2018!I103+Oct2018!I103</f>
        <v>30263095.919999998</v>
      </c>
      <c r="K103" s="4">
        <f>+Sept2019!K103+Aug2019!K103+July2019!K103+June2019!K103+May2019!K103+Apr2019!K103+Mar2019!K103+Feb2019!K103+Jan2019!K103+Dec2018!K103+Nov2018!K103+Oct2018!K103</f>
        <v>180077906.58</v>
      </c>
      <c r="M103" s="15"/>
      <c r="P103" s="20"/>
      <c r="U103" s="17"/>
      <c r="AC103" s="20"/>
      <c r="AD103" s="4">
        <f>SUM(AD101:AD102)</f>
        <v>0</v>
      </c>
      <c r="AQ103" s="20"/>
      <c r="BD103" s="20"/>
      <c r="BE103" s="4">
        <f>SUM(BE101:BE102)</f>
        <v>0</v>
      </c>
      <c r="BR103" s="20"/>
    </row>
    <row r="104" spans="2:70" ht="12.75">
      <c r="B104" s="20"/>
      <c r="M104" s="15"/>
      <c r="P104" s="20"/>
      <c r="AC104" s="20"/>
      <c r="AQ104" s="20"/>
      <c r="BD104" s="20"/>
      <c r="BR104" s="20"/>
    </row>
    <row r="105" spans="2:70" ht="12.75">
      <c r="B105" s="20"/>
      <c r="P105" s="20"/>
      <c r="AC105" s="20"/>
      <c r="AQ105" s="20"/>
      <c r="BD105" s="20"/>
      <c r="BR105" s="20"/>
    </row>
    <row r="106" spans="2:71" ht="12.75">
      <c r="B106" s="20"/>
      <c r="E106" s="16"/>
      <c r="G106" s="16"/>
      <c r="H106" s="18"/>
      <c r="I106" s="16"/>
      <c r="K106" s="16"/>
      <c r="L106" s="18"/>
      <c r="M106" s="19"/>
      <c r="O106" s="18"/>
      <c r="P106" s="20"/>
      <c r="S106" s="18"/>
      <c r="T106" s="18"/>
      <c r="U106" s="14"/>
      <c r="AC106" s="20"/>
      <c r="AD106" s="16"/>
      <c r="AQ106" s="20"/>
      <c r="AR106" s="16"/>
      <c r="BD106" s="20"/>
      <c r="BE106" s="16"/>
      <c r="BR106" s="20"/>
      <c r="BS106" s="16"/>
    </row>
    <row r="107" spans="2:70" ht="12.75">
      <c r="B107" s="20"/>
      <c r="P107" s="20"/>
      <c r="AC107" s="20"/>
      <c r="AQ107" s="20"/>
      <c r="BD107" s="20"/>
      <c r="BR107" s="20"/>
    </row>
    <row r="108" spans="2:70" ht="12.75">
      <c r="B108" s="20"/>
      <c r="P108" s="20"/>
      <c r="AC108" s="20"/>
      <c r="AQ108" s="20"/>
      <c r="BD108" s="20"/>
      <c r="BR108" s="20"/>
    </row>
    <row r="109" spans="2:70" ht="12.75">
      <c r="B109" s="20"/>
      <c r="P109" s="20"/>
      <c r="AC109" s="20"/>
      <c r="AQ109" s="20"/>
      <c r="BD109" s="20"/>
      <c r="BR109" s="20"/>
    </row>
    <row r="110" spans="2:70" ht="12.75">
      <c r="B110" s="20"/>
      <c r="P110" s="20"/>
      <c r="AC110" s="20"/>
      <c r="AQ110" s="20"/>
      <c r="BD110" s="20"/>
      <c r="BR110" s="20"/>
    </row>
    <row r="111" spans="2:70" ht="12.75">
      <c r="B111" s="20"/>
      <c r="P111" s="20"/>
      <c r="AC111" s="20"/>
      <c r="AQ111" s="20"/>
      <c r="BD111" s="20"/>
      <c r="BR111" s="20"/>
    </row>
    <row r="112" spans="2:70" ht="12.75">
      <c r="B112" s="20"/>
      <c r="P112" s="20"/>
      <c r="AC112" s="20"/>
      <c r="AQ112" s="20"/>
      <c r="BD112" s="20"/>
      <c r="BR112" s="20"/>
    </row>
    <row r="113" spans="2:70" ht="12.75">
      <c r="B113" s="20"/>
      <c r="P113" s="20"/>
      <c r="AC113" s="20"/>
      <c r="AQ113" s="20"/>
      <c r="BD113" s="20"/>
      <c r="BR113" s="20"/>
    </row>
    <row r="114" spans="2:70" ht="12.75">
      <c r="B114" s="20"/>
      <c r="P114" s="20"/>
      <c r="AC114" s="20"/>
      <c r="AQ114" s="20"/>
      <c r="BD114" s="20"/>
      <c r="BR114" s="20"/>
    </row>
    <row r="115" spans="2:70" ht="12.75">
      <c r="B115" s="20"/>
      <c r="P115" s="20"/>
      <c r="AC115" s="20"/>
      <c r="AD115" s="25"/>
      <c r="AQ115" s="20"/>
      <c r="AR115" s="25"/>
      <c r="BD115" s="20"/>
      <c r="BR115" s="20"/>
    </row>
    <row r="116" spans="2:70" ht="12.75">
      <c r="B116" s="20"/>
      <c r="C116" s="24"/>
      <c r="D116" s="21"/>
      <c r="E116" s="24"/>
      <c r="F116" s="41"/>
      <c r="G116" s="24"/>
      <c r="H116" s="22"/>
      <c r="P116" s="20"/>
      <c r="Q116" s="24"/>
      <c r="AC116" s="20"/>
      <c r="AD116" s="24"/>
      <c r="AQ116" s="20"/>
      <c r="AR116" s="24"/>
      <c r="BD116" s="20"/>
      <c r="BR116" s="20"/>
    </row>
    <row r="117" spans="2:70" ht="12.75">
      <c r="B117" s="20"/>
      <c r="C117" s="24"/>
      <c r="D117" s="21"/>
      <c r="E117" s="24"/>
      <c r="F117" s="41"/>
      <c r="G117" s="24"/>
      <c r="H117" s="22"/>
      <c r="P117" s="20"/>
      <c r="Q117" s="24"/>
      <c r="AC117" s="20"/>
      <c r="AD117" s="24"/>
      <c r="AQ117" s="20"/>
      <c r="AR117" s="24"/>
      <c r="BD117" s="20"/>
      <c r="BR117" s="20"/>
    </row>
    <row r="118" spans="2:70" ht="12.75">
      <c r="B118" s="20"/>
      <c r="C118" s="24"/>
      <c r="D118" s="21"/>
      <c r="E118" s="24"/>
      <c r="F118" s="41"/>
      <c r="G118" s="24"/>
      <c r="H118" s="22"/>
      <c r="P118" s="20"/>
      <c r="Q118" s="24"/>
      <c r="AC118" s="20"/>
      <c r="AD118" s="24"/>
      <c r="AQ118" s="20"/>
      <c r="AR118" s="24"/>
      <c r="BD118" s="20"/>
      <c r="BR118" s="20"/>
    </row>
    <row r="119" spans="2:70" ht="12.75">
      <c r="B119" s="20"/>
      <c r="C119" s="24"/>
      <c r="D119" s="21"/>
      <c r="E119" s="24"/>
      <c r="F119" s="41"/>
      <c r="G119" s="24"/>
      <c r="H119" s="22"/>
      <c r="P119" s="20"/>
      <c r="Q119" s="24"/>
      <c r="AC119" s="20"/>
      <c r="AD119" s="24"/>
      <c r="AQ119" s="20"/>
      <c r="AR119" s="24"/>
      <c r="BD119" s="20"/>
      <c r="BR119" s="20"/>
    </row>
    <row r="120" spans="2:70" ht="12.75">
      <c r="B120" s="20"/>
      <c r="C120" s="24"/>
      <c r="D120" s="21"/>
      <c r="E120" s="24"/>
      <c r="F120" s="41"/>
      <c r="G120" s="24"/>
      <c r="H120" s="22"/>
      <c r="P120" s="20"/>
      <c r="Q120" s="24"/>
      <c r="AC120" s="20"/>
      <c r="AD120" s="24"/>
      <c r="AQ120" s="20"/>
      <c r="AR120" s="24"/>
      <c r="BD120" s="20"/>
      <c r="BR120" s="20"/>
    </row>
    <row r="121" spans="2:70" ht="12.75">
      <c r="B121" s="20"/>
      <c r="C121" s="24"/>
      <c r="D121" s="21"/>
      <c r="E121" s="24"/>
      <c r="F121" s="41"/>
      <c r="G121" s="24"/>
      <c r="H121" s="22"/>
      <c r="P121" s="20"/>
      <c r="Q121" s="24"/>
      <c r="AC121" s="20"/>
      <c r="AD121" s="24"/>
      <c r="AQ121" s="20"/>
      <c r="AR121" s="24"/>
      <c r="BD121" s="20"/>
      <c r="BR121" s="20"/>
    </row>
    <row r="122" spans="2:70" ht="12.75">
      <c r="B122" s="20"/>
      <c r="C122" s="24"/>
      <c r="D122" s="21"/>
      <c r="E122" s="24"/>
      <c r="F122" s="41"/>
      <c r="G122" s="24"/>
      <c r="H122" s="22"/>
      <c r="P122" s="20"/>
      <c r="Q122" s="24"/>
      <c r="AC122" s="20"/>
      <c r="AD122" s="24"/>
      <c r="AQ122" s="20"/>
      <c r="AR122" s="24"/>
      <c r="BD122" s="20"/>
      <c r="BR122" s="20"/>
    </row>
    <row r="123" spans="2:70" ht="12.75">
      <c r="B123" s="20"/>
      <c r="C123" s="24"/>
      <c r="D123" s="21"/>
      <c r="E123" s="24"/>
      <c r="F123" s="41"/>
      <c r="G123" s="24"/>
      <c r="H123" s="22"/>
      <c r="P123" s="20"/>
      <c r="Q123" s="24"/>
      <c r="AC123" s="20"/>
      <c r="AD123" s="24"/>
      <c r="AQ123" s="20"/>
      <c r="AR123" s="24"/>
      <c r="BD123" s="20"/>
      <c r="BR123" s="20"/>
    </row>
    <row r="124" spans="2:70" ht="12.75">
      <c r="B124" s="20"/>
      <c r="C124" s="24"/>
      <c r="D124" s="21"/>
      <c r="E124" s="24"/>
      <c r="F124" s="41"/>
      <c r="G124" s="24"/>
      <c r="H124" s="22"/>
      <c r="P124" s="20"/>
      <c r="Q124" s="24"/>
      <c r="AC124" s="20"/>
      <c r="AD124" s="24"/>
      <c r="AQ124" s="20"/>
      <c r="AR124" s="24"/>
      <c r="BD124" s="20"/>
      <c r="BR124" s="20"/>
    </row>
    <row r="125" spans="2:70" ht="12.75">
      <c r="B125" s="20"/>
      <c r="C125" s="24"/>
      <c r="D125" s="21"/>
      <c r="E125" s="24"/>
      <c r="F125" s="41"/>
      <c r="G125" s="24"/>
      <c r="H125" s="22"/>
      <c r="P125" s="20"/>
      <c r="Q125" s="24"/>
      <c r="AC125" s="20"/>
      <c r="AD125" s="24"/>
      <c r="AQ125" s="20"/>
      <c r="AR125" s="24"/>
      <c r="BD125" s="20"/>
      <c r="BR125" s="20"/>
    </row>
    <row r="126" spans="2:70" ht="12.75">
      <c r="B126" s="20"/>
      <c r="C126" s="24"/>
      <c r="D126" s="21"/>
      <c r="E126" s="24"/>
      <c r="F126" s="41"/>
      <c r="G126" s="24"/>
      <c r="H126" s="22"/>
      <c r="P126" s="20"/>
      <c r="Q126" s="24"/>
      <c r="AC126" s="20"/>
      <c r="AD126" s="24"/>
      <c r="AQ126" s="20"/>
      <c r="AR126" s="24"/>
      <c r="BD126" s="20"/>
      <c r="BR126" s="20"/>
    </row>
    <row r="127" spans="2:70" ht="12.75">
      <c r="B127" s="20"/>
      <c r="C127" s="24"/>
      <c r="D127" s="21"/>
      <c r="E127" s="24"/>
      <c r="F127" s="41"/>
      <c r="G127" s="24"/>
      <c r="H127" s="22"/>
      <c r="P127" s="20"/>
      <c r="Q127" s="24"/>
      <c r="AC127" s="20"/>
      <c r="AD127" s="24"/>
      <c r="AQ127" s="20"/>
      <c r="AR127" s="24"/>
      <c r="BD127" s="20"/>
      <c r="BR127" s="20"/>
    </row>
    <row r="128" spans="2:70" ht="12.75">
      <c r="B128" s="20"/>
      <c r="C128" s="24"/>
      <c r="D128" s="21"/>
      <c r="E128" s="24"/>
      <c r="F128" s="41"/>
      <c r="G128" s="24"/>
      <c r="H128" s="22"/>
      <c r="P128" s="20"/>
      <c r="Q128" s="24"/>
      <c r="AC128" s="20"/>
      <c r="AD128" s="24"/>
      <c r="AQ128" s="20"/>
      <c r="AR128" s="24"/>
      <c r="BD128" s="20"/>
      <c r="BR128" s="20"/>
    </row>
    <row r="129" spans="2:70" ht="12.75">
      <c r="B129" s="20"/>
      <c r="C129" s="24"/>
      <c r="D129" s="21"/>
      <c r="E129" s="24"/>
      <c r="F129" s="41"/>
      <c r="G129" s="24"/>
      <c r="H129" s="22"/>
      <c r="P129" s="20"/>
      <c r="Q129" s="24"/>
      <c r="AC129" s="20"/>
      <c r="AD129" s="24"/>
      <c r="AQ129" s="20"/>
      <c r="AR129" s="24"/>
      <c r="BD129" s="20"/>
      <c r="BR129" s="20"/>
    </row>
    <row r="130" spans="2:70" ht="12.75">
      <c r="B130" s="20"/>
      <c r="C130" s="24"/>
      <c r="D130" s="21"/>
      <c r="E130" s="24"/>
      <c r="F130" s="41"/>
      <c r="G130" s="24"/>
      <c r="H130" s="22"/>
      <c r="P130" s="20"/>
      <c r="Q130" s="24"/>
      <c r="AC130" s="20"/>
      <c r="AD130" s="24"/>
      <c r="AQ130" s="20"/>
      <c r="AR130" s="24"/>
      <c r="BD130" s="20"/>
      <c r="BR130" s="20"/>
    </row>
    <row r="131" spans="2:70" ht="12.75">
      <c r="B131" s="20"/>
      <c r="C131" s="24"/>
      <c r="D131" s="21"/>
      <c r="E131" s="24"/>
      <c r="F131" s="41"/>
      <c r="G131" s="24"/>
      <c r="H131" s="22"/>
      <c r="P131" s="20"/>
      <c r="Q131" s="24"/>
      <c r="AC131" s="20"/>
      <c r="AD131" s="24"/>
      <c r="AQ131" s="20"/>
      <c r="AR131" s="24"/>
      <c r="BD131" s="20"/>
      <c r="BR131" s="20"/>
    </row>
    <row r="132" spans="2:70" ht="12.75">
      <c r="B132" s="20"/>
      <c r="C132" s="24"/>
      <c r="D132" s="21"/>
      <c r="E132" s="24"/>
      <c r="F132" s="41"/>
      <c r="G132" s="24"/>
      <c r="H132" s="22"/>
      <c r="P132" s="20"/>
      <c r="Q132" s="24"/>
      <c r="AC132" s="20"/>
      <c r="AD132" s="24"/>
      <c r="AQ132" s="20"/>
      <c r="AR132" s="24"/>
      <c r="BD132" s="20"/>
      <c r="BR132" s="20"/>
    </row>
    <row r="133" spans="2:70" ht="12.75">
      <c r="B133" s="20"/>
      <c r="C133" s="24"/>
      <c r="D133" s="21"/>
      <c r="E133" s="24"/>
      <c r="F133" s="41"/>
      <c r="G133" s="24"/>
      <c r="H133" s="22"/>
      <c r="P133" s="20"/>
      <c r="Q133" s="24"/>
      <c r="AC133" s="20"/>
      <c r="AD133" s="24"/>
      <c r="AQ133" s="20"/>
      <c r="AR133" s="24"/>
      <c r="BD133" s="20"/>
      <c r="BR133" s="20"/>
    </row>
    <row r="134" spans="2:70" ht="12.75">
      <c r="B134" s="20"/>
      <c r="C134" s="24"/>
      <c r="D134" s="21"/>
      <c r="E134" s="24"/>
      <c r="F134" s="41"/>
      <c r="G134" s="24"/>
      <c r="H134" s="22"/>
      <c r="P134" s="20"/>
      <c r="Q134" s="24"/>
      <c r="AC134" s="20"/>
      <c r="AD134" s="24"/>
      <c r="AQ134" s="20"/>
      <c r="AR134" s="24"/>
      <c r="BD134" s="20"/>
      <c r="BR134" s="20"/>
    </row>
    <row r="135" spans="2:70" ht="12.75">
      <c r="B135" s="20"/>
      <c r="C135" s="24"/>
      <c r="D135" s="21"/>
      <c r="E135" s="24"/>
      <c r="F135" s="41"/>
      <c r="G135" s="24"/>
      <c r="H135" s="22"/>
      <c r="P135" s="20"/>
      <c r="Q135" s="24"/>
      <c r="AC135" s="20"/>
      <c r="AD135" s="24"/>
      <c r="AQ135" s="20"/>
      <c r="AR135" s="24"/>
      <c r="BD135" s="20"/>
      <c r="BR135" s="20"/>
    </row>
    <row r="136" spans="2:70" ht="12.75">
      <c r="B136" s="20"/>
      <c r="C136" s="24"/>
      <c r="D136" s="21"/>
      <c r="E136" s="24"/>
      <c r="F136" s="41"/>
      <c r="G136" s="24"/>
      <c r="H136" s="22"/>
      <c r="P136" s="20"/>
      <c r="Q136" s="24"/>
      <c r="AC136" s="20"/>
      <c r="AD136" s="24"/>
      <c r="AQ136" s="20"/>
      <c r="AR136" s="24"/>
      <c r="BD136" s="20"/>
      <c r="BR136" s="20"/>
    </row>
    <row r="137" spans="2:70" ht="12.75">
      <c r="B137" s="20"/>
      <c r="C137" s="24"/>
      <c r="D137" s="21"/>
      <c r="E137" s="24"/>
      <c r="F137" s="41"/>
      <c r="G137" s="24"/>
      <c r="H137" s="22"/>
      <c r="P137" s="20"/>
      <c r="Q137" s="24"/>
      <c r="AC137" s="20"/>
      <c r="AD137" s="24"/>
      <c r="AQ137" s="20"/>
      <c r="AR137" s="24"/>
      <c r="BD137" s="20"/>
      <c r="BR137" s="20"/>
    </row>
    <row r="138" spans="2:70" ht="12.75">
      <c r="B138" s="20"/>
      <c r="C138" s="24"/>
      <c r="D138" s="21"/>
      <c r="E138" s="24"/>
      <c r="F138" s="41"/>
      <c r="G138" s="24"/>
      <c r="H138" s="22"/>
      <c r="P138" s="20"/>
      <c r="Q138" s="24"/>
      <c r="AC138" s="20"/>
      <c r="AD138" s="24"/>
      <c r="AQ138" s="20"/>
      <c r="AR138" s="24"/>
      <c r="BD138" s="20"/>
      <c r="BR138" s="20"/>
    </row>
    <row r="139" spans="2:70" ht="12.75">
      <c r="B139" s="20"/>
      <c r="C139" s="24"/>
      <c r="D139" s="21"/>
      <c r="E139" s="24"/>
      <c r="F139" s="41"/>
      <c r="G139" s="24"/>
      <c r="H139" s="22"/>
      <c r="P139" s="20"/>
      <c r="Q139" s="24"/>
      <c r="AC139" s="20"/>
      <c r="AD139" s="24"/>
      <c r="AQ139" s="20"/>
      <c r="AR139" s="24"/>
      <c r="BD139" s="20"/>
      <c r="BR139" s="20"/>
    </row>
    <row r="140" spans="2:70" ht="12.75">
      <c r="B140" s="20"/>
      <c r="C140" s="24"/>
      <c r="D140" s="21"/>
      <c r="E140" s="24"/>
      <c r="F140" s="41"/>
      <c r="G140" s="24"/>
      <c r="H140" s="22"/>
      <c r="P140" s="20"/>
      <c r="Q140" s="24"/>
      <c r="AC140" s="20"/>
      <c r="AD140" s="24"/>
      <c r="AQ140" s="20"/>
      <c r="AR140" s="24"/>
      <c r="BD140" s="20"/>
      <c r="BR140" s="20"/>
    </row>
    <row r="141" spans="2:70" ht="12.75">
      <c r="B141" s="20"/>
      <c r="C141" s="24"/>
      <c r="D141" s="21"/>
      <c r="E141" s="24"/>
      <c r="F141" s="41"/>
      <c r="G141" s="24"/>
      <c r="H141" s="22"/>
      <c r="P141" s="20"/>
      <c r="Q141" s="24"/>
      <c r="AC141" s="20"/>
      <c r="AD141" s="24"/>
      <c r="AQ141" s="20"/>
      <c r="AR141" s="24"/>
      <c r="BD141" s="20"/>
      <c r="BR141" s="20"/>
    </row>
    <row r="142" spans="2:70" ht="12.75">
      <c r="B142" s="20"/>
      <c r="C142" s="24"/>
      <c r="D142" s="21"/>
      <c r="E142" s="24"/>
      <c r="F142" s="41"/>
      <c r="G142" s="24"/>
      <c r="H142" s="22"/>
      <c r="P142" s="20"/>
      <c r="Q142" s="24"/>
      <c r="AC142" s="20"/>
      <c r="AD142" s="24"/>
      <c r="AQ142" s="20"/>
      <c r="AR142" s="24"/>
      <c r="BD142" s="20"/>
      <c r="BR142" s="20"/>
    </row>
    <row r="143" spans="2:70" ht="12.75">
      <c r="B143" s="20"/>
      <c r="C143" s="24"/>
      <c r="D143" s="21"/>
      <c r="E143" s="24"/>
      <c r="F143" s="41"/>
      <c r="G143" s="24"/>
      <c r="H143" s="22"/>
      <c r="P143" s="20"/>
      <c r="Q143" s="24"/>
      <c r="AC143" s="20"/>
      <c r="AD143" s="24"/>
      <c r="AQ143" s="20"/>
      <c r="AR143" s="24"/>
      <c r="BD143" s="20"/>
      <c r="BR143" s="20"/>
    </row>
    <row r="144" spans="2:70" ht="12.75">
      <c r="B144" s="20"/>
      <c r="C144" s="24"/>
      <c r="D144" s="21"/>
      <c r="E144" s="24"/>
      <c r="F144" s="41"/>
      <c r="G144" s="24"/>
      <c r="H144" s="22"/>
      <c r="P144" s="20"/>
      <c r="Q144" s="24"/>
      <c r="AC144" s="20"/>
      <c r="AD144" s="24"/>
      <c r="AQ144" s="20"/>
      <c r="AR144" s="24"/>
      <c r="BD144" s="20"/>
      <c r="BR144" s="20"/>
    </row>
    <row r="145" spans="2:70" ht="12.75">
      <c r="B145" s="20"/>
      <c r="C145" s="24"/>
      <c r="D145" s="21"/>
      <c r="E145" s="24"/>
      <c r="F145" s="41"/>
      <c r="G145" s="24"/>
      <c r="H145" s="22"/>
      <c r="P145" s="20"/>
      <c r="Q145" s="24"/>
      <c r="AC145" s="20"/>
      <c r="AD145" s="24"/>
      <c r="AQ145" s="20"/>
      <c r="AR145" s="24"/>
      <c r="BD145" s="20"/>
      <c r="BR145" s="20"/>
    </row>
    <row r="146" spans="2:70" ht="12.75">
      <c r="B146" s="20"/>
      <c r="C146" s="24"/>
      <c r="D146" s="21"/>
      <c r="E146" s="24"/>
      <c r="F146" s="41"/>
      <c r="G146" s="24"/>
      <c r="H146" s="22"/>
      <c r="P146" s="20"/>
      <c r="Q146" s="24"/>
      <c r="AC146" s="20"/>
      <c r="AD146" s="24"/>
      <c r="AQ146" s="20"/>
      <c r="AR146" s="24"/>
      <c r="BD146" s="20"/>
      <c r="BR146" s="20"/>
    </row>
    <row r="147" spans="2:70" ht="12.75">
      <c r="B147" s="20"/>
      <c r="C147" s="24"/>
      <c r="D147" s="21"/>
      <c r="E147" s="24"/>
      <c r="F147" s="41"/>
      <c r="G147" s="24"/>
      <c r="H147" s="22"/>
      <c r="P147" s="20"/>
      <c r="Q147" s="24"/>
      <c r="AC147" s="20"/>
      <c r="AD147" s="24"/>
      <c r="AQ147" s="20"/>
      <c r="AR147" s="24"/>
      <c r="BD147" s="20"/>
      <c r="BR147" s="20"/>
    </row>
    <row r="148" spans="2:70" ht="12.75">
      <c r="B148" s="20"/>
      <c r="C148" s="24"/>
      <c r="D148" s="21"/>
      <c r="E148" s="24"/>
      <c r="F148" s="41"/>
      <c r="G148" s="24"/>
      <c r="H148" s="22"/>
      <c r="P148" s="20"/>
      <c r="Q148" s="24"/>
      <c r="AC148" s="20"/>
      <c r="AD148" s="24"/>
      <c r="AQ148" s="20"/>
      <c r="AR148" s="24"/>
      <c r="BD148" s="20"/>
      <c r="BR148" s="20"/>
    </row>
    <row r="149" spans="2:70" ht="12.75">
      <c r="B149" s="20"/>
      <c r="C149" s="24"/>
      <c r="D149" s="21"/>
      <c r="E149" s="24"/>
      <c r="F149" s="41"/>
      <c r="G149" s="24"/>
      <c r="H149" s="22"/>
      <c r="P149" s="20"/>
      <c r="Q149" s="24"/>
      <c r="AC149" s="20"/>
      <c r="AD149" s="24"/>
      <c r="AQ149" s="20"/>
      <c r="AR149" s="24"/>
      <c r="BD149" s="20"/>
      <c r="BR149" s="20"/>
    </row>
    <row r="150" spans="2:70" ht="12.75">
      <c r="B150" s="20"/>
      <c r="C150" s="24"/>
      <c r="D150" s="21"/>
      <c r="E150" s="24"/>
      <c r="F150" s="41"/>
      <c r="G150" s="24"/>
      <c r="H150" s="22"/>
      <c r="P150" s="20"/>
      <c r="Q150" s="24"/>
      <c r="AC150" s="20"/>
      <c r="AD150" s="24"/>
      <c r="AQ150" s="20"/>
      <c r="AR150" s="24"/>
      <c r="BD150" s="20"/>
      <c r="BR150" s="20"/>
    </row>
    <row r="151" spans="2:70" ht="12.75">
      <c r="B151" s="20"/>
      <c r="C151" s="24"/>
      <c r="D151" s="21"/>
      <c r="E151" s="24"/>
      <c r="F151" s="41"/>
      <c r="G151" s="24"/>
      <c r="H151" s="22"/>
      <c r="P151" s="20"/>
      <c r="Q151" s="24"/>
      <c r="AC151" s="20"/>
      <c r="AD151" s="24"/>
      <c r="AQ151" s="20"/>
      <c r="AR151" s="24"/>
      <c r="BD151" s="20"/>
      <c r="BR151" s="20"/>
    </row>
    <row r="152" spans="2:70" ht="12.75">
      <c r="B152" s="20"/>
      <c r="C152" s="24"/>
      <c r="D152" s="21"/>
      <c r="E152" s="24"/>
      <c r="F152" s="41"/>
      <c r="G152" s="24"/>
      <c r="H152" s="22"/>
      <c r="P152" s="20"/>
      <c r="Q152" s="24"/>
      <c r="AC152" s="20"/>
      <c r="AD152" s="24"/>
      <c r="AQ152" s="20"/>
      <c r="AR152" s="24"/>
      <c r="BD152" s="20"/>
      <c r="BR152" s="20"/>
    </row>
    <row r="153" spans="2:70" ht="12.75">
      <c r="B153" s="20"/>
      <c r="C153" s="24"/>
      <c r="D153" s="21"/>
      <c r="E153" s="24"/>
      <c r="F153" s="41"/>
      <c r="G153" s="24"/>
      <c r="H153" s="22"/>
      <c r="P153" s="20"/>
      <c r="Q153" s="24"/>
      <c r="AC153" s="20"/>
      <c r="AD153" s="24"/>
      <c r="AQ153" s="20"/>
      <c r="AR153" s="24"/>
      <c r="BD153" s="20"/>
      <c r="BR153" s="20"/>
    </row>
    <row r="154" spans="2:70" ht="12.75">
      <c r="B154" s="20"/>
      <c r="C154" s="24"/>
      <c r="D154" s="21"/>
      <c r="E154" s="24"/>
      <c r="F154" s="41"/>
      <c r="G154" s="24"/>
      <c r="H154" s="22"/>
      <c r="P154" s="20"/>
      <c r="Q154" s="24"/>
      <c r="AC154" s="20"/>
      <c r="AD154" s="24"/>
      <c r="AQ154" s="20"/>
      <c r="AR154" s="24"/>
      <c r="BD154" s="20"/>
      <c r="BR154" s="20"/>
    </row>
    <row r="155" spans="2:70" ht="12.75">
      <c r="B155" s="20"/>
      <c r="C155" s="24"/>
      <c r="D155" s="21"/>
      <c r="E155" s="24"/>
      <c r="F155" s="41"/>
      <c r="G155" s="24"/>
      <c r="H155" s="22"/>
      <c r="P155" s="20"/>
      <c r="Q155" s="24"/>
      <c r="AC155" s="20"/>
      <c r="AD155" s="24"/>
      <c r="AQ155" s="20"/>
      <c r="AR155" s="24"/>
      <c r="BD155" s="20"/>
      <c r="BR155" s="20"/>
    </row>
    <row r="156" spans="2:70" ht="12.75">
      <c r="B156" s="20"/>
      <c r="C156" s="24"/>
      <c r="D156" s="21"/>
      <c r="E156" s="24"/>
      <c r="F156" s="41"/>
      <c r="G156" s="24"/>
      <c r="H156" s="22"/>
      <c r="P156" s="20"/>
      <c r="Q156" s="24"/>
      <c r="AC156" s="20"/>
      <c r="AD156" s="24"/>
      <c r="AQ156" s="20"/>
      <c r="AR156" s="24"/>
      <c r="BD156" s="20"/>
      <c r="BR156" s="20"/>
    </row>
    <row r="157" spans="2:70" ht="12.75">
      <c r="B157" s="20"/>
      <c r="C157" s="24"/>
      <c r="D157" s="21"/>
      <c r="E157" s="24"/>
      <c r="F157" s="41"/>
      <c r="G157" s="24"/>
      <c r="H157" s="22"/>
      <c r="P157" s="20"/>
      <c r="Q157" s="24"/>
      <c r="AC157" s="20"/>
      <c r="AD157" s="24"/>
      <c r="AQ157" s="20"/>
      <c r="AR157" s="24"/>
      <c r="BD157" s="20"/>
      <c r="BR157" s="20"/>
    </row>
    <row r="158" spans="2:70" ht="12.75">
      <c r="B158" s="20"/>
      <c r="C158" s="24"/>
      <c r="D158" s="21"/>
      <c r="E158" s="24"/>
      <c r="F158" s="41"/>
      <c r="G158" s="24"/>
      <c r="H158" s="22"/>
      <c r="P158" s="20"/>
      <c r="Q158" s="24"/>
      <c r="AC158" s="20"/>
      <c r="AD158" s="24"/>
      <c r="AQ158" s="20"/>
      <c r="AR158" s="24"/>
      <c r="BD158" s="20"/>
      <c r="BR158" s="20"/>
    </row>
    <row r="159" spans="2:70" ht="12.75">
      <c r="B159" s="20"/>
      <c r="C159" s="24"/>
      <c r="D159" s="21"/>
      <c r="E159" s="24"/>
      <c r="F159" s="41"/>
      <c r="G159" s="24"/>
      <c r="H159" s="22"/>
      <c r="P159" s="20"/>
      <c r="Q159" s="24"/>
      <c r="AC159" s="20"/>
      <c r="AD159" s="24"/>
      <c r="AQ159" s="20"/>
      <c r="AR159" s="24"/>
      <c r="BD159" s="20"/>
      <c r="BR159" s="20"/>
    </row>
    <row r="160" spans="2:70" ht="12.75">
      <c r="B160" s="20"/>
      <c r="C160" s="24"/>
      <c r="D160" s="21"/>
      <c r="E160" s="24"/>
      <c r="F160" s="41"/>
      <c r="G160" s="24"/>
      <c r="H160" s="22"/>
      <c r="P160" s="20"/>
      <c r="Q160" s="24"/>
      <c r="AC160" s="20"/>
      <c r="AD160" s="24"/>
      <c r="AQ160" s="20"/>
      <c r="AR160" s="24"/>
      <c r="BD160" s="20"/>
      <c r="BR160" s="20"/>
    </row>
    <row r="161" spans="2:70" ht="12.75">
      <c r="B161" s="20"/>
      <c r="C161" s="24"/>
      <c r="D161" s="21"/>
      <c r="E161" s="24"/>
      <c r="F161" s="41"/>
      <c r="G161" s="24"/>
      <c r="H161" s="22"/>
      <c r="P161" s="20"/>
      <c r="Q161" s="24"/>
      <c r="AC161" s="20"/>
      <c r="AD161" s="24"/>
      <c r="AQ161" s="20"/>
      <c r="AR161" s="24"/>
      <c r="BD161" s="20"/>
      <c r="BR161" s="20"/>
    </row>
    <row r="162" spans="2:70" ht="12.75">
      <c r="B162" s="20"/>
      <c r="C162" s="24"/>
      <c r="D162" s="21"/>
      <c r="E162" s="24"/>
      <c r="F162" s="41"/>
      <c r="G162" s="24"/>
      <c r="H162" s="22"/>
      <c r="P162" s="20"/>
      <c r="Q162" s="24"/>
      <c r="AC162" s="20"/>
      <c r="AD162" s="24"/>
      <c r="AQ162" s="20"/>
      <c r="AR162" s="24"/>
      <c r="BD162" s="20"/>
      <c r="BR162" s="20"/>
    </row>
    <row r="163" spans="2:70" ht="12.75">
      <c r="B163" s="20"/>
      <c r="C163" s="24"/>
      <c r="D163" s="21"/>
      <c r="E163" s="24"/>
      <c r="F163" s="41"/>
      <c r="G163" s="24"/>
      <c r="H163" s="22"/>
      <c r="P163" s="20"/>
      <c r="Q163" s="24"/>
      <c r="AC163" s="20"/>
      <c r="AD163" s="24"/>
      <c r="AQ163" s="20"/>
      <c r="AR163" s="24"/>
      <c r="BD163" s="20"/>
      <c r="BR163" s="20"/>
    </row>
    <row r="164" spans="2:70" ht="12.75">
      <c r="B164" s="20"/>
      <c r="C164" s="24"/>
      <c r="D164" s="21"/>
      <c r="E164" s="24"/>
      <c r="F164" s="41"/>
      <c r="G164" s="24"/>
      <c r="H164" s="22"/>
      <c r="P164" s="20"/>
      <c r="Q164" s="24"/>
      <c r="AC164" s="20"/>
      <c r="AD164" s="24"/>
      <c r="AQ164" s="20"/>
      <c r="AR164" s="24"/>
      <c r="BD164" s="20"/>
      <c r="BR164" s="20"/>
    </row>
    <row r="165" spans="3:44" ht="12.75">
      <c r="C165" s="24"/>
      <c r="D165" s="21"/>
      <c r="E165" s="24"/>
      <c r="F165" s="41"/>
      <c r="G165" s="24"/>
      <c r="H165" s="22"/>
      <c r="Q165" s="24"/>
      <c r="AD165" s="24"/>
      <c r="AR165" s="24"/>
    </row>
    <row r="166" spans="3:44" ht="12.75">
      <c r="C166" s="24"/>
      <c r="D166" s="21"/>
      <c r="E166" s="24"/>
      <c r="F166" s="41"/>
      <c r="G166" s="24"/>
      <c r="H166" s="22"/>
      <c r="Q166" s="24"/>
      <c r="AD166" s="24"/>
      <c r="AR166" s="24"/>
    </row>
    <row r="167" spans="3:44" ht="12.75">
      <c r="C167" s="24"/>
      <c r="D167" s="21"/>
      <c r="E167" s="24"/>
      <c r="F167" s="41"/>
      <c r="G167" s="24"/>
      <c r="H167" s="22"/>
      <c r="Q167" s="24"/>
      <c r="AD167" s="24"/>
      <c r="AR167" s="24"/>
    </row>
    <row r="168" spans="3:44" ht="12.75">
      <c r="C168" s="24"/>
      <c r="D168" s="21"/>
      <c r="E168" s="24"/>
      <c r="F168" s="41"/>
      <c r="G168" s="24"/>
      <c r="H168" s="22"/>
      <c r="Q168" s="24"/>
      <c r="AD168" s="24"/>
      <c r="AR168" s="24"/>
    </row>
    <row r="169" spans="3:44" ht="12.75">
      <c r="C169" s="24"/>
      <c r="D169" s="21"/>
      <c r="E169" s="24"/>
      <c r="F169" s="41"/>
      <c r="G169" s="24"/>
      <c r="H169" s="22"/>
      <c r="Q169" s="24"/>
      <c r="AD169" s="24"/>
      <c r="AR169" s="24"/>
    </row>
    <row r="170" spans="3:44" ht="12.75">
      <c r="C170" s="24"/>
      <c r="D170" s="21"/>
      <c r="E170" s="24"/>
      <c r="F170" s="41"/>
      <c r="G170" s="24"/>
      <c r="H170" s="22"/>
      <c r="Q170" s="24"/>
      <c r="AD170" s="24"/>
      <c r="AR170" s="24"/>
    </row>
    <row r="171" spans="3:44" ht="12.75">
      <c r="C171" s="24"/>
      <c r="D171" s="21"/>
      <c r="E171" s="24"/>
      <c r="F171" s="41"/>
      <c r="G171" s="24"/>
      <c r="H171" s="22"/>
      <c r="Q171" s="24"/>
      <c r="AD171" s="24"/>
      <c r="AR171" s="24"/>
    </row>
    <row r="172" spans="3:44" ht="12.75">
      <c r="C172" s="24"/>
      <c r="D172" s="21"/>
      <c r="E172" s="24"/>
      <c r="F172" s="41"/>
      <c r="G172" s="24"/>
      <c r="H172" s="22"/>
      <c r="Q172" s="24"/>
      <c r="AD172" s="24"/>
      <c r="AR172" s="24"/>
    </row>
    <row r="173" spans="3:44" ht="12.75">
      <c r="C173" s="24"/>
      <c r="D173" s="21"/>
      <c r="E173" s="24"/>
      <c r="F173" s="41"/>
      <c r="G173" s="24"/>
      <c r="H173" s="22"/>
      <c r="Q173" s="24"/>
      <c r="AD173" s="24"/>
      <c r="AR173" s="24"/>
    </row>
    <row r="174" spans="3:44" ht="12.75">
      <c r="C174" s="24"/>
      <c r="D174" s="21"/>
      <c r="E174" s="24"/>
      <c r="F174" s="41"/>
      <c r="G174" s="24"/>
      <c r="H174" s="22"/>
      <c r="Q174" s="24"/>
      <c r="AD174" s="24"/>
      <c r="AR174" s="24"/>
    </row>
    <row r="175" spans="3:44" ht="12.75">
      <c r="C175" s="24"/>
      <c r="D175" s="21"/>
      <c r="E175" s="24"/>
      <c r="F175" s="41"/>
      <c r="G175" s="24"/>
      <c r="H175" s="22"/>
      <c r="Q175" s="24"/>
      <c r="AD175" s="24"/>
      <c r="AR175" s="24"/>
    </row>
    <row r="176" spans="3:44" ht="12.75">
      <c r="C176" s="24"/>
      <c r="D176" s="21"/>
      <c r="E176" s="24"/>
      <c r="F176" s="41"/>
      <c r="G176" s="24"/>
      <c r="H176" s="22"/>
      <c r="Q176" s="24"/>
      <c r="AD176" s="24"/>
      <c r="AR176" s="24"/>
    </row>
    <row r="177" spans="3:44" ht="12.75">
      <c r="C177" s="24"/>
      <c r="D177" s="21"/>
      <c r="E177" s="24"/>
      <c r="F177" s="41"/>
      <c r="G177" s="24"/>
      <c r="H177" s="22"/>
      <c r="Q177" s="24"/>
      <c r="AD177" s="24"/>
      <c r="AR177" s="24"/>
    </row>
    <row r="178" spans="3:44" ht="12.75">
      <c r="C178" s="24"/>
      <c r="D178" s="21"/>
      <c r="E178" s="24"/>
      <c r="F178" s="41"/>
      <c r="G178" s="24"/>
      <c r="H178" s="22"/>
      <c r="Q178" s="24"/>
      <c r="AD178" s="24"/>
      <c r="AR178" s="24"/>
    </row>
    <row r="179" spans="3:44" ht="12.75">
      <c r="C179" s="24"/>
      <c r="D179" s="21"/>
      <c r="E179" s="24"/>
      <c r="F179" s="41"/>
      <c r="G179" s="24"/>
      <c r="H179" s="22"/>
      <c r="Q179" s="24"/>
      <c r="AD179" s="24"/>
      <c r="AR179" s="24"/>
    </row>
    <row r="180" spans="3:44" ht="12.75">
      <c r="C180" s="24"/>
      <c r="D180" s="21"/>
      <c r="E180" s="24"/>
      <c r="F180" s="41"/>
      <c r="G180" s="24"/>
      <c r="H180" s="22"/>
      <c r="Q180" s="24"/>
      <c r="AD180" s="24"/>
      <c r="AR180" s="24"/>
    </row>
    <row r="181" spans="3:44" ht="12.75">
      <c r="C181" s="24"/>
      <c r="D181" s="21"/>
      <c r="E181" s="24"/>
      <c r="F181" s="41"/>
      <c r="G181" s="24"/>
      <c r="H181" s="22"/>
      <c r="Q181" s="24"/>
      <c r="AD181" s="24"/>
      <c r="AR181" s="24"/>
    </row>
    <row r="182" spans="3:44" ht="12.75">
      <c r="C182" s="24"/>
      <c r="D182" s="21"/>
      <c r="E182" s="24"/>
      <c r="F182" s="41"/>
      <c r="G182" s="24"/>
      <c r="H182" s="22"/>
      <c r="Q182" s="24"/>
      <c r="AD182" s="24"/>
      <c r="AR182" s="24"/>
    </row>
    <row r="183" spans="3:44" ht="12.75">
      <c r="C183" s="24"/>
      <c r="D183" s="21"/>
      <c r="E183" s="24"/>
      <c r="F183" s="41"/>
      <c r="G183" s="24"/>
      <c r="H183" s="22"/>
      <c r="Q183" s="24"/>
      <c r="AD183" s="24"/>
      <c r="AR183" s="24"/>
    </row>
    <row r="184" spans="3:44" ht="12.75">
      <c r="C184" s="24"/>
      <c r="D184" s="21"/>
      <c r="E184" s="24"/>
      <c r="F184" s="41"/>
      <c r="G184" s="24"/>
      <c r="H184" s="22"/>
      <c r="Q184" s="24"/>
      <c r="AD184" s="24"/>
      <c r="AR184" s="24"/>
    </row>
    <row r="185" spans="3:44" ht="12.75">
      <c r="C185" s="24"/>
      <c r="D185" s="21"/>
      <c r="E185" s="24"/>
      <c r="F185" s="41"/>
      <c r="G185" s="24"/>
      <c r="H185" s="22"/>
      <c r="Q185" s="24"/>
      <c r="AD185" s="24"/>
      <c r="AR185" s="24"/>
    </row>
    <row r="186" spans="3:44" ht="12.75">
      <c r="C186" s="24"/>
      <c r="D186" s="21"/>
      <c r="E186" s="24"/>
      <c r="F186" s="41"/>
      <c r="G186" s="24"/>
      <c r="H186" s="22"/>
      <c r="Q186" s="24"/>
      <c r="AD186" s="24"/>
      <c r="AR186" s="24"/>
    </row>
    <row r="187" spans="3:44" ht="12.75">
      <c r="C187" s="24"/>
      <c r="D187" s="21"/>
      <c r="E187" s="24"/>
      <c r="F187" s="41"/>
      <c r="G187" s="24"/>
      <c r="H187" s="22"/>
      <c r="Q187" s="24"/>
      <c r="AD187" s="24"/>
      <c r="AR187" s="24"/>
    </row>
    <row r="188" spans="3:44" ht="12.75">
      <c r="C188" s="24"/>
      <c r="D188" s="21"/>
      <c r="E188" s="24"/>
      <c r="F188" s="41"/>
      <c r="G188" s="24"/>
      <c r="H188" s="22"/>
      <c r="Q188" s="24"/>
      <c r="AD188" s="24"/>
      <c r="AR188" s="24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50">
      <selection activeCell="I92" sqref="I92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3:6" ht="12.75">
      <c r="C1"/>
      <c r="D1" s="5">
        <v>43374</v>
      </c>
      <c r="E1"/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4" ht="12.75">
      <c r="B3" s="30">
        <v>33010</v>
      </c>
      <c r="C3" s="32">
        <v>33734.8399999999</v>
      </c>
      <c r="D3" s="6">
        <f>+C3/$C$90</f>
        <v>0.006703291004822151</v>
      </c>
      <c r="E3" s="32">
        <v>33734.8399999999</v>
      </c>
      <c r="F3" s="6">
        <f>+E3/$E$90</f>
        <v>0.011866756687239306</v>
      </c>
      <c r="G3" s="32">
        <v>1414.7</v>
      </c>
      <c r="H3" s="6">
        <f>+G3/$G$90</f>
        <v>0.0029283782476909152</v>
      </c>
      <c r="I3" s="32">
        <v>3284.51</v>
      </c>
      <c r="J3" s="6">
        <f>+I3/$I$90</f>
        <v>0.0014758471397450588</v>
      </c>
      <c r="K3" s="27">
        <f>+C3+E3+G3+I3</f>
        <v>72168.8899999998</v>
      </c>
      <c r="L3" s="6">
        <f>+K3/$K$90</f>
        <v>0.006818685138456691</v>
      </c>
      <c r="N3" s="26"/>
    </row>
    <row r="4" spans="2:14" ht="12.75">
      <c r="B4" s="30">
        <v>33012</v>
      </c>
      <c r="C4" s="32">
        <v>246.11</v>
      </c>
      <c r="D4" s="6">
        <f aca="true" t="shared" si="0" ref="D4:D67">+C4/$C$90</f>
        <v>4.8903357751119747E-05</v>
      </c>
      <c r="E4" s="32">
        <v>246.11</v>
      </c>
      <c r="F4" s="6">
        <f aca="true" t="shared" si="1" ref="F4:F67">+E4/$E$90</f>
        <v>8.657303512619222E-05</v>
      </c>
      <c r="G4" s="32">
        <v>0</v>
      </c>
      <c r="H4" s="6">
        <f aca="true" t="shared" si="2" ref="H4:H67">+G4/$G$90</f>
        <v>0</v>
      </c>
      <c r="I4" s="32">
        <v>54973.41</v>
      </c>
      <c r="J4" s="6">
        <f aca="true" t="shared" si="3" ref="J4:J67">+I4/$I$90</f>
        <v>0.024701507960253558</v>
      </c>
      <c r="K4" s="27">
        <f aca="true" t="shared" si="4" ref="K4:K67">+C4+E4+G4+I4</f>
        <v>55465.630000000005</v>
      </c>
      <c r="L4" s="6">
        <f aca="true" t="shared" si="5" ref="L4:L67">+K4/$K$90</f>
        <v>0.005240522155407111</v>
      </c>
      <c r="N4" s="26"/>
    </row>
    <row r="5" spans="2:14" ht="12.75">
      <c r="B5" s="30">
        <v>33013</v>
      </c>
      <c r="C5" s="32">
        <v>298.329999999999</v>
      </c>
      <c r="D5" s="6">
        <f t="shared" si="0"/>
        <v>5.9279747746501584E-05</v>
      </c>
      <c r="E5" s="32">
        <v>298.329999999999</v>
      </c>
      <c r="F5" s="6">
        <f t="shared" si="1"/>
        <v>0.00010494223546055357</v>
      </c>
      <c r="G5" s="32">
        <v>0</v>
      </c>
      <c r="H5" s="6">
        <f t="shared" si="2"/>
        <v>0</v>
      </c>
      <c r="I5" s="32">
        <v>5393.34</v>
      </c>
      <c r="J5" s="6">
        <f t="shared" si="3"/>
        <v>0.0024234194484634283</v>
      </c>
      <c r="K5" s="27">
        <f t="shared" si="4"/>
        <v>5989.999999999998</v>
      </c>
      <c r="L5" s="6">
        <f t="shared" si="5"/>
        <v>0.0005659491780926059</v>
      </c>
      <c r="N5" s="26"/>
    </row>
    <row r="6" spans="2:14" ht="12.75">
      <c r="B6" s="30">
        <v>33014</v>
      </c>
      <c r="C6" s="32">
        <v>14251.4</v>
      </c>
      <c r="D6" s="6">
        <f t="shared" si="0"/>
        <v>0.0028318285021100642</v>
      </c>
      <c r="E6" s="32">
        <v>14251.4</v>
      </c>
      <c r="F6" s="6">
        <f t="shared" si="1"/>
        <v>0.005013152463522066</v>
      </c>
      <c r="G6" s="32">
        <v>8031.25</v>
      </c>
      <c r="H6" s="6">
        <f t="shared" si="2"/>
        <v>0.016624399379209488</v>
      </c>
      <c r="I6" s="32">
        <v>42528.61</v>
      </c>
      <c r="J6" s="6">
        <f t="shared" si="3"/>
        <v>0.01910961678479685</v>
      </c>
      <c r="K6" s="27">
        <f t="shared" si="4"/>
        <v>79062.66</v>
      </c>
      <c r="L6" s="6">
        <f t="shared" si="5"/>
        <v>0.007470024615161129</v>
      </c>
      <c r="N6" s="26"/>
    </row>
    <row r="7" spans="2:14" ht="12.75">
      <c r="B7" s="30">
        <v>33015</v>
      </c>
      <c r="C7" s="32">
        <v>1145.01</v>
      </c>
      <c r="D7" s="6">
        <f t="shared" si="0"/>
        <v>0.00022751953865592466</v>
      </c>
      <c r="E7" s="32">
        <v>1145.01</v>
      </c>
      <c r="F7" s="6">
        <f t="shared" si="1"/>
        <v>0.00040277514505644366</v>
      </c>
      <c r="G7" s="32">
        <v>0</v>
      </c>
      <c r="H7" s="6">
        <f t="shared" si="2"/>
        <v>0</v>
      </c>
      <c r="I7" s="32">
        <v>13733.9599999999</v>
      </c>
      <c r="J7" s="6">
        <f t="shared" si="3"/>
        <v>0.006171156605817275</v>
      </c>
      <c r="K7" s="27">
        <f t="shared" si="4"/>
        <v>16023.979999999901</v>
      </c>
      <c r="L7" s="6">
        <f t="shared" si="5"/>
        <v>0.001513983023501219</v>
      </c>
      <c r="N7" s="26"/>
    </row>
    <row r="8" spans="2:14" ht="12.75">
      <c r="B8" s="30">
        <v>33016</v>
      </c>
      <c r="C8" s="32">
        <v>39700.98</v>
      </c>
      <c r="D8" s="6">
        <f t="shared" si="0"/>
        <v>0.007888794555320995</v>
      </c>
      <c r="E8" s="32">
        <v>39700.98</v>
      </c>
      <c r="F8" s="6">
        <f t="shared" si="1"/>
        <v>0.013965439584268234</v>
      </c>
      <c r="G8" s="32">
        <v>1343.7</v>
      </c>
      <c r="H8" s="6">
        <f t="shared" si="2"/>
        <v>0.0027814107948132345</v>
      </c>
      <c r="I8" s="32">
        <v>25856.2799999999</v>
      </c>
      <c r="J8" s="6">
        <f t="shared" si="3"/>
        <v>0.011618146049927454</v>
      </c>
      <c r="K8" s="27">
        <f t="shared" si="4"/>
        <v>106601.9399999999</v>
      </c>
      <c r="L8" s="6">
        <f t="shared" si="5"/>
        <v>0.010072000054436937</v>
      </c>
      <c r="N8" s="26"/>
    </row>
    <row r="9" spans="2:14" ht="12.75">
      <c r="B9" s="30">
        <v>33018</v>
      </c>
      <c r="C9" s="32">
        <v>581.909999999999</v>
      </c>
      <c r="D9" s="6">
        <f t="shared" si="0"/>
        <v>0.00011562859253567119</v>
      </c>
      <c r="E9" s="32">
        <v>581.909999999999</v>
      </c>
      <c r="F9" s="6">
        <f t="shared" si="1"/>
        <v>0.0002046959281227192</v>
      </c>
      <c r="G9" s="32">
        <v>0</v>
      </c>
      <c r="H9" s="6">
        <f t="shared" si="2"/>
        <v>0</v>
      </c>
      <c r="I9" s="32">
        <v>6165.93999999999</v>
      </c>
      <c r="J9" s="6">
        <f t="shared" si="3"/>
        <v>0.0027705761020181494</v>
      </c>
      <c r="K9" s="27">
        <f t="shared" si="4"/>
        <v>7329.7599999999875</v>
      </c>
      <c r="L9" s="6">
        <f t="shared" si="5"/>
        <v>0.0006925328293182058</v>
      </c>
      <c r="N9" s="26"/>
    </row>
    <row r="10" spans="2:14" ht="12.75">
      <c r="B10" s="30">
        <v>33030</v>
      </c>
      <c r="C10" s="32">
        <v>29298.5099999999</v>
      </c>
      <c r="D10" s="6">
        <f t="shared" si="0"/>
        <v>0.005821768786740703</v>
      </c>
      <c r="E10" s="32">
        <v>29298.5099999999</v>
      </c>
      <c r="F10" s="6">
        <f t="shared" si="1"/>
        <v>0.010306208343322439</v>
      </c>
      <c r="G10" s="32">
        <v>310.899999999999</v>
      </c>
      <c r="H10" s="6">
        <f t="shared" si="2"/>
        <v>0.0006435518464742366</v>
      </c>
      <c r="I10" s="32">
        <v>6239.82999999999</v>
      </c>
      <c r="J10" s="6">
        <f t="shared" si="3"/>
        <v>0.002803777506536864</v>
      </c>
      <c r="K10" s="27">
        <f t="shared" si="4"/>
        <v>65147.74999999979</v>
      </c>
      <c r="L10" s="6">
        <f t="shared" si="5"/>
        <v>0.006155311446925285</v>
      </c>
      <c r="N10" s="26"/>
    </row>
    <row r="11" spans="2:14" ht="12.75">
      <c r="B11" s="30">
        <v>33031</v>
      </c>
      <c r="C11" s="32">
        <v>937.22</v>
      </c>
      <c r="D11" s="6">
        <f t="shared" si="0"/>
        <v>0.00018623056743531123</v>
      </c>
      <c r="E11" s="32">
        <v>937.22</v>
      </c>
      <c r="F11" s="6">
        <f t="shared" si="1"/>
        <v>0.0003296817682376574</v>
      </c>
      <c r="G11" s="32">
        <v>0</v>
      </c>
      <c r="H11" s="6">
        <f t="shared" si="2"/>
        <v>0</v>
      </c>
      <c r="I11" s="32">
        <v>1358.72</v>
      </c>
      <c r="J11" s="6">
        <f t="shared" si="3"/>
        <v>0.0006105212119050958</v>
      </c>
      <c r="K11" s="27">
        <f t="shared" si="4"/>
        <v>3233.16</v>
      </c>
      <c r="L11" s="6">
        <f t="shared" si="5"/>
        <v>0.00030547650160966445</v>
      </c>
      <c r="N11" s="26"/>
    </row>
    <row r="12" spans="2:14" ht="12.75">
      <c r="B12" s="30">
        <v>33032</v>
      </c>
      <c r="C12" s="32">
        <v>2697.55</v>
      </c>
      <c r="D12" s="6">
        <f t="shared" si="0"/>
        <v>0.0005360174422068712</v>
      </c>
      <c r="E12" s="32">
        <v>2697.55</v>
      </c>
      <c r="F12" s="6">
        <f t="shared" si="1"/>
        <v>0.000948905330562187</v>
      </c>
      <c r="G12" s="32">
        <v>0</v>
      </c>
      <c r="H12" s="6">
        <f t="shared" si="2"/>
        <v>0</v>
      </c>
      <c r="I12" s="32">
        <v>6931.01</v>
      </c>
      <c r="J12" s="6">
        <f t="shared" si="3"/>
        <v>0.003114349258807067</v>
      </c>
      <c r="K12" s="27">
        <f t="shared" si="4"/>
        <v>12326.11</v>
      </c>
      <c r="L12" s="6">
        <f t="shared" si="5"/>
        <v>0.0011645996366576048</v>
      </c>
      <c r="N12" s="26"/>
    </row>
    <row r="13" spans="2:14" ht="12.75">
      <c r="B13" s="30">
        <v>33033</v>
      </c>
      <c r="C13" s="32">
        <v>3145.44</v>
      </c>
      <c r="D13" s="6">
        <f t="shared" si="0"/>
        <v>0.0006250155524142948</v>
      </c>
      <c r="E13" s="32">
        <v>3145.44</v>
      </c>
      <c r="F13" s="6">
        <f t="shared" si="1"/>
        <v>0.0011064576311703306</v>
      </c>
      <c r="G13" s="32">
        <v>0</v>
      </c>
      <c r="H13" s="6">
        <f t="shared" si="2"/>
        <v>0</v>
      </c>
      <c r="I13" s="32">
        <v>26924</v>
      </c>
      <c r="J13" s="6">
        <f t="shared" si="3"/>
        <v>0.012097910613910738</v>
      </c>
      <c r="K13" s="27">
        <f t="shared" si="4"/>
        <v>33214.88</v>
      </c>
      <c r="L13" s="6">
        <f t="shared" si="5"/>
        <v>0.003138219371693579</v>
      </c>
      <c r="N13" s="26"/>
    </row>
    <row r="14" spans="2:14" ht="12.75">
      <c r="B14" s="30">
        <v>33034</v>
      </c>
      <c r="C14" s="32">
        <v>33029.51</v>
      </c>
      <c r="D14" s="6">
        <f t="shared" si="0"/>
        <v>0.006563138205981826</v>
      </c>
      <c r="E14" s="32">
        <v>33029.51</v>
      </c>
      <c r="F14" s="6">
        <f t="shared" si="1"/>
        <v>0.011618645847104618</v>
      </c>
      <c r="G14" s="32">
        <v>95.98</v>
      </c>
      <c r="H14" s="6">
        <f t="shared" si="2"/>
        <v>0.00019867515672112394</v>
      </c>
      <c r="I14" s="32">
        <v>10507</v>
      </c>
      <c r="J14" s="6">
        <f t="shared" si="3"/>
        <v>0.0047211687275427175</v>
      </c>
      <c r="K14" s="27">
        <f t="shared" si="4"/>
        <v>76662</v>
      </c>
      <c r="L14" s="6">
        <f t="shared" si="5"/>
        <v>0.007243204656249644</v>
      </c>
      <c r="N14" s="26"/>
    </row>
    <row r="15" spans="2:14" ht="12.75">
      <c r="B15" s="30">
        <v>33035</v>
      </c>
      <c r="C15" s="32">
        <v>276.63</v>
      </c>
      <c r="D15" s="6">
        <f t="shared" si="0"/>
        <v>5.496784305673176E-05</v>
      </c>
      <c r="E15" s="32">
        <v>276.63</v>
      </c>
      <c r="F15" s="6">
        <f t="shared" si="1"/>
        <v>9.73089216486878E-05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553.26</v>
      </c>
      <c r="L15" s="6">
        <f t="shared" si="5"/>
        <v>5.227329587170538E-05</v>
      </c>
      <c r="N15" s="26"/>
    </row>
    <row r="16" spans="2:14" ht="12.75">
      <c r="B16" s="30">
        <v>33054</v>
      </c>
      <c r="C16" s="32">
        <v>304.1</v>
      </c>
      <c r="D16" s="6">
        <f t="shared" si="0"/>
        <v>6.042627724235307E-05</v>
      </c>
      <c r="E16" s="32">
        <v>304.1</v>
      </c>
      <c r="F16" s="6">
        <f t="shared" si="1"/>
        <v>0.00010697192305016072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608.2</v>
      </c>
      <c r="L16" s="6">
        <f t="shared" si="5"/>
        <v>5.746415527811737E-05</v>
      </c>
      <c r="N16" s="26"/>
    </row>
    <row r="17" spans="2:14" ht="12.75">
      <c r="B17" s="30">
        <v>33055</v>
      </c>
      <c r="C17" s="32">
        <v>656.5</v>
      </c>
      <c r="D17" s="6">
        <f t="shared" si="0"/>
        <v>0.00013045001976193617</v>
      </c>
      <c r="E17" s="32">
        <v>656.5</v>
      </c>
      <c r="F17" s="6">
        <f t="shared" si="1"/>
        <v>0.0002309341252299589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1313</v>
      </c>
      <c r="L17" s="6">
        <f t="shared" si="5"/>
        <v>0.00012405530397923068</v>
      </c>
      <c r="N17" s="26"/>
    </row>
    <row r="18" spans="2:14" ht="12.75">
      <c r="B18" s="30">
        <v>33056</v>
      </c>
      <c r="C18" s="32">
        <v>7683.32999999999</v>
      </c>
      <c r="D18" s="6">
        <f t="shared" si="0"/>
        <v>0.0015267182792650048</v>
      </c>
      <c r="E18" s="32">
        <v>7683.32999999999</v>
      </c>
      <c r="F18" s="6">
        <f t="shared" si="1"/>
        <v>0.002702731290789182</v>
      </c>
      <c r="G18" s="32">
        <v>965.549999999999</v>
      </c>
      <c r="H18" s="6">
        <f t="shared" si="2"/>
        <v>0.0019986538609302047</v>
      </c>
      <c r="I18" s="32">
        <v>61216.2399999999</v>
      </c>
      <c r="J18" s="6">
        <f t="shared" si="3"/>
        <v>0.027506633473469988</v>
      </c>
      <c r="K18" s="27">
        <f t="shared" si="4"/>
        <v>77548.44999999988</v>
      </c>
      <c r="L18" s="6">
        <f t="shared" si="5"/>
        <v>0.007326958520843988</v>
      </c>
      <c r="N18" s="26"/>
    </row>
    <row r="19" spans="2:14" ht="12.75">
      <c r="B19" s="30">
        <v>33109</v>
      </c>
      <c r="C19" s="32">
        <v>4137.36999999999</v>
      </c>
      <c r="D19" s="6">
        <f t="shared" si="0"/>
        <v>0.0008221172860052407</v>
      </c>
      <c r="E19" s="32">
        <v>4137.36999999999</v>
      </c>
      <c r="F19" s="6">
        <f t="shared" si="1"/>
        <v>0.0014553844961198367</v>
      </c>
      <c r="G19" s="32">
        <v>7152.14</v>
      </c>
      <c r="H19" s="6">
        <f t="shared" si="2"/>
        <v>0.014804673217247545</v>
      </c>
      <c r="I19" s="32">
        <v>0</v>
      </c>
      <c r="J19" s="6">
        <f t="shared" si="3"/>
        <v>0</v>
      </c>
      <c r="K19" s="27">
        <f t="shared" si="4"/>
        <v>15426.87999999998</v>
      </c>
      <c r="L19" s="6">
        <f t="shared" si="5"/>
        <v>0.0014575676221257514</v>
      </c>
      <c r="N19" s="26"/>
    </row>
    <row r="20" spans="2:14" ht="12.75">
      <c r="B20" s="30">
        <v>33122</v>
      </c>
      <c r="C20" s="32">
        <v>113471.09</v>
      </c>
      <c r="D20" s="6">
        <f t="shared" si="0"/>
        <v>0.02254730530526799</v>
      </c>
      <c r="E20" s="32">
        <v>113471.09</v>
      </c>
      <c r="F20" s="6">
        <f t="shared" si="1"/>
        <v>0.03991522758269602</v>
      </c>
      <c r="G20" s="32">
        <v>7439.40999999999</v>
      </c>
      <c r="H20" s="6">
        <f t="shared" si="2"/>
        <v>0.01539931181144712</v>
      </c>
      <c r="I20" s="32">
        <v>88567.85</v>
      </c>
      <c r="J20" s="6">
        <f t="shared" si="3"/>
        <v>0.03979668446613632</v>
      </c>
      <c r="K20" s="27">
        <f t="shared" si="4"/>
        <v>322949.44</v>
      </c>
      <c r="L20" s="6">
        <f t="shared" si="5"/>
        <v>0.03051301671677252</v>
      </c>
      <c r="N20" s="26"/>
    </row>
    <row r="21" spans="2:14" ht="12.75">
      <c r="B21" s="30">
        <v>33125</v>
      </c>
      <c r="C21" s="32">
        <v>9175.25</v>
      </c>
      <c r="D21" s="6">
        <f t="shared" si="0"/>
        <v>0.0018231706684245313</v>
      </c>
      <c r="E21" s="32">
        <v>9175.25</v>
      </c>
      <c r="F21" s="6">
        <f t="shared" si="1"/>
        <v>0.0032275374448075865</v>
      </c>
      <c r="G21" s="32">
        <v>0</v>
      </c>
      <c r="H21" s="6">
        <f t="shared" si="2"/>
        <v>0</v>
      </c>
      <c r="I21" s="32">
        <v>16700.1699999999</v>
      </c>
      <c r="J21" s="6">
        <f t="shared" si="3"/>
        <v>0.007503980236856058</v>
      </c>
      <c r="K21" s="27">
        <f t="shared" si="4"/>
        <v>35050.6699999999</v>
      </c>
      <c r="L21" s="6">
        <f t="shared" si="5"/>
        <v>0.003311669094840585</v>
      </c>
      <c r="N21" s="26"/>
    </row>
    <row r="22" spans="2:14" ht="12.75">
      <c r="B22" s="30">
        <v>33126</v>
      </c>
      <c r="C22" s="32">
        <v>233085.5</v>
      </c>
      <c r="D22" s="6">
        <f t="shared" si="0"/>
        <v>0.04631532076347414</v>
      </c>
      <c r="E22" s="32">
        <v>233085.5</v>
      </c>
      <c r="F22" s="6">
        <f t="shared" si="1"/>
        <v>0.08199146389381202</v>
      </c>
      <c r="G22" s="32">
        <v>28979.2</v>
      </c>
      <c r="H22" s="6">
        <f t="shared" si="2"/>
        <v>0.059985904372294174</v>
      </c>
      <c r="I22" s="32">
        <v>41634.73</v>
      </c>
      <c r="J22" s="6">
        <f t="shared" si="3"/>
        <v>0.018707964714541222</v>
      </c>
      <c r="K22" s="27">
        <f t="shared" si="4"/>
        <v>536784.93</v>
      </c>
      <c r="L22" s="6">
        <f t="shared" si="5"/>
        <v>0.05071669281235344</v>
      </c>
      <c r="N22" s="26"/>
    </row>
    <row r="23" spans="2:14" ht="12.75">
      <c r="B23" s="30">
        <v>33127</v>
      </c>
      <c r="C23" s="32">
        <v>23907.9599999999</v>
      </c>
      <c r="D23" s="6">
        <f t="shared" si="0"/>
        <v>0.004750638011374816</v>
      </c>
      <c r="E23" s="32">
        <v>23907.9599999999</v>
      </c>
      <c r="F23" s="6">
        <f t="shared" si="1"/>
        <v>0.008409998215739263</v>
      </c>
      <c r="G23" s="32">
        <v>38.2199999999999</v>
      </c>
      <c r="H23" s="6">
        <f t="shared" si="2"/>
        <v>7.911402885894288E-05</v>
      </c>
      <c r="I23" s="32">
        <v>77491.3999999999</v>
      </c>
      <c r="J23" s="6">
        <f t="shared" si="3"/>
        <v>0.0348196416040262</v>
      </c>
      <c r="K23" s="27">
        <f t="shared" si="4"/>
        <v>125345.53999999972</v>
      </c>
      <c r="L23" s="6">
        <f t="shared" si="5"/>
        <v>0.011842939121965563</v>
      </c>
      <c r="N23" s="26"/>
    </row>
    <row r="24" spans="2:14" ht="12.75">
      <c r="B24" s="30">
        <v>33128</v>
      </c>
      <c r="C24" s="32">
        <v>1659.83999999999</v>
      </c>
      <c r="D24" s="6">
        <f t="shared" si="0"/>
        <v>0.0003298189806575031</v>
      </c>
      <c r="E24" s="32">
        <v>1659.83999999999</v>
      </c>
      <c r="F24" s="6">
        <f t="shared" si="1"/>
        <v>0.0005838746358289303</v>
      </c>
      <c r="G24" s="32">
        <v>0</v>
      </c>
      <c r="H24" s="6">
        <f t="shared" si="2"/>
        <v>0</v>
      </c>
      <c r="I24" s="32">
        <v>29588.09</v>
      </c>
      <c r="J24" s="6">
        <f t="shared" si="3"/>
        <v>0.013294980985601923</v>
      </c>
      <c r="K24" s="27">
        <f t="shared" si="4"/>
        <v>32907.76999999998</v>
      </c>
      <c r="L24" s="6">
        <f t="shared" si="5"/>
        <v>0.003109202902230469</v>
      </c>
      <c r="N24" s="26"/>
    </row>
    <row r="25" spans="2:14" ht="12.75">
      <c r="B25" s="30">
        <v>33129</v>
      </c>
      <c r="C25" s="32">
        <v>44695.4899999999</v>
      </c>
      <c r="D25" s="6">
        <f t="shared" si="0"/>
        <v>0.008881230089519281</v>
      </c>
      <c r="E25" s="32">
        <v>44695.4899999999</v>
      </c>
      <c r="F25" s="6">
        <f t="shared" si="1"/>
        <v>0.015722336458300616</v>
      </c>
      <c r="G25" s="32">
        <v>1914.75</v>
      </c>
      <c r="H25" s="6">
        <f t="shared" si="2"/>
        <v>0.0039634638084160454</v>
      </c>
      <c r="I25" s="32">
        <v>3739.80999999999</v>
      </c>
      <c r="J25" s="6">
        <f t="shared" si="3"/>
        <v>0.0016804296201533724</v>
      </c>
      <c r="K25" s="27">
        <f t="shared" si="4"/>
        <v>95045.53999999979</v>
      </c>
      <c r="L25" s="6">
        <f t="shared" si="5"/>
        <v>0.008980124414752553</v>
      </c>
      <c r="N25" s="26"/>
    </row>
    <row r="26" spans="2:14" ht="12.75">
      <c r="B26" s="30">
        <v>33130</v>
      </c>
      <c r="C26" s="32">
        <v>102754.039999999</v>
      </c>
      <c r="D26" s="6">
        <f t="shared" si="0"/>
        <v>0.020417770828055827</v>
      </c>
      <c r="E26" s="32">
        <v>102754.039999999</v>
      </c>
      <c r="F26" s="6">
        <f t="shared" si="1"/>
        <v>0.036145337915070797</v>
      </c>
      <c r="G26" s="32">
        <v>17296.8499999999</v>
      </c>
      <c r="H26" s="6">
        <f t="shared" si="2"/>
        <v>0.03580385897615913</v>
      </c>
      <c r="I26" s="32">
        <v>87796.7299999999</v>
      </c>
      <c r="J26" s="6">
        <f t="shared" si="3"/>
        <v>0.03945019282921015</v>
      </c>
      <c r="K26" s="27">
        <f t="shared" si="4"/>
        <v>310601.6599999978</v>
      </c>
      <c r="L26" s="6">
        <f t="shared" si="5"/>
        <v>0.029346369647946218</v>
      </c>
      <c r="N26" s="26"/>
    </row>
    <row r="27" spans="2:14" ht="12.75">
      <c r="B27" s="30">
        <v>33131</v>
      </c>
      <c r="C27" s="32">
        <v>426714.179999999</v>
      </c>
      <c r="D27" s="6">
        <f t="shared" si="0"/>
        <v>0.08479036285407199</v>
      </c>
      <c r="E27" s="32">
        <v>426714.179999999</v>
      </c>
      <c r="F27" s="6">
        <f t="shared" si="1"/>
        <v>0.1501033752955354</v>
      </c>
      <c r="G27" s="32">
        <v>174490.69</v>
      </c>
      <c r="H27" s="6">
        <f t="shared" si="2"/>
        <v>0.36118946845308453</v>
      </c>
      <c r="I27" s="32">
        <v>136281.48</v>
      </c>
      <c r="J27" s="6">
        <f t="shared" si="3"/>
        <v>0.061236115115564704</v>
      </c>
      <c r="K27" s="27">
        <f t="shared" si="4"/>
        <v>1164200.529999998</v>
      </c>
      <c r="L27" s="6">
        <f t="shared" si="5"/>
        <v>0.10999638281944495</v>
      </c>
      <c r="N27" s="26"/>
    </row>
    <row r="28" spans="2:14" ht="12.75">
      <c r="B28" s="30">
        <v>33132</v>
      </c>
      <c r="C28" s="32">
        <v>196516.579999999</v>
      </c>
      <c r="D28" s="6">
        <f t="shared" si="0"/>
        <v>0.03904888308385069</v>
      </c>
      <c r="E28" s="32">
        <v>196516.579999999</v>
      </c>
      <c r="F28" s="6">
        <f t="shared" si="1"/>
        <v>0.0691277753168058</v>
      </c>
      <c r="G28" s="32">
        <v>26223.6399999999</v>
      </c>
      <c r="H28" s="6">
        <f t="shared" si="2"/>
        <v>0.05428199402790493</v>
      </c>
      <c r="I28" s="32">
        <v>101500.85</v>
      </c>
      <c r="J28" s="6">
        <f t="shared" si="3"/>
        <v>0.04560794126192103</v>
      </c>
      <c r="K28" s="27">
        <f t="shared" si="4"/>
        <v>520757.6499999979</v>
      </c>
      <c r="L28" s="6">
        <f t="shared" si="5"/>
        <v>0.049202397997151225</v>
      </c>
      <c r="N28" s="26"/>
    </row>
    <row r="29" spans="2:14" ht="12.75">
      <c r="B29" s="30">
        <v>33133</v>
      </c>
      <c r="C29" s="32">
        <v>73373.16</v>
      </c>
      <c r="D29" s="6">
        <f t="shared" si="0"/>
        <v>0.014579634686969848</v>
      </c>
      <c r="E29" s="32">
        <v>73373.16</v>
      </c>
      <c r="F29" s="6">
        <f t="shared" si="1"/>
        <v>0.025810154638168794</v>
      </c>
      <c r="G29" s="32">
        <v>19061.5</v>
      </c>
      <c r="H29" s="6">
        <f t="shared" si="2"/>
        <v>0.03945662116940721</v>
      </c>
      <c r="I29" s="32">
        <v>57922.65</v>
      </c>
      <c r="J29" s="6">
        <f t="shared" si="3"/>
        <v>0.026026706366841363</v>
      </c>
      <c r="K29" s="27">
        <f t="shared" si="4"/>
        <v>223730.47</v>
      </c>
      <c r="L29" s="6">
        <f t="shared" si="5"/>
        <v>0.021138576896623115</v>
      </c>
      <c r="N29" s="26"/>
    </row>
    <row r="30" spans="2:14" ht="12.75">
      <c r="B30" s="30">
        <v>33134</v>
      </c>
      <c r="C30" s="32">
        <v>99734.1199999999</v>
      </c>
      <c r="D30" s="6">
        <f t="shared" si="0"/>
        <v>0.01981769676304539</v>
      </c>
      <c r="E30" s="32">
        <v>99734.1199999999</v>
      </c>
      <c r="F30" s="6">
        <f t="shared" si="1"/>
        <v>0.03508303390370103</v>
      </c>
      <c r="G30" s="32">
        <v>37534.97</v>
      </c>
      <c r="H30" s="6">
        <f t="shared" si="2"/>
        <v>0.07769604133436847</v>
      </c>
      <c r="I30" s="32">
        <v>128580.67</v>
      </c>
      <c r="J30" s="6">
        <f t="shared" si="3"/>
        <v>0.05777586734277054</v>
      </c>
      <c r="K30" s="27">
        <f t="shared" si="4"/>
        <v>365583.8799999998</v>
      </c>
      <c r="L30" s="6">
        <f t="shared" si="5"/>
        <v>0.03454121809848177</v>
      </c>
      <c r="N30" s="26"/>
    </row>
    <row r="31" spans="2:14" ht="12.75">
      <c r="B31" s="30">
        <v>33135</v>
      </c>
      <c r="C31" s="32">
        <v>10042.8099999999</v>
      </c>
      <c r="D31" s="6">
        <f t="shared" si="0"/>
        <v>0.001995559425689805</v>
      </c>
      <c r="E31" s="32">
        <v>10042.8099999999</v>
      </c>
      <c r="F31" s="6">
        <f t="shared" si="1"/>
        <v>0.003532715220412278</v>
      </c>
      <c r="G31" s="32">
        <v>0</v>
      </c>
      <c r="H31" s="6">
        <f t="shared" si="2"/>
        <v>0</v>
      </c>
      <c r="I31" s="32">
        <v>37675.8899999999</v>
      </c>
      <c r="J31" s="6">
        <f t="shared" si="3"/>
        <v>0.01692911712670971</v>
      </c>
      <c r="K31" s="27">
        <f t="shared" si="4"/>
        <v>57761.5099999997</v>
      </c>
      <c r="L31" s="6">
        <f t="shared" si="5"/>
        <v>0.005457442255406958</v>
      </c>
      <c r="N31" s="26"/>
    </row>
    <row r="32" spans="2:14" ht="12.75">
      <c r="B32" s="30">
        <v>33136</v>
      </c>
      <c r="C32" s="32">
        <v>17378.1199999999</v>
      </c>
      <c r="D32" s="6">
        <f t="shared" si="0"/>
        <v>0.003453124291584593</v>
      </c>
      <c r="E32" s="32">
        <v>17378.1199999999</v>
      </c>
      <c r="F32" s="6">
        <f t="shared" si="1"/>
        <v>0.006113025042408577</v>
      </c>
      <c r="G32" s="32">
        <v>649.899999999999</v>
      </c>
      <c r="H32" s="6">
        <f t="shared" si="2"/>
        <v>0.0013452696848620363</v>
      </c>
      <c r="I32" s="32">
        <v>2546.61999999999</v>
      </c>
      <c r="J32" s="6">
        <f t="shared" si="3"/>
        <v>0.0011442869234733785</v>
      </c>
      <c r="K32" s="27">
        <f t="shared" si="4"/>
        <v>37952.75999999979</v>
      </c>
      <c r="L32" s="6">
        <f t="shared" si="5"/>
        <v>0.003585865330274761</v>
      </c>
      <c r="N32" s="26"/>
    </row>
    <row r="33" spans="2:14" ht="12.75">
      <c r="B33" s="30">
        <v>33137</v>
      </c>
      <c r="C33" s="32">
        <v>54301.3799999999</v>
      </c>
      <c r="D33" s="6">
        <f t="shared" si="0"/>
        <v>0.010789971201980796</v>
      </c>
      <c r="E33" s="32">
        <v>54301.3799999999</v>
      </c>
      <c r="F33" s="6">
        <f t="shared" si="1"/>
        <v>0.01910135824688433</v>
      </c>
      <c r="G33" s="32">
        <v>0</v>
      </c>
      <c r="H33" s="6">
        <f t="shared" si="2"/>
        <v>0</v>
      </c>
      <c r="I33" s="32">
        <v>62462.2399999999</v>
      </c>
      <c r="J33" s="6">
        <f t="shared" si="3"/>
        <v>0.02806650558106666</v>
      </c>
      <c r="K33" s="27">
        <f t="shared" si="4"/>
        <v>171064.9999999997</v>
      </c>
      <c r="L33" s="6">
        <f t="shared" si="5"/>
        <v>0.01616262039238923</v>
      </c>
      <c r="N33" s="26"/>
    </row>
    <row r="34" spans="2:14" ht="12.75">
      <c r="B34" s="30">
        <v>33138</v>
      </c>
      <c r="C34" s="32">
        <v>82113.19</v>
      </c>
      <c r="D34" s="6">
        <f t="shared" si="0"/>
        <v>0.016316324841150982</v>
      </c>
      <c r="E34" s="32">
        <v>82113.19</v>
      </c>
      <c r="F34" s="6">
        <f t="shared" si="1"/>
        <v>0.02888459665269065</v>
      </c>
      <c r="G34" s="32">
        <v>15837.8099999999</v>
      </c>
      <c r="H34" s="6">
        <f t="shared" si="2"/>
        <v>0.03278369851916403</v>
      </c>
      <c r="I34" s="32">
        <v>13422.35</v>
      </c>
      <c r="J34" s="6">
        <f t="shared" si="3"/>
        <v>0.006031139152006567</v>
      </c>
      <c r="K34" s="27">
        <f t="shared" si="4"/>
        <v>193486.53999999992</v>
      </c>
      <c r="L34" s="6">
        <f t="shared" si="5"/>
        <v>0.01828105981385344</v>
      </c>
      <c r="N34" s="26"/>
    </row>
    <row r="35" spans="2:14" ht="12.75">
      <c r="B35" s="30">
        <v>33139</v>
      </c>
      <c r="C35" s="32">
        <v>1250329.85</v>
      </c>
      <c r="D35" s="6">
        <f t="shared" si="0"/>
        <v>0.24844714949190966</v>
      </c>
      <c r="E35" s="32">
        <v>2143.84999999999</v>
      </c>
      <c r="F35" s="6">
        <f t="shared" si="1"/>
        <v>0.0007541327103948897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1252473.7000000002</v>
      </c>
      <c r="L35" s="6">
        <f t="shared" si="5"/>
        <v>0.11833663791278888</v>
      </c>
      <c r="N35" s="26"/>
    </row>
    <row r="36" spans="2:14" ht="12.75">
      <c r="B36" s="30">
        <v>33140</v>
      </c>
      <c r="C36" s="32">
        <v>854479.05</v>
      </c>
      <c r="D36" s="6">
        <f t="shared" si="0"/>
        <v>0.16978950336429618</v>
      </c>
      <c r="E36" s="32">
        <v>147.61</v>
      </c>
      <c r="F36" s="6">
        <f t="shared" si="1"/>
        <v>5.1924122201362134E-05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854626.66</v>
      </c>
      <c r="L36" s="6">
        <f t="shared" si="5"/>
        <v>0.08074712116912006</v>
      </c>
      <c r="N36" s="26"/>
    </row>
    <row r="37" spans="2:14" ht="12.75">
      <c r="B37" s="30">
        <v>33141</v>
      </c>
      <c r="C37" s="32">
        <v>104861</v>
      </c>
      <c r="D37" s="6">
        <f t="shared" si="0"/>
        <v>0.020836434915851316</v>
      </c>
      <c r="E37" s="32">
        <v>17601.7</v>
      </c>
      <c r="F37" s="6">
        <f t="shared" si="1"/>
        <v>0.006191672798263775</v>
      </c>
      <c r="G37" s="32">
        <v>10261.26</v>
      </c>
      <c r="H37" s="6">
        <f t="shared" si="2"/>
        <v>0.021240440077684938</v>
      </c>
      <c r="I37" s="32">
        <v>4933.67</v>
      </c>
      <c r="J37" s="6">
        <f t="shared" si="3"/>
        <v>0.002216873371658483</v>
      </c>
      <c r="K37" s="27">
        <f t="shared" si="4"/>
        <v>137657.63</v>
      </c>
      <c r="L37" s="6">
        <f t="shared" si="5"/>
        <v>0.013006214116306524</v>
      </c>
      <c r="N37" s="26"/>
    </row>
    <row r="38" spans="2:14" ht="12.75">
      <c r="B38" s="30">
        <v>33142</v>
      </c>
      <c r="C38" s="32">
        <v>96950.44</v>
      </c>
      <c r="D38" s="6">
        <f t="shared" si="0"/>
        <v>0.019264564834620575</v>
      </c>
      <c r="E38" s="32">
        <v>96950.44</v>
      </c>
      <c r="F38" s="6">
        <f t="shared" si="1"/>
        <v>0.03410383100085243</v>
      </c>
      <c r="G38" s="32">
        <v>11740.78</v>
      </c>
      <c r="H38" s="6">
        <f t="shared" si="2"/>
        <v>0.024302993399960802</v>
      </c>
      <c r="I38" s="32">
        <v>23830.57</v>
      </c>
      <c r="J38" s="6">
        <f t="shared" si="3"/>
        <v>0.010707922512945433</v>
      </c>
      <c r="K38" s="27">
        <f t="shared" si="4"/>
        <v>229472.23</v>
      </c>
      <c r="L38" s="6">
        <f t="shared" si="5"/>
        <v>0.02168107178022996</v>
      </c>
      <c r="N38" s="26"/>
    </row>
    <row r="39" spans="2:14" ht="12.75">
      <c r="B39" s="30">
        <v>33143</v>
      </c>
      <c r="C39" s="32">
        <v>22379.88</v>
      </c>
      <c r="D39" s="6">
        <f t="shared" si="0"/>
        <v>0.00444700043910093</v>
      </c>
      <c r="E39" s="32">
        <v>22379.88</v>
      </c>
      <c r="F39" s="6">
        <f t="shared" si="1"/>
        <v>0.007872472217138543</v>
      </c>
      <c r="G39" s="32">
        <v>0</v>
      </c>
      <c r="H39" s="6">
        <f t="shared" si="2"/>
        <v>0</v>
      </c>
      <c r="I39" s="32">
        <v>52929.4499999999</v>
      </c>
      <c r="J39" s="6">
        <f t="shared" si="3"/>
        <v>0.023783084049303838</v>
      </c>
      <c r="K39" s="27">
        <f t="shared" si="4"/>
        <v>97689.2099999999</v>
      </c>
      <c r="L39" s="6">
        <f t="shared" si="5"/>
        <v>0.009229904525545231</v>
      </c>
      <c r="N39" s="26"/>
    </row>
    <row r="40" spans="2:14" ht="12.75">
      <c r="B40" s="30">
        <v>33144</v>
      </c>
      <c r="C40" s="32">
        <v>16682.88</v>
      </c>
      <c r="D40" s="6">
        <f t="shared" si="0"/>
        <v>0.003314976429072368</v>
      </c>
      <c r="E40" s="32">
        <v>16682.88</v>
      </c>
      <c r="F40" s="6">
        <f t="shared" si="1"/>
        <v>0.005868463517313598</v>
      </c>
      <c r="G40" s="32">
        <v>449</v>
      </c>
      <c r="H40" s="6">
        <f t="shared" si="2"/>
        <v>0.000929413892141953</v>
      </c>
      <c r="I40" s="32">
        <v>26563.4</v>
      </c>
      <c r="J40" s="6">
        <f t="shared" si="3"/>
        <v>0.011935880211022008</v>
      </c>
      <c r="K40" s="27">
        <f t="shared" si="4"/>
        <v>60378.16</v>
      </c>
      <c r="L40" s="6">
        <f t="shared" si="5"/>
        <v>0.005704669453546555</v>
      </c>
      <c r="N40" s="26"/>
    </row>
    <row r="41" spans="2:14" ht="12.75">
      <c r="B41" s="30">
        <v>33145</v>
      </c>
      <c r="C41" s="32">
        <v>20346.45</v>
      </c>
      <c r="D41" s="6">
        <f t="shared" si="0"/>
        <v>0.004042947150929545</v>
      </c>
      <c r="E41" s="32">
        <v>20346.45</v>
      </c>
      <c r="F41" s="6">
        <f t="shared" si="1"/>
        <v>0.007157181465780804</v>
      </c>
      <c r="G41" s="32">
        <v>0</v>
      </c>
      <c r="H41" s="6">
        <f t="shared" si="2"/>
        <v>0</v>
      </c>
      <c r="I41" s="32">
        <v>32356.5499999999</v>
      </c>
      <c r="J41" s="6">
        <f t="shared" si="3"/>
        <v>0.014538948509676583</v>
      </c>
      <c r="K41" s="27">
        <f t="shared" si="4"/>
        <v>73049.4499999999</v>
      </c>
      <c r="L41" s="6">
        <f t="shared" si="5"/>
        <v>0.006901882502106321</v>
      </c>
      <c r="N41" s="26"/>
    </row>
    <row r="42" spans="2:14" ht="12.75">
      <c r="B42" s="30">
        <v>33146</v>
      </c>
      <c r="C42" s="32">
        <v>9556.53</v>
      </c>
      <c r="D42" s="6">
        <f t="shared" si="0"/>
        <v>0.0018989330195819283</v>
      </c>
      <c r="E42" s="32">
        <v>9556.53</v>
      </c>
      <c r="F42" s="6">
        <f t="shared" si="1"/>
        <v>0.0033616586379038227</v>
      </c>
      <c r="G42" s="32">
        <v>425.92</v>
      </c>
      <c r="H42" s="6">
        <f t="shared" si="2"/>
        <v>0.0008816391201360816</v>
      </c>
      <c r="I42" s="32">
        <v>55141.1699999999</v>
      </c>
      <c r="J42" s="6">
        <f t="shared" si="3"/>
        <v>0.02477688849377712</v>
      </c>
      <c r="K42" s="27">
        <f t="shared" si="4"/>
        <v>74680.14999999989</v>
      </c>
      <c r="L42" s="6">
        <f t="shared" si="5"/>
        <v>0.007055954843461181</v>
      </c>
      <c r="N42" s="26"/>
    </row>
    <row r="43" spans="2:14" ht="12.75">
      <c r="B43" s="30">
        <v>33147</v>
      </c>
      <c r="C43" s="32">
        <v>5504.44999999999</v>
      </c>
      <c r="D43" s="6">
        <f t="shared" si="0"/>
        <v>0.0010937633073550468</v>
      </c>
      <c r="E43" s="32">
        <v>5504.44999999999</v>
      </c>
      <c r="F43" s="6">
        <f t="shared" si="1"/>
        <v>0.0019362762309551333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11008.89999999998</v>
      </c>
      <c r="L43" s="6">
        <f t="shared" si="5"/>
        <v>0.0010401465620540366</v>
      </c>
      <c r="N43" s="26"/>
    </row>
    <row r="44" spans="2:14" ht="12.75">
      <c r="B44" s="30">
        <v>33149</v>
      </c>
      <c r="C44" s="32">
        <v>60758.82</v>
      </c>
      <c r="D44" s="6">
        <f t="shared" si="0"/>
        <v>0.012073098659119456</v>
      </c>
      <c r="E44" s="32">
        <v>60758.82</v>
      </c>
      <c r="F44" s="6">
        <f t="shared" si="1"/>
        <v>0.02137286358980127</v>
      </c>
      <c r="G44" s="32">
        <v>27552.18</v>
      </c>
      <c r="H44" s="6">
        <f t="shared" si="2"/>
        <v>0.0570320241665828</v>
      </c>
      <c r="I44" s="32">
        <v>30519.91</v>
      </c>
      <c r="J44" s="6">
        <f t="shared" si="3"/>
        <v>0.013713680846998979</v>
      </c>
      <c r="K44" s="27">
        <f t="shared" si="4"/>
        <v>179589.73</v>
      </c>
      <c r="L44" s="6">
        <f t="shared" si="5"/>
        <v>0.016968056775855268</v>
      </c>
      <c r="N44" s="26"/>
    </row>
    <row r="45" spans="2:14" ht="12.75">
      <c r="B45" s="30">
        <v>33150</v>
      </c>
      <c r="C45" s="32">
        <v>2735.42</v>
      </c>
      <c r="D45" s="6">
        <f t="shared" si="0"/>
        <v>0.0005435424113590182</v>
      </c>
      <c r="E45" s="32">
        <v>2735.42</v>
      </c>
      <c r="F45" s="6">
        <f t="shared" si="1"/>
        <v>0.0009622266943435404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5470.84</v>
      </c>
      <c r="L45" s="6">
        <f t="shared" si="5"/>
        <v>0.000516897729795685</v>
      </c>
      <c r="N45" s="26"/>
    </row>
    <row r="46" spans="2:14" ht="12.75">
      <c r="B46" s="30">
        <v>33154</v>
      </c>
      <c r="C46" s="32">
        <v>19092.59</v>
      </c>
      <c r="D46" s="6">
        <f t="shared" si="0"/>
        <v>0.003793798541974935</v>
      </c>
      <c r="E46" s="32">
        <v>19092.59</v>
      </c>
      <c r="F46" s="6">
        <f t="shared" si="1"/>
        <v>0.0067161166337003225</v>
      </c>
      <c r="G46" s="32">
        <v>5363.31999999999</v>
      </c>
      <c r="H46" s="6">
        <f t="shared" si="2"/>
        <v>0.011101879991097482</v>
      </c>
      <c r="I46" s="32">
        <v>505.49</v>
      </c>
      <c r="J46" s="6">
        <f t="shared" si="3"/>
        <v>0.0002271346321581392</v>
      </c>
      <c r="K46" s="27">
        <f t="shared" si="4"/>
        <v>44053.98999999999</v>
      </c>
      <c r="L46" s="6">
        <f t="shared" si="5"/>
        <v>0.004162323778330531</v>
      </c>
      <c r="N46" s="26"/>
    </row>
    <row r="47" spans="2:14" ht="12.75">
      <c r="B47" s="30">
        <v>33155</v>
      </c>
      <c r="C47" s="32">
        <v>6105.65999999999</v>
      </c>
      <c r="D47" s="6">
        <f t="shared" si="0"/>
        <v>0.0012132269118959053</v>
      </c>
      <c r="E47" s="32">
        <v>6105.65999999999</v>
      </c>
      <c r="F47" s="6">
        <f t="shared" si="1"/>
        <v>0.0021477612354174388</v>
      </c>
      <c r="G47" s="32">
        <v>0</v>
      </c>
      <c r="H47" s="6">
        <f t="shared" si="2"/>
        <v>0</v>
      </c>
      <c r="I47" s="32">
        <v>95478.07</v>
      </c>
      <c r="J47" s="6">
        <f t="shared" si="3"/>
        <v>0.04290169203865371</v>
      </c>
      <c r="K47" s="27">
        <f t="shared" si="4"/>
        <v>107689.38999999998</v>
      </c>
      <c r="L47" s="6">
        <f t="shared" si="5"/>
        <v>0.01017474486807915</v>
      </c>
      <c r="N47" s="26"/>
    </row>
    <row r="48" spans="2:14" ht="12.75">
      <c r="B48" s="30">
        <v>33156</v>
      </c>
      <c r="C48" s="32">
        <v>43677.36</v>
      </c>
      <c r="D48" s="6">
        <f t="shared" si="0"/>
        <v>0.00867892227745499</v>
      </c>
      <c r="E48" s="32">
        <v>43677.36</v>
      </c>
      <c r="F48" s="6">
        <f t="shared" si="1"/>
        <v>0.015364193334278749</v>
      </c>
      <c r="G48" s="32">
        <v>5169.79</v>
      </c>
      <c r="H48" s="6">
        <f t="shared" si="2"/>
        <v>0.010701279833978948</v>
      </c>
      <c r="I48" s="32">
        <v>73580.1699999999</v>
      </c>
      <c r="J48" s="6">
        <f t="shared" si="3"/>
        <v>0.03306218688220009</v>
      </c>
      <c r="K48" s="27">
        <f t="shared" si="4"/>
        <v>166104.67999999988</v>
      </c>
      <c r="L48" s="6">
        <f t="shared" si="5"/>
        <v>0.015693957783528428</v>
      </c>
      <c r="N48" s="26"/>
    </row>
    <row r="49" spans="2:14" ht="12.75">
      <c r="B49" s="30">
        <v>33157</v>
      </c>
      <c r="C49" s="32">
        <v>2970.88</v>
      </c>
      <c r="D49" s="6">
        <f t="shared" si="0"/>
        <v>0.0005903295578223015</v>
      </c>
      <c r="E49" s="32">
        <v>2970.88</v>
      </c>
      <c r="F49" s="6">
        <f t="shared" si="1"/>
        <v>0.0010450534256864895</v>
      </c>
      <c r="G49" s="32">
        <v>0</v>
      </c>
      <c r="H49" s="6">
        <f t="shared" si="2"/>
        <v>0</v>
      </c>
      <c r="I49" s="32">
        <v>14160.54</v>
      </c>
      <c r="J49" s="6">
        <f t="shared" si="3"/>
        <v>0.006362834168946204</v>
      </c>
      <c r="K49" s="27">
        <f t="shared" si="4"/>
        <v>20102.300000000003</v>
      </c>
      <c r="L49" s="6">
        <f t="shared" si="5"/>
        <v>0.0018993122141520863</v>
      </c>
      <c r="N49" s="26"/>
    </row>
    <row r="50" spans="2:14" ht="12.75">
      <c r="B50" s="30">
        <v>33158</v>
      </c>
      <c r="C50" s="32">
        <v>726.97</v>
      </c>
      <c r="D50" s="6">
        <f t="shared" si="0"/>
        <v>0.00014445278121300037</v>
      </c>
      <c r="E50" s="32">
        <v>726.97</v>
      </c>
      <c r="F50" s="6">
        <f t="shared" si="1"/>
        <v>0.0002557230480097841</v>
      </c>
      <c r="G50" s="32">
        <v>0</v>
      </c>
      <c r="H50" s="6">
        <f t="shared" si="2"/>
        <v>0</v>
      </c>
      <c r="I50" s="32">
        <v>1577</v>
      </c>
      <c r="J50" s="6">
        <f t="shared" si="3"/>
        <v>0.0007086021779132831</v>
      </c>
      <c r="K50" s="27">
        <f t="shared" si="4"/>
        <v>3030.94</v>
      </c>
      <c r="L50" s="6">
        <f t="shared" si="5"/>
        <v>0.0002863702841148587</v>
      </c>
      <c r="N50" s="26"/>
    </row>
    <row r="51" spans="2:14" ht="12.75">
      <c r="B51" s="30">
        <v>33160</v>
      </c>
      <c r="C51" s="32">
        <v>250819.62</v>
      </c>
      <c r="D51" s="6">
        <f t="shared" si="0"/>
        <v>0.04983918413660521</v>
      </c>
      <c r="E51" s="32">
        <v>250819.62</v>
      </c>
      <c r="F51" s="6">
        <f t="shared" si="1"/>
        <v>0.08822971749460885</v>
      </c>
      <c r="G51" s="32">
        <v>24577.52</v>
      </c>
      <c r="H51" s="6">
        <f t="shared" si="2"/>
        <v>0.05087458468239798</v>
      </c>
      <c r="I51" s="32">
        <v>66437.2299999999</v>
      </c>
      <c r="J51" s="6">
        <f t="shared" si="3"/>
        <v>0.029852609938190004</v>
      </c>
      <c r="K51" s="27">
        <f t="shared" si="4"/>
        <v>592653.9899999999</v>
      </c>
      <c r="L51" s="6">
        <f t="shared" si="5"/>
        <v>0.05599533197559324</v>
      </c>
      <c r="N51" s="26"/>
    </row>
    <row r="52" spans="2:14" ht="12.75">
      <c r="B52" s="30">
        <v>33161</v>
      </c>
      <c r="C52" s="32">
        <v>10011.82</v>
      </c>
      <c r="D52" s="6">
        <f t="shared" si="0"/>
        <v>0.001989401548900149</v>
      </c>
      <c r="E52" s="32">
        <v>10011.82</v>
      </c>
      <c r="F52" s="6">
        <f t="shared" si="1"/>
        <v>0.0035218140040514964</v>
      </c>
      <c r="G52" s="32">
        <v>0</v>
      </c>
      <c r="H52" s="6">
        <f t="shared" si="2"/>
        <v>0</v>
      </c>
      <c r="I52" s="32">
        <v>1482.36999999999</v>
      </c>
      <c r="J52" s="6">
        <f t="shared" si="3"/>
        <v>0.0006660815538828829</v>
      </c>
      <c r="K52" s="27">
        <f t="shared" si="4"/>
        <v>21506.009999999987</v>
      </c>
      <c r="L52" s="6">
        <f t="shared" si="5"/>
        <v>0.0020319380106095758</v>
      </c>
      <c r="N52" s="26"/>
    </row>
    <row r="53" spans="2:14" ht="12.75">
      <c r="B53" s="30">
        <v>33162</v>
      </c>
      <c r="C53" s="32">
        <v>7073.18999999999</v>
      </c>
      <c r="D53" s="6">
        <f t="shared" si="0"/>
        <v>0.0014054802365269276</v>
      </c>
      <c r="E53" s="32">
        <v>7073.18999999999</v>
      </c>
      <c r="F53" s="6">
        <f t="shared" si="1"/>
        <v>0.0024881050193987673</v>
      </c>
      <c r="G53" s="32">
        <v>0</v>
      </c>
      <c r="H53" s="6">
        <f t="shared" si="2"/>
        <v>0</v>
      </c>
      <c r="I53" s="32">
        <v>2516.92999999999</v>
      </c>
      <c r="J53" s="6">
        <f t="shared" si="3"/>
        <v>0.0011309461507008703</v>
      </c>
      <c r="K53" s="27">
        <f t="shared" si="4"/>
        <v>16663.30999999997</v>
      </c>
      <c r="L53" s="6">
        <f t="shared" si="5"/>
        <v>0.0015743884138234201</v>
      </c>
      <c r="N53" s="26"/>
    </row>
    <row r="54" spans="2:14" ht="12.75">
      <c r="B54" s="30">
        <v>33165</v>
      </c>
      <c r="C54" s="32">
        <v>2541.15999999999</v>
      </c>
      <c r="D54" s="6">
        <f t="shared" si="0"/>
        <v>0.0005049419226477386</v>
      </c>
      <c r="E54" s="32">
        <v>2541.15999999999</v>
      </c>
      <c r="F54" s="6">
        <f t="shared" si="1"/>
        <v>0.0008938927062747298</v>
      </c>
      <c r="G54" s="32">
        <v>0</v>
      </c>
      <c r="H54" s="6">
        <f t="shared" si="2"/>
        <v>0</v>
      </c>
      <c r="I54" s="32">
        <v>24970.9599999999</v>
      </c>
      <c r="J54" s="6">
        <f t="shared" si="3"/>
        <v>0.011220340292064304</v>
      </c>
      <c r="K54" s="27">
        <f t="shared" si="4"/>
        <v>30053.279999999882</v>
      </c>
      <c r="L54" s="6">
        <f t="shared" si="5"/>
        <v>0.002839504025874272</v>
      </c>
      <c r="N54" s="26"/>
    </row>
    <row r="55" spans="2:14" ht="12.75">
      <c r="B55" s="30">
        <v>33166</v>
      </c>
      <c r="C55" s="32">
        <v>147537.56</v>
      </c>
      <c r="D55" s="6">
        <f t="shared" si="0"/>
        <v>0.029316492943835253</v>
      </c>
      <c r="E55" s="32">
        <v>147537.56</v>
      </c>
      <c r="F55" s="6">
        <f t="shared" si="1"/>
        <v>0.0518986403003238</v>
      </c>
      <c r="G55" s="32">
        <v>3183.57999999999</v>
      </c>
      <c r="H55" s="6">
        <f t="shared" si="2"/>
        <v>0.0065898963891876826</v>
      </c>
      <c r="I55" s="32">
        <v>29727.08</v>
      </c>
      <c r="J55" s="6">
        <f t="shared" si="3"/>
        <v>0.013357434135068106</v>
      </c>
      <c r="K55" s="27">
        <f t="shared" si="4"/>
        <v>327985.78</v>
      </c>
      <c r="L55" s="6">
        <f t="shared" si="5"/>
        <v>0.030988861872631442</v>
      </c>
      <c r="N55" s="26"/>
    </row>
    <row r="56" spans="2:14" ht="12.75">
      <c r="B56" s="30">
        <v>33167</v>
      </c>
      <c r="C56" s="32">
        <v>735.5</v>
      </c>
      <c r="D56" s="6">
        <f t="shared" si="0"/>
        <v>0.00014614773729612195</v>
      </c>
      <c r="E56" s="32">
        <v>735.5</v>
      </c>
      <c r="F56" s="6">
        <f t="shared" si="1"/>
        <v>0.000258723608692513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1471</v>
      </c>
      <c r="L56" s="6">
        <f t="shared" si="5"/>
        <v>0.00013898351268350976</v>
      </c>
      <c r="N56" s="26"/>
    </row>
    <row r="57" spans="2:14" ht="12.75">
      <c r="B57" s="30">
        <v>33168</v>
      </c>
      <c r="C57" s="32">
        <v>3125.69</v>
      </c>
      <c r="D57" s="6">
        <f t="shared" si="0"/>
        <v>0.0006210911230307483</v>
      </c>
      <c r="E57" s="32">
        <v>3125.69</v>
      </c>
      <c r="F57" s="6">
        <f t="shared" si="1"/>
        <v>0.001099510260304692</v>
      </c>
      <c r="G57" s="32">
        <v>0</v>
      </c>
      <c r="H57" s="6">
        <f t="shared" si="2"/>
        <v>0</v>
      </c>
      <c r="I57" s="32">
        <v>2882.96</v>
      </c>
      <c r="J57" s="6">
        <f t="shared" si="3"/>
        <v>0.0012954164456796947</v>
      </c>
      <c r="K57" s="27">
        <f t="shared" si="4"/>
        <v>9134.34</v>
      </c>
      <c r="L57" s="6">
        <f t="shared" si="5"/>
        <v>0.00086303375883446</v>
      </c>
      <c r="N57" s="26"/>
    </row>
    <row r="58" spans="2:14" ht="12.75">
      <c r="B58" s="30">
        <v>33169</v>
      </c>
      <c r="C58" s="32">
        <v>9414.72999999999</v>
      </c>
      <c r="D58" s="6">
        <f t="shared" si="0"/>
        <v>0.001870756610134489</v>
      </c>
      <c r="E58" s="32">
        <v>9414.72999999999</v>
      </c>
      <c r="F58" s="6">
        <f t="shared" si="1"/>
        <v>0.0033117782739166017</v>
      </c>
      <c r="G58" s="32">
        <v>0</v>
      </c>
      <c r="H58" s="6">
        <f t="shared" si="2"/>
        <v>0</v>
      </c>
      <c r="I58" s="32">
        <v>25151.02</v>
      </c>
      <c r="J58" s="6">
        <f t="shared" si="3"/>
        <v>0.011301247652974345</v>
      </c>
      <c r="K58" s="27">
        <f t="shared" si="4"/>
        <v>43980.47999999998</v>
      </c>
      <c r="L58" s="6">
        <f t="shared" si="5"/>
        <v>0.004155378381989698</v>
      </c>
      <c r="N58" s="26"/>
    </row>
    <row r="59" spans="2:14" ht="12.75">
      <c r="B59" s="30">
        <v>33170</v>
      </c>
      <c r="C59" s="32">
        <v>696.759999999999</v>
      </c>
      <c r="D59" s="6">
        <f t="shared" si="0"/>
        <v>0.00013844989454581342</v>
      </c>
      <c r="E59" s="32">
        <v>696.759999999999</v>
      </c>
      <c r="F59" s="6">
        <f t="shared" si="1"/>
        <v>0.00024509620882745764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1393.519999999998</v>
      </c>
      <c r="L59" s="6">
        <f t="shared" si="5"/>
        <v>0.00013166302147839853</v>
      </c>
      <c r="N59" s="26"/>
    </row>
    <row r="60" spans="2:14" ht="12.75">
      <c r="B60" s="30">
        <v>33172</v>
      </c>
      <c r="C60" s="32">
        <v>127436</v>
      </c>
      <c r="D60" s="6">
        <f t="shared" si="0"/>
        <v>0.02532220673020883</v>
      </c>
      <c r="E60" s="32">
        <v>127436</v>
      </c>
      <c r="F60" s="6">
        <f t="shared" si="1"/>
        <v>0.044827602715620786</v>
      </c>
      <c r="G60" s="32">
        <v>10868.04</v>
      </c>
      <c r="H60" s="6">
        <f t="shared" si="2"/>
        <v>0.02249645290947535</v>
      </c>
      <c r="I60" s="32">
        <v>98740.2599999999</v>
      </c>
      <c r="J60" s="6">
        <f t="shared" si="3"/>
        <v>0.04436751000870245</v>
      </c>
      <c r="K60" s="27">
        <f t="shared" si="4"/>
        <v>364480.2999999999</v>
      </c>
      <c r="L60" s="6">
        <f t="shared" si="5"/>
        <v>0.03443694928479907</v>
      </c>
      <c r="N60" s="26"/>
    </row>
    <row r="61" spans="2:14" ht="12.75">
      <c r="B61" s="30">
        <v>33173</v>
      </c>
      <c r="C61" s="32">
        <v>1257.67</v>
      </c>
      <c r="D61" s="6">
        <f t="shared" si="0"/>
        <v>0.00024990567609138505</v>
      </c>
      <c r="E61" s="32">
        <v>1257.67</v>
      </c>
      <c r="F61" s="6">
        <f t="shared" si="1"/>
        <v>0.0004424050590677265</v>
      </c>
      <c r="G61" s="32">
        <v>0</v>
      </c>
      <c r="H61" s="6">
        <f t="shared" si="2"/>
        <v>0</v>
      </c>
      <c r="I61" s="32">
        <v>16303.68</v>
      </c>
      <c r="J61" s="6">
        <f t="shared" si="3"/>
        <v>0.007325823180723675</v>
      </c>
      <c r="K61" s="27">
        <f t="shared" si="4"/>
        <v>18819.02</v>
      </c>
      <c r="L61" s="6">
        <f t="shared" si="5"/>
        <v>0.0017780649251265968</v>
      </c>
      <c r="N61" s="26"/>
    </row>
    <row r="62" spans="2:14" ht="12.75">
      <c r="B62" s="30">
        <v>33174</v>
      </c>
      <c r="C62" s="32">
        <v>986.009999999999</v>
      </c>
      <c r="D62" s="6">
        <f t="shared" si="0"/>
        <v>0.00019592539830231006</v>
      </c>
      <c r="E62" s="32">
        <v>986.009999999999</v>
      </c>
      <c r="F62" s="6">
        <f t="shared" si="1"/>
        <v>0.0003468444125178851</v>
      </c>
      <c r="G62" s="32">
        <v>0</v>
      </c>
      <c r="H62" s="6">
        <f t="shared" si="2"/>
        <v>0</v>
      </c>
      <c r="I62" s="32">
        <v>13542.7</v>
      </c>
      <c r="J62" s="6">
        <f t="shared" si="3"/>
        <v>0.006085216686636791</v>
      </c>
      <c r="K62" s="27">
        <f t="shared" si="4"/>
        <v>15514.72</v>
      </c>
      <c r="L62" s="6">
        <f t="shared" si="5"/>
        <v>0.001465866950306664</v>
      </c>
      <c r="N62" s="26"/>
    </row>
    <row r="63" spans="2:14" ht="12.75">
      <c r="B63" s="30">
        <v>33175</v>
      </c>
      <c r="C63" s="32">
        <v>6992.90999999999</v>
      </c>
      <c r="D63" s="6">
        <f t="shared" si="0"/>
        <v>0.001389528176227631</v>
      </c>
      <c r="E63" s="32">
        <v>6992.90999999999</v>
      </c>
      <c r="F63" s="6">
        <f t="shared" si="1"/>
        <v>0.002459865275950997</v>
      </c>
      <c r="G63" s="32">
        <v>0</v>
      </c>
      <c r="H63" s="6">
        <f t="shared" si="2"/>
        <v>0</v>
      </c>
      <c r="I63" s="32">
        <v>28731.56</v>
      </c>
      <c r="J63" s="6">
        <f t="shared" si="3"/>
        <v>0.0129101115985074</v>
      </c>
      <c r="K63" s="27">
        <f t="shared" si="4"/>
        <v>42717.37999999998</v>
      </c>
      <c r="L63" s="6">
        <f t="shared" si="5"/>
        <v>0.0040360377464556795</v>
      </c>
      <c r="N63" s="26"/>
    </row>
    <row r="64" spans="2:14" ht="12.75">
      <c r="B64" s="30">
        <v>33176</v>
      </c>
      <c r="C64" s="32">
        <v>10184.4</v>
      </c>
      <c r="D64" s="6">
        <f t="shared" si="0"/>
        <v>0.0020236941070273613</v>
      </c>
      <c r="E64" s="32">
        <v>10184.4</v>
      </c>
      <c r="F64" s="6">
        <f t="shared" si="1"/>
        <v>0.0035825217136207063</v>
      </c>
      <c r="G64" s="32">
        <v>0</v>
      </c>
      <c r="H64" s="6">
        <f t="shared" si="2"/>
        <v>0</v>
      </c>
      <c r="I64" s="32">
        <v>56465.3</v>
      </c>
      <c r="J64" s="6">
        <f t="shared" si="3"/>
        <v>0.025371867188666398</v>
      </c>
      <c r="K64" s="27">
        <f t="shared" si="4"/>
        <v>76834.1</v>
      </c>
      <c r="L64" s="6">
        <f t="shared" si="5"/>
        <v>0.00725946506585728</v>
      </c>
      <c r="N64" s="26"/>
    </row>
    <row r="65" spans="2:14" ht="12.75">
      <c r="B65" s="30">
        <v>33177</v>
      </c>
      <c r="C65" s="32">
        <v>7767.02</v>
      </c>
      <c r="D65" s="6">
        <f t="shared" si="0"/>
        <v>0.0015433479245869817</v>
      </c>
      <c r="E65" s="32">
        <v>7767.02</v>
      </c>
      <c r="F65" s="6">
        <f t="shared" si="1"/>
        <v>0.0027321705549788206</v>
      </c>
      <c r="G65" s="32">
        <v>0</v>
      </c>
      <c r="H65" s="6">
        <f t="shared" si="2"/>
        <v>0</v>
      </c>
      <c r="I65" s="32">
        <v>12917.03</v>
      </c>
      <c r="J65" s="6">
        <f t="shared" si="3"/>
        <v>0.005804080906893606</v>
      </c>
      <c r="K65" s="27">
        <f t="shared" si="4"/>
        <v>28451.07</v>
      </c>
      <c r="L65" s="6">
        <f t="shared" si="5"/>
        <v>0.0026881234862028715</v>
      </c>
      <c r="N65" s="26"/>
    </row>
    <row r="66" spans="2:14" ht="12.75">
      <c r="B66" s="30">
        <v>33178</v>
      </c>
      <c r="C66" s="32">
        <v>118737.92</v>
      </c>
      <c r="D66" s="6">
        <f t="shared" si="0"/>
        <v>0.023593852262743634</v>
      </c>
      <c r="E66" s="32">
        <v>118737.92</v>
      </c>
      <c r="F66" s="6">
        <f t="shared" si="1"/>
        <v>0.04176791726858316</v>
      </c>
      <c r="G66" s="32">
        <v>18873.61</v>
      </c>
      <c r="H66" s="6">
        <f t="shared" si="2"/>
        <v>0.039067695609953865</v>
      </c>
      <c r="I66" s="32">
        <v>45593.9599999999</v>
      </c>
      <c r="J66" s="6">
        <f t="shared" si="3"/>
        <v>0.02048698754324099</v>
      </c>
      <c r="K66" s="27">
        <f t="shared" si="4"/>
        <v>301943.4099999999</v>
      </c>
      <c r="L66" s="6">
        <f t="shared" si="5"/>
        <v>0.028528317983301958</v>
      </c>
      <c r="N66" s="26"/>
    </row>
    <row r="67" spans="2:14" ht="12.75">
      <c r="B67" s="30">
        <v>33179</v>
      </c>
      <c r="C67" s="32">
        <v>7879.39</v>
      </c>
      <c r="D67" s="6">
        <f t="shared" si="0"/>
        <v>0.0015656764374897218</v>
      </c>
      <c r="E67" s="32">
        <v>7879.39</v>
      </c>
      <c r="F67" s="6">
        <f t="shared" si="1"/>
        <v>0.002771698456962203</v>
      </c>
      <c r="G67" s="32">
        <v>0</v>
      </c>
      <c r="H67" s="6">
        <f t="shared" si="2"/>
        <v>0</v>
      </c>
      <c r="I67" s="32">
        <v>517.72</v>
      </c>
      <c r="J67" s="6">
        <f t="shared" si="3"/>
        <v>0.00023263000605533606</v>
      </c>
      <c r="K67" s="27">
        <f t="shared" si="4"/>
        <v>16276.5</v>
      </c>
      <c r="L67" s="6">
        <f t="shared" si="5"/>
        <v>0.001537841702374675</v>
      </c>
      <c r="N67" s="26"/>
    </row>
    <row r="68" spans="2:14" ht="12.75">
      <c r="B68" s="30">
        <v>33180</v>
      </c>
      <c r="C68" s="32">
        <v>72996.88</v>
      </c>
      <c r="D68" s="6">
        <f aca="true" t="shared" si="6" ref="D68:D89">+C68/$C$90</f>
        <v>0.014504865862238665</v>
      </c>
      <c r="E68" s="32">
        <v>72996.88</v>
      </c>
      <c r="F68" s="6">
        <f aca="true" t="shared" si="7" ref="F68:F89">+E68/$E$90</f>
        <v>0.02567779227313981</v>
      </c>
      <c r="G68" s="32">
        <v>15656.7</v>
      </c>
      <c r="H68" s="6">
        <f aca="true" t="shared" si="8" ref="H68:H89">+G68/$G$90</f>
        <v>0.032408807316478654</v>
      </c>
      <c r="I68" s="32">
        <v>65290.5199999999</v>
      </c>
      <c r="J68" s="6">
        <f aca="true" t="shared" si="9" ref="J68:J89">+I68/$I$90</f>
        <v>0.02933735235833272</v>
      </c>
      <c r="K68" s="27">
        <f aca="true" t="shared" si="10" ref="K68:K89">+C68+E68+G68+I68</f>
        <v>226940.97999999992</v>
      </c>
      <c r="L68" s="6">
        <f aca="true" t="shared" si="11" ref="L68:L89">+K68/$K$90</f>
        <v>0.02144191337337738</v>
      </c>
      <c r="N68" s="26"/>
    </row>
    <row r="69" spans="2:14" ht="12.75">
      <c r="B69" s="30">
        <v>33181</v>
      </c>
      <c r="C69" s="32">
        <v>14270.01</v>
      </c>
      <c r="D69" s="6">
        <f t="shared" si="6"/>
        <v>0.0028355264074684337</v>
      </c>
      <c r="E69" s="32">
        <v>14270.01</v>
      </c>
      <c r="F69" s="6">
        <f t="shared" si="7"/>
        <v>0.005019698821588372</v>
      </c>
      <c r="G69" s="32">
        <v>0</v>
      </c>
      <c r="H69" s="6">
        <f t="shared" si="8"/>
        <v>0</v>
      </c>
      <c r="I69" s="32">
        <v>24917.11</v>
      </c>
      <c r="J69" s="6">
        <f t="shared" si="9"/>
        <v>0.011196143572165407</v>
      </c>
      <c r="K69" s="27">
        <f t="shared" si="10"/>
        <v>53457.130000000005</v>
      </c>
      <c r="L69" s="6">
        <f t="shared" si="11"/>
        <v>0.005050754388428981</v>
      </c>
      <c r="N69" s="26"/>
    </row>
    <row r="70" spans="2:14" ht="12.75">
      <c r="B70" s="30">
        <v>33182</v>
      </c>
      <c r="C70" s="32">
        <v>1581.80999999999</v>
      </c>
      <c r="D70" s="6">
        <f t="shared" si="6"/>
        <v>0.00031431400725000295</v>
      </c>
      <c r="E70" s="32">
        <v>1581.80999999999</v>
      </c>
      <c r="F70" s="6">
        <f t="shared" si="7"/>
        <v>0.0005564263650114227</v>
      </c>
      <c r="G70" s="32">
        <v>0</v>
      </c>
      <c r="H70" s="6">
        <f t="shared" si="8"/>
        <v>0</v>
      </c>
      <c r="I70" s="32">
        <v>0</v>
      </c>
      <c r="J70" s="6">
        <f t="shared" si="9"/>
        <v>0</v>
      </c>
      <c r="K70" s="27">
        <f t="shared" si="10"/>
        <v>3163.61999999998</v>
      </c>
      <c r="L70" s="6">
        <f t="shared" si="11"/>
        <v>0.00029890620013310837</v>
      </c>
      <c r="N70" s="26"/>
    </row>
    <row r="71" spans="2:14" ht="12.75">
      <c r="B71" s="30">
        <v>33183</v>
      </c>
      <c r="C71" s="32">
        <v>16071.9599999999</v>
      </c>
      <c r="D71" s="6">
        <f t="shared" si="6"/>
        <v>0.0031935833962117815</v>
      </c>
      <c r="E71" s="32">
        <v>16071.9599999999</v>
      </c>
      <c r="F71" s="6">
        <f t="shared" si="7"/>
        <v>0.005653562868744658</v>
      </c>
      <c r="G71" s="32">
        <v>0</v>
      </c>
      <c r="H71" s="6">
        <f t="shared" si="8"/>
        <v>0</v>
      </c>
      <c r="I71" s="32">
        <v>30487.06</v>
      </c>
      <c r="J71" s="6">
        <f t="shared" si="9"/>
        <v>0.013698920173857284</v>
      </c>
      <c r="K71" s="27">
        <f t="shared" si="10"/>
        <v>62630.97999999981</v>
      </c>
      <c r="L71" s="6">
        <f t="shared" si="11"/>
        <v>0.005917521144262828</v>
      </c>
      <c r="N71" s="26"/>
    </row>
    <row r="72" spans="2:14" ht="12.75">
      <c r="B72" s="30">
        <v>33184</v>
      </c>
      <c r="C72" s="32">
        <v>496.69</v>
      </c>
      <c r="D72" s="6">
        <f t="shared" si="6"/>
        <v>9.869492812727505E-05</v>
      </c>
      <c r="E72" s="32">
        <v>496.69</v>
      </c>
      <c r="F72" s="6">
        <f t="shared" si="7"/>
        <v>0.00017471846254450617</v>
      </c>
      <c r="G72" s="32">
        <v>0</v>
      </c>
      <c r="H72" s="6">
        <f t="shared" si="8"/>
        <v>0</v>
      </c>
      <c r="I72" s="32">
        <v>7098.11999999999</v>
      </c>
      <c r="J72" s="6">
        <f t="shared" si="9"/>
        <v>0.003189437724216757</v>
      </c>
      <c r="K72" s="27">
        <f t="shared" si="10"/>
        <v>8091.49999999999</v>
      </c>
      <c r="L72" s="6">
        <f t="shared" si="11"/>
        <v>0.0007645038020928741</v>
      </c>
      <c r="N72" s="26"/>
    </row>
    <row r="73" spans="2:14" ht="12.75">
      <c r="B73" s="30">
        <v>33185</v>
      </c>
      <c r="C73" s="32">
        <v>1309.73</v>
      </c>
      <c r="D73" s="6">
        <f t="shared" si="6"/>
        <v>0.0002602502732411282</v>
      </c>
      <c r="E73" s="32">
        <v>1309.73</v>
      </c>
      <c r="F73" s="6">
        <f t="shared" si="7"/>
        <v>0.0004607179769039362</v>
      </c>
      <c r="G73" s="32">
        <v>0</v>
      </c>
      <c r="H73" s="6">
        <f t="shared" si="8"/>
        <v>0</v>
      </c>
      <c r="I73" s="32">
        <v>1542.25</v>
      </c>
      <c r="J73" s="6">
        <f t="shared" si="9"/>
        <v>0.0006929877672078382</v>
      </c>
      <c r="K73" s="27">
        <f t="shared" si="10"/>
        <v>4161.71</v>
      </c>
      <c r="L73" s="6">
        <f t="shared" si="11"/>
        <v>0.00039320807244737555</v>
      </c>
      <c r="N73" s="26"/>
    </row>
    <row r="74" spans="2:14" ht="12.75">
      <c r="B74" s="30">
        <v>33186</v>
      </c>
      <c r="C74" s="32">
        <v>15296.78</v>
      </c>
      <c r="D74" s="6">
        <f t="shared" si="6"/>
        <v>0.003039551033197243</v>
      </c>
      <c r="E74" s="32">
        <v>15296.78</v>
      </c>
      <c r="F74" s="6">
        <f t="shared" si="7"/>
        <v>0.005380881200510482</v>
      </c>
      <c r="G74" s="32">
        <v>197.3</v>
      </c>
      <c r="H74" s="6">
        <f t="shared" si="8"/>
        <v>0.0004084039218699495</v>
      </c>
      <c r="I74" s="32">
        <v>64079.1699999999</v>
      </c>
      <c r="J74" s="6">
        <f t="shared" si="9"/>
        <v>0.028793049727885503</v>
      </c>
      <c r="K74" s="27">
        <f t="shared" si="10"/>
        <v>94870.0299999999</v>
      </c>
      <c r="L74" s="6">
        <f t="shared" si="11"/>
        <v>0.00896354182038745</v>
      </c>
      <c r="N74" s="26"/>
    </row>
    <row r="75" spans="2:14" ht="12.75">
      <c r="B75" s="30">
        <v>33187</v>
      </c>
      <c r="C75" s="32">
        <v>6559.55</v>
      </c>
      <c r="D75" s="6">
        <f t="shared" si="6"/>
        <v>0.001303417253814788</v>
      </c>
      <c r="E75" s="32">
        <v>6559.55</v>
      </c>
      <c r="F75" s="6">
        <f t="shared" si="7"/>
        <v>0.0023074241297062867</v>
      </c>
      <c r="G75" s="32">
        <v>0</v>
      </c>
      <c r="H75" s="6">
        <f t="shared" si="8"/>
        <v>0</v>
      </c>
      <c r="I75" s="32">
        <v>834.09</v>
      </c>
      <c r="J75" s="6">
        <f t="shared" si="9"/>
        <v>0.0003747862971310655</v>
      </c>
      <c r="K75" s="27">
        <f t="shared" si="10"/>
        <v>13953.19</v>
      </c>
      <c r="L75" s="6">
        <f t="shared" si="11"/>
        <v>0.0013183299519649366</v>
      </c>
      <c r="N75" s="26"/>
    </row>
    <row r="76" spans="2:12" ht="12.75">
      <c r="B76" s="30">
        <v>33189</v>
      </c>
      <c r="C76" s="32">
        <v>9528.81999999999</v>
      </c>
      <c r="D76" s="6">
        <f t="shared" si="6"/>
        <v>0.0018934268961278468</v>
      </c>
      <c r="E76" s="32">
        <v>9528.81999999999</v>
      </c>
      <c r="F76" s="6">
        <f t="shared" si="7"/>
        <v>0.003351911212755118</v>
      </c>
      <c r="G76" s="32">
        <v>0</v>
      </c>
      <c r="H76" s="6">
        <f t="shared" si="8"/>
        <v>0</v>
      </c>
      <c r="I76" s="32">
        <v>14222.03</v>
      </c>
      <c r="J76" s="6">
        <f t="shared" si="9"/>
        <v>0.006390463812522543</v>
      </c>
      <c r="K76" s="27">
        <f t="shared" si="10"/>
        <v>33279.669999999984</v>
      </c>
      <c r="L76" s="6">
        <f t="shared" si="11"/>
        <v>0.0031443408820856678</v>
      </c>
    </row>
    <row r="77" spans="2:12" ht="12.75">
      <c r="B77" s="30">
        <v>33190</v>
      </c>
      <c r="C77" s="32">
        <v>220.36</v>
      </c>
      <c r="D77" s="6">
        <f t="shared" si="6"/>
        <v>4.3786696656116154E-05</v>
      </c>
      <c r="E77" s="32">
        <v>220.36</v>
      </c>
      <c r="F77" s="6">
        <f t="shared" si="7"/>
        <v>7.75150705798534E-05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440.72</v>
      </c>
      <c r="L77" s="6">
        <f t="shared" si="11"/>
        <v>4.164025405158153E-05</v>
      </c>
    </row>
    <row r="78" spans="2:12" ht="12.75">
      <c r="B78" s="30">
        <v>33193</v>
      </c>
      <c r="C78" s="32">
        <v>744.72</v>
      </c>
      <c r="D78" s="6">
        <f t="shared" si="6"/>
        <v>0.0001479798000260611</v>
      </c>
      <c r="E78" s="32">
        <v>744.72</v>
      </c>
      <c r="F78" s="6">
        <f t="shared" si="7"/>
        <v>0.0002619668876485225</v>
      </c>
      <c r="G78" s="32">
        <v>0</v>
      </c>
      <c r="H78" s="6">
        <f t="shared" si="8"/>
        <v>0</v>
      </c>
      <c r="I78" s="32">
        <v>1056.7</v>
      </c>
      <c r="J78" s="6">
        <f t="shared" si="9"/>
        <v>0.0004748128861134853</v>
      </c>
      <c r="K78" s="27">
        <f t="shared" si="10"/>
        <v>2546.1400000000003</v>
      </c>
      <c r="L78" s="6">
        <f t="shared" si="11"/>
        <v>0.00024056524879945045</v>
      </c>
    </row>
    <row r="79" spans="2:12" ht="12.75">
      <c r="B79" s="30">
        <v>33194</v>
      </c>
      <c r="C79" s="4">
        <v>132.21</v>
      </c>
      <c r="D79" s="6">
        <f t="shared" si="6"/>
        <v>2.6270825761958236E-05</v>
      </c>
      <c r="E79" s="4">
        <v>132.21</v>
      </c>
      <c r="F79" s="6">
        <f t="shared" si="7"/>
        <v>4.650693175423133E-05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7">
        <f t="shared" si="10"/>
        <v>264.42</v>
      </c>
      <c r="L79" s="6">
        <f t="shared" si="11"/>
        <v>2.498301864294606E-05</v>
      </c>
    </row>
    <row r="80" spans="2:12" ht="12.75">
      <c r="B80" s="37">
        <v>33196</v>
      </c>
      <c r="C80" s="47">
        <v>1926.28</v>
      </c>
      <c r="D80" s="6">
        <f t="shared" si="6"/>
        <v>0.0003827620168576122</v>
      </c>
      <c r="E80" s="47">
        <v>1926.28</v>
      </c>
      <c r="F80" s="6">
        <f t="shared" si="7"/>
        <v>0.0006775990658765656</v>
      </c>
      <c r="G80" s="47">
        <v>0</v>
      </c>
      <c r="H80" s="6">
        <f t="shared" si="8"/>
        <v>0</v>
      </c>
      <c r="I80" s="47">
        <v>22380.8499999999</v>
      </c>
      <c r="J80" s="6">
        <f t="shared" si="9"/>
        <v>0.010056511765092221</v>
      </c>
      <c r="K80" s="40">
        <f t="shared" si="10"/>
        <v>26233.4099999999</v>
      </c>
      <c r="L80" s="6">
        <f t="shared" si="11"/>
        <v>0.002478593794334941</v>
      </c>
    </row>
    <row r="81" spans="2:12" ht="12.75">
      <c r="B81" s="37">
        <v>33299</v>
      </c>
      <c r="C81" s="47">
        <v>39.9399999999999</v>
      </c>
      <c r="D81" s="6">
        <f t="shared" si="6"/>
        <v>7.936289092599723E-06</v>
      </c>
      <c r="E81" s="47">
        <v>39.9399999999999</v>
      </c>
      <c r="F81" s="6">
        <f t="shared" si="7"/>
        <v>1.4049518601195028E-05</v>
      </c>
      <c r="G81" s="47">
        <v>0</v>
      </c>
      <c r="H81" s="6">
        <f t="shared" si="8"/>
        <v>0</v>
      </c>
      <c r="I81" s="47">
        <v>5019.22999999999</v>
      </c>
      <c r="J81" s="6">
        <f t="shared" si="9"/>
        <v>0.002255318522160863</v>
      </c>
      <c r="K81" s="40">
        <f t="shared" si="10"/>
        <v>5099.10999999999</v>
      </c>
      <c r="L81" s="6">
        <f t="shared" si="11"/>
        <v>0.00048177581193719243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5032578.769999997</v>
      </c>
      <c r="D90" s="10">
        <f t="shared" si="12"/>
        <v>1</v>
      </c>
      <c r="E90" s="4">
        <f t="shared" si="12"/>
        <v>2842802.0299999937</v>
      </c>
      <c r="F90" s="10">
        <f t="shared" si="12"/>
        <v>1.000000000000001</v>
      </c>
      <c r="G90" s="4">
        <f t="shared" si="12"/>
        <v>483100.15999999974</v>
      </c>
      <c r="H90" s="10">
        <f t="shared" si="12"/>
        <v>0.9999999999999998</v>
      </c>
      <c r="I90" s="4">
        <f>SUM(I2:I89)</f>
        <v>2225508.2599999984</v>
      </c>
      <c r="J90" s="7">
        <f t="shared" si="12"/>
        <v>0.9999999999999999</v>
      </c>
      <c r="K90" s="4">
        <f>SUM(K2:K89)</f>
        <v>10583989.219999995</v>
      </c>
      <c r="L90" s="10"/>
      <c r="M90" s="19"/>
      <c r="O90" s="18"/>
      <c r="P90" s="18"/>
      <c r="Q90" s="14"/>
      <c r="S90" s="18"/>
      <c r="T90" s="18"/>
      <c r="U90" s="14"/>
    </row>
    <row r="91" spans="3:11" ht="12.75">
      <c r="C91" s="4">
        <f>+C90-C92</f>
        <v>-1.280000003054738</v>
      </c>
      <c r="E91" s="4">
        <f>+E90-E92</f>
        <v>-1.2900000060908496</v>
      </c>
      <c r="F91" s="10"/>
      <c r="G91" s="4">
        <f>+G90-G92</f>
        <v>0</v>
      </c>
      <c r="I91" s="4">
        <f>+I90-I92</f>
        <v>0.2599999983794987</v>
      </c>
      <c r="K91" s="4">
        <f>+K90-K92</f>
        <v>-2.310000004246831</v>
      </c>
    </row>
    <row r="92" spans="3:11" ht="12.75">
      <c r="C92" s="16">
        <v>5032580.05</v>
      </c>
      <c r="E92" s="9">
        <v>2842803.32</v>
      </c>
      <c r="F92" s="10"/>
      <c r="G92" s="9">
        <v>483100.16</v>
      </c>
      <c r="I92" s="9">
        <v>2225508</v>
      </c>
      <c r="K92" s="4">
        <f>SUM(C92:I92)</f>
        <v>10583991.53</v>
      </c>
    </row>
    <row r="93" spans="3:5" ht="12.75">
      <c r="C93"/>
      <c r="E93"/>
    </row>
    <row r="94" spans="3:12" ht="12.75">
      <c r="C94" s="35"/>
      <c r="G94" s="4"/>
      <c r="H94" s="10"/>
      <c r="J94" s="10"/>
      <c r="K94" s="4"/>
      <c r="L94" s="10"/>
    </row>
    <row r="95" spans="3:12" ht="12.75">
      <c r="C95" s="35"/>
      <c r="G95" s="4"/>
      <c r="H95" s="10"/>
      <c r="J95" s="10"/>
      <c r="K95" s="4"/>
      <c r="L95" s="10"/>
    </row>
    <row r="96" spans="3:12" ht="12.75">
      <c r="C96" s="35"/>
      <c r="G96" s="4"/>
      <c r="H96" s="10"/>
      <c r="J96" s="10"/>
      <c r="K96" s="4"/>
      <c r="L96" s="10"/>
    </row>
    <row r="97" spans="3:12" ht="12.75">
      <c r="C97" s="35"/>
      <c r="G97" s="4"/>
      <c r="H97" s="10"/>
      <c r="J97" s="10"/>
      <c r="K97" s="4"/>
      <c r="L97" s="10"/>
    </row>
    <row r="98" spans="3:12" ht="12.75">
      <c r="C98" s="35"/>
      <c r="G98" s="4"/>
      <c r="H98" s="10"/>
      <c r="J98" s="10"/>
      <c r="K98" s="4"/>
      <c r="L98" s="10"/>
    </row>
    <row r="99" spans="3:12" ht="12.75">
      <c r="C99" s="35"/>
      <c r="G99" s="4"/>
      <c r="H99" s="10"/>
      <c r="J99" s="10"/>
      <c r="K99" s="4"/>
      <c r="L99" s="10"/>
    </row>
    <row r="100" spans="3:12" ht="12.75">
      <c r="C100" s="35"/>
      <c r="G100" s="4"/>
      <c r="H100" s="10"/>
      <c r="J100" s="10"/>
      <c r="K100" s="4"/>
      <c r="L100" s="10"/>
    </row>
    <row r="101" spans="3:12" ht="12.75">
      <c r="C101" s="35"/>
      <c r="G101" s="4"/>
      <c r="H101" s="10"/>
      <c r="J101" s="10"/>
      <c r="K101" s="4"/>
      <c r="L101" s="10"/>
    </row>
    <row r="102" spans="3:12" ht="12.75">
      <c r="C102" s="35"/>
      <c r="G102" s="4"/>
      <c r="H102" s="10"/>
      <c r="J102" s="10"/>
      <c r="K102" s="4"/>
      <c r="L102" s="10"/>
    </row>
    <row r="103" spans="3:12" ht="12.75">
      <c r="C103" s="4">
        <f>+C92</f>
        <v>5032580.05</v>
      </c>
      <c r="E103" s="4">
        <f>+E92</f>
        <v>2842803.32</v>
      </c>
      <c r="F103" s="10"/>
      <c r="G103" s="4">
        <f>+G92</f>
        <v>483100.16</v>
      </c>
      <c r="I103" s="4">
        <f>+I92</f>
        <v>2225508</v>
      </c>
      <c r="K103" s="4">
        <f>SUM(C103:I103)</f>
        <v>10583991.53</v>
      </c>
      <c r="L103" s="10"/>
    </row>
    <row r="104" spans="6:12" ht="12.75">
      <c r="F104" s="10"/>
      <c r="G104" s="4"/>
      <c r="I104" s="4"/>
      <c r="K104" s="4"/>
      <c r="L104" s="10"/>
    </row>
    <row r="105" spans="6:12" ht="12.75">
      <c r="F105" s="10"/>
      <c r="G105" s="4"/>
      <c r="I105" s="4"/>
      <c r="K105" s="4">
        <f>SUM(K101:K102)</f>
        <v>0</v>
      </c>
      <c r="L105" s="10"/>
    </row>
    <row r="106" ht="12.75">
      <c r="E10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3:6" ht="12.75">
      <c r="C1"/>
      <c r="D1" s="5">
        <v>43405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42520.41</v>
      </c>
      <c r="D3" s="6">
        <f>+C3/$C$90</f>
        <v>0.007403593591323837</v>
      </c>
      <c r="E3" s="32">
        <v>42520.41</v>
      </c>
      <c r="F3" s="6">
        <f>+E3/$E$90</f>
        <v>0.013192897350133478</v>
      </c>
      <c r="G3" s="32">
        <v>1833.13</v>
      </c>
      <c r="H3" s="6">
        <f>+G3/$G$90</f>
        <v>0.002795655563485426</v>
      </c>
      <c r="I3" s="32">
        <v>4242.84</v>
      </c>
      <c r="J3" s="6">
        <f>+I3/$I$90</f>
        <v>0.001882451999191054</v>
      </c>
      <c r="K3" s="27">
        <f>+C3+E3+G3+I3</f>
        <v>91116.79000000001</v>
      </c>
      <c r="L3" s="6">
        <f>+K3/$K$90</f>
        <v>0.0076724846554879315</v>
      </c>
    </row>
    <row r="4" spans="2:12" ht="12.75">
      <c r="B4" s="30">
        <v>33012</v>
      </c>
      <c r="C4" s="32">
        <v>242.46</v>
      </c>
      <c r="D4" s="6">
        <f aca="true" t="shared" si="0" ref="D4:D67">+C4/$C$90</f>
        <v>4.2216791939503345E-05</v>
      </c>
      <c r="E4" s="32">
        <v>242.46</v>
      </c>
      <c r="F4" s="6">
        <f aca="true" t="shared" si="1" ref="F4:F67">+E4/$E$90</f>
        <v>7.522857591244682E-05</v>
      </c>
      <c r="G4" s="32">
        <v>0</v>
      </c>
      <c r="H4" s="6">
        <f aca="true" t="shared" si="2" ref="H4:H67">+G4/$G$90</f>
        <v>0</v>
      </c>
      <c r="I4" s="32">
        <v>53159.1999999999</v>
      </c>
      <c r="J4" s="6">
        <f aca="true" t="shared" si="3" ref="J4:J67">+I4/$I$90</f>
        <v>0.02358553287783581</v>
      </c>
      <c r="K4" s="27">
        <f aca="true" t="shared" si="4" ref="K4:K67">+C4+E4+G4+I4</f>
        <v>53644.1199999999</v>
      </c>
      <c r="L4" s="6">
        <f aca="true" t="shared" si="5" ref="L4:L67">+K4/$K$90</f>
        <v>0.004517100389040839</v>
      </c>
    </row>
    <row r="5" spans="2:12" ht="12.75">
      <c r="B5" s="30">
        <v>33013</v>
      </c>
      <c r="C5" s="32">
        <v>416.8</v>
      </c>
      <c r="D5" s="6">
        <f t="shared" si="0"/>
        <v>7.257262591926501E-05</v>
      </c>
      <c r="E5" s="32">
        <v>416.8</v>
      </c>
      <c r="F5" s="6">
        <f t="shared" si="1"/>
        <v>0.00012932141565746033</v>
      </c>
      <c r="G5" s="32">
        <v>0</v>
      </c>
      <c r="H5" s="6">
        <f t="shared" si="2"/>
        <v>0</v>
      </c>
      <c r="I5" s="32">
        <v>5928.63</v>
      </c>
      <c r="J5" s="6">
        <f t="shared" si="3"/>
        <v>0.00263039883567706</v>
      </c>
      <c r="K5" s="27">
        <f t="shared" si="4"/>
        <v>6762.2300000000005</v>
      </c>
      <c r="L5" s="6">
        <f t="shared" si="5"/>
        <v>0.0005694132323129487</v>
      </c>
    </row>
    <row r="6" spans="2:12" ht="12.75">
      <c r="B6" s="30">
        <v>33014</v>
      </c>
      <c r="C6" s="32">
        <v>18275.6699999999</v>
      </c>
      <c r="D6" s="6">
        <f t="shared" si="0"/>
        <v>0.0031821337867896514</v>
      </c>
      <c r="E6" s="32">
        <v>18275.6699999999</v>
      </c>
      <c r="F6" s="6">
        <f t="shared" si="1"/>
        <v>0.005670430701747997</v>
      </c>
      <c r="G6" s="32">
        <v>8341.43</v>
      </c>
      <c r="H6" s="6">
        <f t="shared" si="2"/>
        <v>0.012721282826053927</v>
      </c>
      <c r="I6" s="32">
        <v>41852.6999999999</v>
      </c>
      <c r="J6" s="6">
        <f t="shared" si="3"/>
        <v>0.018569094942666522</v>
      </c>
      <c r="K6" s="27">
        <f t="shared" si="4"/>
        <v>86745.46999999971</v>
      </c>
      <c r="L6" s="6">
        <f t="shared" si="5"/>
        <v>0.007304397877801516</v>
      </c>
    </row>
    <row r="7" spans="2:12" ht="12.75">
      <c r="B7" s="30">
        <v>33015</v>
      </c>
      <c r="C7" s="32">
        <v>496.35</v>
      </c>
      <c r="D7" s="6">
        <f t="shared" si="0"/>
        <v>8.642375929709019E-05</v>
      </c>
      <c r="E7" s="32">
        <v>496.35</v>
      </c>
      <c r="F7" s="6">
        <f t="shared" si="1"/>
        <v>0.0001540035620479377</v>
      </c>
      <c r="G7" s="32">
        <v>0</v>
      </c>
      <c r="H7" s="6">
        <f t="shared" si="2"/>
        <v>0</v>
      </c>
      <c r="I7" s="32">
        <v>13158.5499999999</v>
      </c>
      <c r="J7" s="6">
        <f t="shared" si="3"/>
        <v>0.005838150567533834</v>
      </c>
      <c r="K7" s="27">
        <f t="shared" si="4"/>
        <v>14151.2499999999</v>
      </c>
      <c r="L7" s="6">
        <f t="shared" si="5"/>
        <v>0.0011916052846129984</v>
      </c>
    </row>
    <row r="8" spans="2:12" ht="12.75">
      <c r="B8" s="30">
        <v>33016</v>
      </c>
      <c r="C8" s="32">
        <v>46310.26</v>
      </c>
      <c r="D8" s="6">
        <f t="shared" si="0"/>
        <v>0.008063476907878843</v>
      </c>
      <c r="E8" s="32">
        <v>46310.26</v>
      </c>
      <c r="F8" s="6">
        <f t="shared" si="1"/>
        <v>0.014368782108121543</v>
      </c>
      <c r="G8" s="32">
        <v>1968.47</v>
      </c>
      <c r="H8" s="6">
        <f t="shared" si="2"/>
        <v>0.0030020588321909283</v>
      </c>
      <c r="I8" s="32">
        <v>26590.88</v>
      </c>
      <c r="J8" s="6">
        <f t="shared" si="3"/>
        <v>0.011797771119403375</v>
      </c>
      <c r="K8" s="27">
        <f t="shared" si="4"/>
        <v>121179.87000000001</v>
      </c>
      <c r="L8" s="6">
        <f t="shared" si="5"/>
        <v>0.010203944773833915</v>
      </c>
    </row>
    <row r="9" spans="2:12" ht="12.75">
      <c r="B9" s="30">
        <v>33018</v>
      </c>
      <c r="C9" s="32">
        <v>803.1</v>
      </c>
      <c r="D9" s="6">
        <f t="shared" si="0"/>
        <v>0.0001398346350186222</v>
      </c>
      <c r="E9" s="32">
        <v>803.1</v>
      </c>
      <c r="F9" s="6">
        <f t="shared" si="1"/>
        <v>0.00024917953194459306</v>
      </c>
      <c r="G9" s="32">
        <v>0</v>
      </c>
      <c r="H9" s="6">
        <f t="shared" si="2"/>
        <v>0</v>
      </c>
      <c r="I9" s="32">
        <v>8508.77</v>
      </c>
      <c r="J9" s="6">
        <f t="shared" si="3"/>
        <v>0.0037751485083474426</v>
      </c>
      <c r="K9" s="27">
        <f t="shared" si="4"/>
        <v>10114.970000000001</v>
      </c>
      <c r="L9" s="6">
        <f t="shared" si="5"/>
        <v>0.0008517305330413941</v>
      </c>
    </row>
    <row r="10" spans="2:12" ht="12.75">
      <c r="B10" s="30">
        <v>33030</v>
      </c>
      <c r="C10" s="32">
        <v>16788.5099999999</v>
      </c>
      <c r="D10" s="6">
        <f t="shared" si="0"/>
        <v>0.002923191593022631</v>
      </c>
      <c r="E10" s="32">
        <v>16788.5099999999</v>
      </c>
      <c r="F10" s="6">
        <f t="shared" si="1"/>
        <v>0.005209006429893034</v>
      </c>
      <c r="G10" s="32">
        <v>334.079999999999</v>
      </c>
      <c r="H10" s="6">
        <f t="shared" si="2"/>
        <v>0.0005094961135594356</v>
      </c>
      <c r="I10" s="32">
        <v>7770.94999999999</v>
      </c>
      <c r="J10" s="6">
        <f t="shared" si="3"/>
        <v>0.0034477944874456027</v>
      </c>
      <c r="K10" s="27">
        <f t="shared" si="4"/>
        <v>41682.04999999979</v>
      </c>
      <c r="L10" s="6">
        <f t="shared" si="5"/>
        <v>0.0035098348946915174</v>
      </c>
    </row>
    <row r="11" spans="2:12" ht="12.75">
      <c r="B11" s="30">
        <v>33031</v>
      </c>
      <c r="C11" s="32">
        <v>1025.94</v>
      </c>
      <c r="D11" s="6">
        <f t="shared" si="0"/>
        <v>0.00017863522033495863</v>
      </c>
      <c r="E11" s="32">
        <v>1025.94</v>
      </c>
      <c r="F11" s="6">
        <f t="shared" si="1"/>
        <v>0.00031832056904898</v>
      </c>
      <c r="G11" s="32">
        <v>0</v>
      </c>
      <c r="H11" s="6">
        <f t="shared" si="2"/>
        <v>0</v>
      </c>
      <c r="I11" s="32">
        <v>0</v>
      </c>
      <c r="J11" s="6">
        <f t="shared" si="3"/>
        <v>0</v>
      </c>
      <c r="K11" s="27">
        <f t="shared" si="4"/>
        <v>2051.88</v>
      </c>
      <c r="L11" s="6">
        <f t="shared" si="5"/>
        <v>0.00017277845076524949</v>
      </c>
    </row>
    <row r="12" spans="2:12" ht="12.75">
      <c r="B12" s="30">
        <v>33032</v>
      </c>
      <c r="C12" s="32">
        <v>2437.86999999999</v>
      </c>
      <c r="D12" s="6">
        <f t="shared" si="0"/>
        <v>0.00042447847300815223</v>
      </c>
      <c r="E12" s="32">
        <v>2437.86999999999</v>
      </c>
      <c r="F12" s="6">
        <f t="shared" si="1"/>
        <v>0.0007564030700308338</v>
      </c>
      <c r="G12" s="32">
        <v>0</v>
      </c>
      <c r="H12" s="6">
        <f t="shared" si="2"/>
        <v>0</v>
      </c>
      <c r="I12" s="32">
        <v>0</v>
      </c>
      <c r="J12" s="6">
        <f t="shared" si="3"/>
        <v>0</v>
      </c>
      <c r="K12" s="27">
        <f t="shared" si="4"/>
        <v>4875.73999999998</v>
      </c>
      <c r="L12" s="6">
        <f t="shared" si="5"/>
        <v>0.0004105614380637045</v>
      </c>
    </row>
    <row r="13" spans="2:12" ht="12.75">
      <c r="B13" s="30">
        <v>33033</v>
      </c>
      <c r="C13" s="32">
        <v>22791.1199999999</v>
      </c>
      <c r="D13" s="6">
        <f t="shared" si="0"/>
        <v>0.003968357548083186</v>
      </c>
      <c r="E13" s="32">
        <v>22791.1199999999</v>
      </c>
      <c r="F13" s="6">
        <f t="shared" si="1"/>
        <v>0.007071448903116709</v>
      </c>
      <c r="G13" s="32">
        <v>502.459999999999</v>
      </c>
      <c r="H13" s="6">
        <f t="shared" si="2"/>
        <v>0.0007662877670590108</v>
      </c>
      <c r="I13" s="32">
        <v>24284.84</v>
      </c>
      <c r="J13" s="6">
        <f t="shared" si="3"/>
        <v>0.010774633407819968</v>
      </c>
      <c r="K13" s="27">
        <f t="shared" si="4"/>
        <v>70369.5399999998</v>
      </c>
      <c r="L13" s="6">
        <f t="shared" si="5"/>
        <v>0.00592546352723513</v>
      </c>
    </row>
    <row r="14" spans="2:12" ht="12.75">
      <c r="B14" s="30">
        <v>33034</v>
      </c>
      <c r="C14" s="32">
        <v>51499.75</v>
      </c>
      <c r="D14" s="6">
        <f t="shared" si="0"/>
        <v>0.008967063559706497</v>
      </c>
      <c r="E14" s="32">
        <v>51499.75</v>
      </c>
      <c r="F14" s="6">
        <f t="shared" si="1"/>
        <v>0.01597893612285339</v>
      </c>
      <c r="G14" s="32">
        <v>103.79</v>
      </c>
      <c r="H14" s="6">
        <f t="shared" si="2"/>
        <v>0.00015828724145813575</v>
      </c>
      <c r="I14" s="32">
        <v>9353.6</v>
      </c>
      <c r="J14" s="6">
        <f t="shared" si="3"/>
        <v>0.004149980442258827</v>
      </c>
      <c r="K14" s="27">
        <f t="shared" si="4"/>
        <v>112456.89</v>
      </c>
      <c r="L14" s="6">
        <f t="shared" si="5"/>
        <v>0.00946942668775858</v>
      </c>
    </row>
    <row r="15" spans="2:12" ht="12.75">
      <c r="B15" s="30">
        <v>33035</v>
      </c>
      <c r="C15" s="32">
        <v>242.47</v>
      </c>
      <c r="D15" s="6">
        <f t="shared" si="0"/>
        <v>4.221853312534594E-05</v>
      </c>
      <c r="E15" s="32">
        <v>242.47</v>
      </c>
      <c r="F15" s="6">
        <f t="shared" si="1"/>
        <v>7.523167863355185E-05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484.94</v>
      </c>
      <c r="L15" s="6">
        <f t="shared" si="5"/>
        <v>4.083434797069033E-05</v>
      </c>
    </row>
    <row r="16" spans="2:12" ht="12.75">
      <c r="B16" s="30">
        <v>33054</v>
      </c>
      <c r="C16" s="32">
        <v>275.23</v>
      </c>
      <c r="D16" s="6">
        <f t="shared" si="0"/>
        <v>4.792265794567973E-05</v>
      </c>
      <c r="E16" s="32">
        <v>275.23</v>
      </c>
      <c r="F16" s="6">
        <f t="shared" si="1"/>
        <v>8.539619297361519E-05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550.46</v>
      </c>
      <c r="L16" s="6">
        <f t="shared" si="5"/>
        <v>4.635145622952572E-05</v>
      </c>
    </row>
    <row r="17" spans="2:12" ht="12.75">
      <c r="B17" s="30">
        <v>33055</v>
      </c>
      <c r="C17" s="32">
        <v>143.43</v>
      </c>
      <c r="D17" s="6">
        <f t="shared" si="0"/>
        <v>2.4973828540307536E-05</v>
      </c>
      <c r="E17" s="32">
        <v>143.43</v>
      </c>
      <c r="F17" s="6">
        <f t="shared" si="1"/>
        <v>4.4502328809379886E-05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286.86</v>
      </c>
      <c r="L17" s="6">
        <f t="shared" si="5"/>
        <v>2.415503167169594E-05</v>
      </c>
    </row>
    <row r="18" spans="2:12" ht="12.75">
      <c r="B18" s="30">
        <v>33056</v>
      </c>
      <c r="C18" s="32">
        <v>9651.05999999999</v>
      </c>
      <c r="D18" s="6">
        <f t="shared" si="0"/>
        <v>0.0016804289038012982</v>
      </c>
      <c r="E18" s="32">
        <v>9651.05999999999</v>
      </c>
      <c r="F18" s="6">
        <f t="shared" si="1"/>
        <v>0.002994454754786679</v>
      </c>
      <c r="G18" s="32">
        <v>770.98</v>
      </c>
      <c r="H18" s="6">
        <f t="shared" si="2"/>
        <v>0.0011758001485633826</v>
      </c>
      <c r="I18" s="32">
        <v>49775.82</v>
      </c>
      <c r="J18" s="6">
        <f t="shared" si="3"/>
        <v>0.02208440381215743</v>
      </c>
      <c r="K18" s="27">
        <f t="shared" si="4"/>
        <v>69848.91999999998</v>
      </c>
      <c r="L18" s="6">
        <f t="shared" si="5"/>
        <v>0.0058816247466839415</v>
      </c>
    </row>
    <row r="19" spans="2:12" ht="12.75">
      <c r="B19" s="30">
        <v>33109</v>
      </c>
      <c r="C19" s="32">
        <v>6984.75</v>
      </c>
      <c r="D19" s="6">
        <f t="shared" si="0"/>
        <v>0.0012161747814049574</v>
      </c>
      <c r="E19" s="32">
        <v>6984.75</v>
      </c>
      <c r="F19" s="6">
        <f t="shared" si="1"/>
        <v>0.002167173123832644</v>
      </c>
      <c r="G19" s="32">
        <v>7236.04</v>
      </c>
      <c r="H19" s="6">
        <f t="shared" si="2"/>
        <v>0.011035483290112039</v>
      </c>
      <c r="I19" s="32">
        <v>0</v>
      </c>
      <c r="J19" s="6">
        <f t="shared" si="3"/>
        <v>0</v>
      </c>
      <c r="K19" s="27">
        <f t="shared" si="4"/>
        <v>21205.54</v>
      </c>
      <c r="L19" s="6">
        <f t="shared" si="5"/>
        <v>0.0017856114143324797</v>
      </c>
    </row>
    <row r="20" spans="2:12" ht="12.75">
      <c r="B20" s="30">
        <v>33122</v>
      </c>
      <c r="C20" s="32">
        <v>49461.36</v>
      </c>
      <c r="D20" s="6">
        <f t="shared" si="0"/>
        <v>0.008612141978738238</v>
      </c>
      <c r="E20" s="32">
        <v>49461.36</v>
      </c>
      <c r="F20" s="6">
        <f t="shared" si="1"/>
        <v>0.015346480555526109</v>
      </c>
      <c r="G20" s="32">
        <v>8360.5</v>
      </c>
      <c r="H20" s="6">
        <f t="shared" si="2"/>
        <v>0.012750365952507408</v>
      </c>
      <c r="I20" s="32">
        <v>62655.68</v>
      </c>
      <c r="J20" s="6">
        <f t="shared" si="3"/>
        <v>0.027798905939577012</v>
      </c>
      <c r="K20" s="27">
        <f t="shared" si="4"/>
        <v>169938.9</v>
      </c>
      <c r="L20" s="6">
        <f t="shared" si="5"/>
        <v>0.014309696408537855</v>
      </c>
    </row>
    <row r="21" spans="2:12" ht="12.75">
      <c r="B21" s="30">
        <v>33125</v>
      </c>
      <c r="C21" s="32">
        <v>7377.11999999999</v>
      </c>
      <c r="D21" s="6">
        <f t="shared" si="0"/>
        <v>0.0012844936903107667</v>
      </c>
      <c r="E21" s="32">
        <v>7377.11999999999</v>
      </c>
      <c r="F21" s="6">
        <f t="shared" si="1"/>
        <v>0.0022889145918305242</v>
      </c>
      <c r="G21" s="32">
        <v>0</v>
      </c>
      <c r="H21" s="6">
        <f t="shared" si="2"/>
        <v>0</v>
      </c>
      <c r="I21" s="32">
        <v>7740.21</v>
      </c>
      <c r="J21" s="6">
        <f t="shared" si="3"/>
        <v>0.0034341558457680675</v>
      </c>
      <c r="K21" s="27">
        <f t="shared" si="4"/>
        <v>22494.44999999998</v>
      </c>
      <c r="L21" s="6">
        <f t="shared" si="5"/>
        <v>0.001894144015155059</v>
      </c>
    </row>
    <row r="22" spans="2:12" ht="12.75">
      <c r="B22" s="30">
        <v>33126</v>
      </c>
      <c r="C22" s="32">
        <v>307146.56</v>
      </c>
      <c r="D22" s="6">
        <f t="shared" si="0"/>
        <v>0.05347992418730587</v>
      </c>
      <c r="E22" s="32">
        <v>307146.56</v>
      </c>
      <c r="F22" s="6">
        <f t="shared" si="1"/>
        <v>0.09529901140479625</v>
      </c>
      <c r="G22" s="32">
        <v>39567.11</v>
      </c>
      <c r="H22" s="6">
        <f t="shared" si="2"/>
        <v>0.060342698664328134</v>
      </c>
      <c r="I22" s="32">
        <v>42542.7399999999</v>
      </c>
      <c r="J22" s="6">
        <f t="shared" si="3"/>
        <v>0.018875250059880888</v>
      </c>
      <c r="K22" s="27">
        <f t="shared" si="4"/>
        <v>696402.9699999999</v>
      </c>
      <c r="L22" s="6">
        <f t="shared" si="5"/>
        <v>0.05864057657607583</v>
      </c>
    </row>
    <row r="23" spans="2:12" ht="12.75">
      <c r="B23" s="30">
        <v>33127</v>
      </c>
      <c r="C23" s="32">
        <v>19614.32</v>
      </c>
      <c r="D23" s="6">
        <f t="shared" si="0"/>
        <v>0.0034152176296083445</v>
      </c>
      <c r="E23" s="32">
        <v>19614.32</v>
      </c>
      <c r="F23" s="6">
        <f t="shared" si="1"/>
        <v>0.006085776462472259</v>
      </c>
      <c r="G23" s="32">
        <v>144.77</v>
      </c>
      <c r="H23" s="6">
        <f t="shared" si="2"/>
        <v>0.00022078469935344746</v>
      </c>
      <c r="I23" s="32">
        <v>73435.6399999999</v>
      </c>
      <c r="J23" s="6">
        <f t="shared" si="3"/>
        <v>0.03258173000392999</v>
      </c>
      <c r="K23" s="27">
        <f t="shared" si="4"/>
        <v>112809.0499999999</v>
      </c>
      <c r="L23" s="6">
        <f t="shared" si="5"/>
        <v>0.009499080302600322</v>
      </c>
    </row>
    <row r="24" spans="2:12" ht="12.75">
      <c r="B24" s="30">
        <v>33128</v>
      </c>
      <c r="C24" s="32">
        <v>1720.06999999999</v>
      </c>
      <c r="D24" s="6">
        <f t="shared" si="0"/>
        <v>0.00029949615322684604</v>
      </c>
      <c r="E24" s="32">
        <v>1720.06999999999</v>
      </c>
      <c r="F24" s="6">
        <f t="shared" si="1"/>
        <v>0.0005336897491121077</v>
      </c>
      <c r="G24" s="32">
        <v>0</v>
      </c>
      <c r="H24" s="6">
        <f t="shared" si="2"/>
        <v>0</v>
      </c>
      <c r="I24" s="32">
        <v>30219.29</v>
      </c>
      <c r="J24" s="6">
        <f t="shared" si="3"/>
        <v>0.013407614445662392</v>
      </c>
      <c r="K24" s="27">
        <f t="shared" si="4"/>
        <v>33659.42999999998</v>
      </c>
      <c r="L24" s="6">
        <f t="shared" si="5"/>
        <v>0.0028342905867016384</v>
      </c>
    </row>
    <row r="25" spans="2:12" ht="12.75">
      <c r="B25" s="30">
        <v>33129</v>
      </c>
      <c r="C25" s="32">
        <v>49356.0599999999</v>
      </c>
      <c r="D25" s="6">
        <f t="shared" si="0"/>
        <v>0.00859380729181572</v>
      </c>
      <c r="E25" s="32">
        <v>49356.0599999999</v>
      </c>
      <c r="F25" s="6">
        <f t="shared" si="1"/>
        <v>0.015313808902290161</v>
      </c>
      <c r="G25" s="32">
        <v>2505.54</v>
      </c>
      <c r="H25" s="6">
        <f t="shared" si="2"/>
        <v>0.003821129347365039</v>
      </c>
      <c r="I25" s="32">
        <v>3294.48</v>
      </c>
      <c r="J25" s="6">
        <f t="shared" si="3"/>
        <v>0.0014616861494411628</v>
      </c>
      <c r="K25" s="27">
        <f t="shared" si="4"/>
        <v>104512.1399999998</v>
      </c>
      <c r="L25" s="6">
        <f t="shared" si="5"/>
        <v>0.00880043941914772</v>
      </c>
    </row>
    <row r="26" spans="2:12" ht="12.75">
      <c r="B26" s="30">
        <v>33130</v>
      </c>
      <c r="C26" s="32">
        <v>142367.739999999</v>
      </c>
      <c r="D26" s="6">
        <f t="shared" si="0"/>
        <v>0.024788869332992104</v>
      </c>
      <c r="E26" s="32">
        <v>142367.739999999</v>
      </c>
      <c r="F26" s="6">
        <f t="shared" si="1"/>
        <v>0.04417273915727714</v>
      </c>
      <c r="G26" s="32">
        <v>57067.6699999999</v>
      </c>
      <c r="H26" s="6">
        <f t="shared" si="2"/>
        <v>0.08703231583720197</v>
      </c>
      <c r="I26" s="32">
        <v>82754.0899999999</v>
      </c>
      <c r="J26" s="6">
        <f t="shared" si="3"/>
        <v>0.0367161151874066</v>
      </c>
      <c r="K26" s="27">
        <f t="shared" si="4"/>
        <v>424557.23999999784</v>
      </c>
      <c r="L26" s="6">
        <f t="shared" si="5"/>
        <v>0.035749820744083394</v>
      </c>
    </row>
    <row r="27" spans="2:12" ht="12.75">
      <c r="B27" s="30">
        <v>33131</v>
      </c>
      <c r="C27" s="32">
        <v>556730.89</v>
      </c>
      <c r="D27" s="6">
        <f t="shared" si="0"/>
        <v>0.09693719438020508</v>
      </c>
      <c r="E27" s="32">
        <v>556730.89</v>
      </c>
      <c r="F27" s="6">
        <f t="shared" si="1"/>
        <v>0.17273806822225968</v>
      </c>
      <c r="G27" s="32">
        <v>229954.37</v>
      </c>
      <c r="H27" s="6">
        <f t="shared" si="2"/>
        <v>0.35069701212586457</v>
      </c>
      <c r="I27" s="32">
        <v>141148.95</v>
      </c>
      <c r="J27" s="6">
        <f t="shared" si="3"/>
        <v>0.06262459180907555</v>
      </c>
      <c r="K27" s="27">
        <f t="shared" si="4"/>
        <v>1484565.0999999999</v>
      </c>
      <c r="L27" s="6">
        <f t="shared" si="5"/>
        <v>0.12500772854073222</v>
      </c>
    </row>
    <row r="28" spans="2:12" ht="12.75">
      <c r="B28" s="30">
        <v>33132</v>
      </c>
      <c r="C28" s="32">
        <v>227237.239999999</v>
      </c>
      <c r="D28" s="6">
        <f t="shared" si="0"/>
        <v>0.03956622651978448</v>
      </c>
      <c r="E28" s="32">
        <v>227237.239999999</v>
      </c>
      <c r="F28" s="6">
        <f t="shared" si="1"/>
        <v>0.0705053780395728</v>
      </c>
      <c r="G28" s="32">
        <v>34878.3899999999</v>
      </c>
      <c r="H28" s="6">
        <f t="shared" si="2"/>
        <v>0.053192062237219485</v>
      </c>
      <c r="I28" s="32">
        <v>136615.42</v>
      </c>
      <c r="J28" s="6">
        <f t="shared" si="3"/>
        <v>0.06061316724159419</v>
      </c>
      <c r="K28" s="27">
        <f t="shared" si="4"/>
        <v>625968.2899999979</v>
      </c>
      <c r="L28" s="6">
        <f t="shared" si="5"/>
        <v>0.05270962793846231</v>
      </c>
    </row>
    <row r="29" spans="2:12" ht="12.75">
      <c r="B29" s="30">
        <v>33133</v>
      </c>
      <c r="C29" s="32">
        <v>77378.0099999999</v>
      </c>
      <c r="D29" s="6">
        <f t="shared" si="0"/>
        <v>0.013472949553999854</v>
      </c>
      <c r="E29" s="32">
        <v>77378.0099999999</v>
      </c>
      <c r="F29" s="6">
        <f t="shared" si="1"/>
        <v>0.02400823846918692</v>
      </c>
      <c r="G29" s="32">
        <v>17141.74</v>
      </c>
      <c r="H29" s="6">
        <f t="shared" si="2"/>
        <v>0.026142390773606163</v>
      </c>
      <c r="I29" s="32">
        <v>68790.4499999999</v>
      </c>
      <c r="J29" s="6">
        <f t="shared" si="3"/>
        <v>0.03052076442377088</v>
      </c>
      <c r="K29" s="27">
        <f t="shared" si="4"/>
        <v>240688.20999999967</v>
      </c>
      <c r="L29" s="6">
        <f t="shared" si="5"/>
        <v>0.020267138449256764</v>
      </c>
    </row>
    <row r="30" spans="2:12" ht="12.75">
      <c r="B30" s="30">
        <v>33134</v>
      </c>
      <c r="C30" s="32">
        <v>135393.929999999</v>
      </c>
      <c r="D30" s="6">
        <f t="shared" si="0"/>
        <v>0.023574599408898944</v>
      </c>
      <c r="E30" s="32">
        <v>135393.929999999</v>
      </c>
      <c r="F30" s="6">
        <f t="shared" si="1"/>
        <v>0.0420089604103334</v>
      </c>
      <c r="G30" s="32">
        <v>49915.1699999999</v>
      </c>
      <c r="H30" s="6">
        <f t="shared" si="2"/>
        <v>0.07612423707692337</v>
      </c>
      <c r="I30" s="32">
        <v>134721.299999999</v>
      </c>
      <c r="J30" s="6">
        <f t="shared" si="3"/>
        <v>0.05977278910319876</v>
      </c>
      <c r="K30" s="27">
        <f t="shared" si="4"/>
        <v>455424.32999999693</v>
      </c>
      <c r="L30" s="6">
        <f t="shared" si="5"/>
        <v>0.03834898248347915</v>
      </c>
    </row>
    <row r="31" spans="2:12" ht="12.75">
      <c r="B31" s="30">
        <v>33135</v>
      </c>
      <c r="C31" s="32">
        <v>10019.57</v>
      </c>
      <c r="D31" s="6">
        <f t="shared" si="0"/>
        <v>0.0017445933432866845</v>
      </c>
      <c r="E31" s="32">
        <v>10019.57</v>
      </c>
      <c r="F31" s="6">
        <f t="shared" si="1"/>
        <v>0.0031087931302279746</v>
      </c>
      <c r="G31" s="32">
        <v>0</v>
      </c>
      <c r="H31" s="6">
        <f t="shared" si="2"/>
        <v>0</v>
      </c>
      <c r="I31" s="32">
        <v>36613.6299999999</v>
      </c>
      <c r="J31" s="6">
        <f t="shared" si="3"/>
        <v>0.016244638259076787</v>
      </c>
      <c r="K31" s="27">
        <f t="shared" si="4"/>
        <v>56652.7699999999</v>
      </c>
      <c r="L31" s="6">
        <f t="shared" si="5"/>
        <v>0.004770443608866009</v>
      </c>
    </row>
    <row r="32" spans="2:12" ht="12.75">
      <c r="B32" s="30">
        <v>33136</v>
      </c>
      <c r="C32" s="32">
        <v>18078.8699999999</v>
      </c>
      <c r="D32" s="6">
        <f t="shared" si="0"/>
        <v>0.0031478672494074265</v>
      </c>
      <c r="E32" s="32">
        <v>18078.8699999999</v>
      </c>
      <c r="F32" s="6">
        <f t="shared" si="1"/>
        <v>0.005609369150401096</v>
      </c>
      <c r="G32" s="32">
        <v>728</v>
      </c>
      <c r="H32" s="6">
        <f t="shared" si="2"/>
        <v>0.0011102525463100761</v>
      </c>
      <c r="I32" s="32">
        <v>2641.84999999999</v>
      </c>
      <c r="J32" s="6">
        <f t="shared" si="3"/>
        <v>0.0011721290018154977</v>
      </c>
      <c r="K32" s="27">
        <f t="shared" si="4"/>
        <v>39527.58999999979</v>
      </c>
      <c r="L32" s="6">
        <f t="shared" si="5"/>
        <v>0.0033284187002572915</v>
      </c>
    </row>
    <row r="33" spans="2:12" ht="12.75">
      <c r="B33" s="30">
        <v>33137</v>
      </c>
      <c r="C33" s="32">
        <v>46879.36</v>
      </c>
      <c r="D33" s="6">
        <f t="shared" si="0"/>
        <v>0.008162567794180795</v>
      </c>
      <c r="E33" s="32">
        <v>46879.36</v>
      </c>
      <c r="F33" s="6">
        <f t="shared" si="1"/>
        <v>0.01454535796620854</v>
      </c>
      <c r="G33" s="32">
        <v>0</v>
      </c>
      <c r="H33" s="6">
        <f t="shared" si="2"/>
        <v>0</v>
      </c>
      <c r="I33" s="32">
        <v>56594.3899999999</v>
      </c>
      <c r="J33" s="6">
        <f t="shared" si="3"/>
        <v>0.02510964886691414</v>
      </c>
      <c r="K33" s="27">
        <f t="shared" si="4"/>
        <v>150353.1099999999</v>
      </c>
      <c r="L33" s="6">
        <f t="shared" si="5"/>
        <v>0.012660475960356903</v>
      </c>
    </row>
    <row r="34" spans="2:12" ht="12.75">
      <c r="B34" s="30">
        <v>33138</v>
      </c>
      <c r="C34" s="32">
        <v>82365.3399999999</v>
      </c>
      <c r="D34" s="6">
        <f t="shared" si="0"/>
        <v>0.014341336392833656</v>
      </c>
      <c r="E34" s="32">
        <v>82365.3399999999</v>
      </c>
      <c r="F34" s="6">
        <f t="shared" si="1"/>
        <v>0.025555667874059572</v>
      </c>
      <c r="G34" s="32">
        <v>23375.16</v>
      </c>
      <c r="H34" s="6">
        <f t="shared" si="2"/>
        <v>0.03564880619561187</v>
      </c>
      <c r="I34" s="32">
        <v>13717.44</v>
      </c>
      <c r="J34" s="6">
        <f t="shared" si="3"/>
        <v>0.006086117400557959</v>
      </c>
      <c r="K34" s="27">
        <f t="shared" si="4"/>
        <v>201823.2799999998</v>
      </c>
      <c r="L34" s="6">
        <f t="shared" si="5"/>
        <v>0.0169945190005074</v>
      </c>
    </row>
    <row r="35" spans="2:12" ht="12.75">
      <c r="B35" s="30">
        <v>33139</v>
      </c>
      <c r="C35" s="32">
        <v>1453248.99</v>
      </c>
      <c r="D35" s="6">
        <f t="shared" si="0"/>
        <v>0.2530376567150185</v>
      </c>
      <c r="E35" s="32">
        <v>913.799999999999</v>
      </c>
      <c r="F35" s="6">
        <f t="shared" si="1"/>
        <v>0.0002835266545772244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1454162.79</v>
      </c>
      <c r="L35" s="6">
        <f t="shared" si="5"/>
        <v>0.12244770357753515</v>
      </c>
    </row>
    <row r="36" spans="2:12" ht="12.75">
      <c r="B36" s="30">
        <v>33140</v>
      </c>
      <c r="C36" s="32">
        <v>968346.92</v>
      </c>
      <c r="D36" s="6">
        <f t="shared" si="0"/>
        <v>0.16860719478222755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968346.92</v>
      </c>
      <c r="L36" s="6">
        <f t="shared" si="5"/>
        <v>0.08153960301815943</v>
      </c>
    </row>
    <row r="37" spans="2:12" ht="12.75">
      <c r="B37" s="30">
        <v>33141</v>
      </c>
      <c r="C37" s="32">
        <v>113693.35</v>
      </c>
      <c r="D37" s="6">
        <f t="shared" si="0"/>
        <v>0.019796125141694022</v>
      </c>
      <c r="E37" s="32">
        <v>14140.53</v>
      </c>
      <c r="F37" s="6">
        <f t="shared" si="1"/>
        <v>0.004387412086724538</v>
      </c>
      <c r="G37" s="32">
        <v>10222.11</v>
      </c>
      <c r="H37" s="6">
        <f t="shared" si="2"/>
        <v>0.015589455571650679</v>
      </c>
      <c r="I37" s="32">
        <v>5455.39</v>
      </c>
      <c r="J37" s="6">
        <f t="shared" si="3"/>
        <v>0.002420432967509235</v>
      </c>
      <c r="K37" s="27">
        <f t="shared" si="4"/>
        <v>143511.38</v>
      </c>
      <c r="L37" s="6">
        <f t="shared" si="5"/>
        <v>0.012084368434598031</v>
      </c>
    </row>
    <row r="38" spans="2:12" ht="12.75">
      <c r="B38" s="30">
        <v>33142</v>
      </c>
      <c r="C38" s="32">
        <v>109576.07</v>
      </c>
      <c r="D38" s="6">
        <f t="shared" si="0"/>
        <v>0.019079230177095004</v>
      </c>
      <c r="E38" s="32">
        <v>109576.07</v>
      </c>
      <c r="F38" s="6">
        <f t="shared" si="1"/>
        <v>0.033998398499474496</v>
      </c>
      <c r="G38" s="32">
        <v>11253.49</v>
      </c>
      <c r="H38" s="6">
        <f t="shared" si="2"/>
        <v>0.017162384515624973</v>
      </c>
      <c r="I38" s="32">
        <v>22051.48</v>
      </c>
      <c r="J38" s="6">
        <f t="shared" si="3"/>
        <v>0.009783742165889248</v>
      </c>
      <c r="K38" s="27">
        <f t="shared" si="4"/>
        <v>252457.11000000002</v>
      </c>
      <c r="L38" s="6">
        <f t="shared" si="5"/>
        <v>0.021258138073606728</v>
      </c>
    </row>
    <row r="39" spans="2:12" ht="12.75">
      <c r="B39" s="30">
        <v>33143</v>
      </c>
      <c r="C39" s="32">
        <v>23191.4599999999</v>
      </c>
      <c r="D39" s="6">
        <f t="shared" si="0"/>
        <v>0.004038064182105543</v>
      </c>
      <c r="E39" s="32">
        <v>23191.4599999999</v>
      </c>
      <c r="F39" s="6">
        <f t="shared" si="1"/>
        <v>0.007195663239835298</v>
      </c>
      <c r="G39" s="32">
        <v>0</v>
      </c>
      <c r="H39" s="6">
        <f t="shared" si="2"/>
        <v>0</v>
      </c>
      <c r="I39" s="32">
        <v>52303.1699999999</v>
      </c>
      <c r="J39" s="6">
        <f t="shared" si="3"/>
        <v>0.023205731757626816</v>
      </c>
      <c r="K39" s="27">
        <f t="shared" si="4"/>
        <v>98686.0899999997</v>
      </c>
      <c r="L39" s="6">
        <f t="shared" si="5"/>
        <v>0.008309857175994662</v>
      </c>
    </row>
    <row r="40" spans="2:12" ht="12.75">
      <c r="B40" s="30">
        <v>33144</v>
      </c>
      <c r="C40" s="32">
        <v>15341.36</v>
      </c>
      <c r="D40" s="6">
        <f t="shared" si="0"/>
        <v>0.0026712158838118416</v>
      </c>
      <c r="E40" s="32">
        <v>15341.36</v>
      </c>
      <c r="F40" s="6">
        <f t="shared" si="1"/>
        <v>0.0047599961451793085</v>
      </c>
      <c r="G40" s="32">
        <v>455.99</v>
      </c>
      <c r="H40" s="6">
        <f t="shared" si="2"/>
        <v>0.0006954176629010051</v>
      </c>
      <c r="I40" s="32">
        <v>36189.93</v>
      </c>
      <c r="J40" s="6">
        <f t="shared" si="3"/>
        <v>0.016056652166728958</v>
      </c>
      <c r="K40" s="27">
        <f t="shared" si="4"/>
        <v>67328.64</v>
      </c>
      <c r="L40" s="6">
        <f t="shared" si="5"/>
        <v>0.005669404697804553</v>
      </c>
    </row>
    <row r="41" spans="2:12" ht="12.75">
      <c r="B41" s="30">
        <v>33145</v>
      </c>
      <c r="C41" s="32">
        <v>16759.93</v>
      </c>
      <c r="D41" s="6">
        <f t="shared" si="0"/>
        <v>0.0029182152838845184</v>
      </c>
      <c r="E41" s="32">
        <v>16759.93</v>
      </c>
      <c r="F41" s="6">
        <f t="shared" si="1"/>
        <v>0.0052001388529749025</v>
      </c>
      <c r="G41" s="32">
        <v>0</v>
      </c>
      <c r="H41" s="6">
        <f t="shared" si="2"/>
        <v>0</v>
      </c>
      <c r="I41" s="32">
        <v>32952.5599999999</v>
      </c>
      <c r="J41" s="6">
        <f t="shared" si="3"/>
        <v>0.014620304430632069</v>
      </c>
      <c r="K41" s="27">
        <f t="shared" si="4"/>
        <v>66472.4199999999</v>
      </c>
      <c r="L41" s="6">
        <f t="shared" si="5"/>
        <v>0.00559730673636712</v>
      </c>
    </row>
    <row r="42" spans="2:12" ht="12.75">
      <c r="B42" s="30">
        <v>33146</v>
      </c>
      <c r="C42" s="32">
        <v>11430.49</v>
      </c>
      <c r="D42" s="6">
        <f t="shared" si="0"/>
        <v>0.001990260736189778</v>
      </c>
      <c r="E42" s="32">
        <v>11430.49</v>
      </c>
      <c r="F42" s="6">
        <f t="shared" si="1"/>
        <v>0.003546562256378224</v>
      </c>
      <c r="G42" s="32">
        <v>241.81</v>
      </c>
      <c r="H42" s="6">
        <f t="shared" si="2"/>
        <v>0.000368777703603351</v>
      </c>
      <c r="I42" s="32">
        <v>47682.01</v>
      </c>
      <c r="J42" s="6">
        <f t="shared" si="3"/>
        <v>0.021155427744140205</v>
      </c>
      <c r="K42" s="27">
        <f t="shared" si="4"/>
        <v>70784.8</v>
      </c>
      <c r="L42" s="6">
        <f t="shared" si="5"/>
        <v>0.00596043047435914</v>
      </c>
    </row>
    <row r="43" spans="2:12" ht="12.75">
      <c r="B43" s="30">
        <v>33147</v>
      </c>
      <c r="C43" s="32">
        <v>4450.72999999999</v>
      </c>
      <c r="D43" s="6">
        <f t="shared" si="0"/>
        <v>0.0007749548065202726</v>
      </c>
      <c r="E43" s="32">
        <v>4450.72999999999</v>
      </c>
      <c r="F43" s="6">
        <f t="shared" si="1"/>
        <v>0.0013809373903769843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8901.45999999998</v>
      </c>
      <c r="L43" s="6">
        <f t="shared" si="5"/>
        <v>0.0007495469853738201</v>
      </c>
    </row>
    <row r="44" spans="2:12" ht="12.75">
      <c r="B44" s="30">
        <v>33149</v>
      </c>
      <c r="C44" s="32">
        <v>82118.4799999999</v>
      </c>
      <c r="D44" s="6">
        <f t="shared" si="0"/>
        <v>0.01429835347912341</v>
      </c>
      <c r="E44" s="32">
        <v>82118.4799999999</v>
      </c>
      <c r="F44" s="6">
        <f t="shared" si="1"/>
        <v>0.025479074100860914</v>
      </c>
      <c r="G44" s="32">
        <v>44414.04</v>
      </c>
      <c r="H44" s="6">
        <f t="shared" si="2"/>
        <v>0.06773461676087579</v>
      </c>
      <c r="I44" s="32">
        <v>32857.19</v>
      </c>
      <c r="J44" s="6">
        <f t="shared" si="3"/>
        <v>0.014577990921953292</v>
      </c>
      <c r="K44" s="27">
        <f t="shared" si="4"/>
        <v>241508.1899999998</v>
      </c>
      <c r="L44" s="6">
        <f t="shared" si="5"/>
        <v>0.020336184823342242</v>
      </c>
    </row>
    <row r="45" spans="2:12" ht="12.75">
      <c r="B45" s="30">
        <v>33150</v>
      </c>
      <c r="C45" s="32">
        <v>1870.06999999999</v>
      </c>
      <c r="D45" s="6">
        <f t="shared" si="0"/>
        <v>0.00032561394086573703</v>
      </c>
      <c r="E45" s="32">
        <v>1870.06999999999</v>
      </c>
      <c r="F45" s="6">
        <f t="shared" si="1"/>
        <v>0.0005802305656874893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3740.13999999998</v>
      </c>
      <c r="L45" s="6">
        <f t="shared" si="5"/>
        <v>0.000314938297973145</v>
      </c>
    </row>
    <row r="46" spans="2:12" ht="12.75">
      <c r="B46" s="30">
        <v>33154</v>
      </c>
      <c r="C46" s="32">
        <v>23634.2099999999</v>
      </c>
      <c r="D46" s="6">
        <f t="shared" si="0"/>
        <v>0.004115155185286336</v>
      </c>
      <c r="E46" s="32">
        <v>23634.2099999999</v>
      </c>
      <c r="F46" s="6">
        <f t="shared" si="1"/>
        <v>0.007333036216760299</v>
      </c>
      <c r="G46" s="32">
        <v>105.12</v>
      </c>
      <c r="H46" s="6">
        <f t="shared" si="2"/>
        <v>0.0001603155874562022</v>
      </c>
      <c r="I46" s="32">
        <v>4002.23999999999</v>
      </c>
      <c r="J46" s="6">
        <f t="shared" si="3"/>
        <v>0.0017757032292620943</v>
      </c>
      <c r="K46" s="27">
        <f t="shared" si="4"/>
        <v>51375.779999999795</v>
      </c>
      <c r="L46" s="6">
        <f t="shared" si="5"/>
        <v>0.004326094935013867</v>
      </c>
    </row>
    <row r="47" spans="2:12" ht="12.75">
      <c r="B47" s="30">
        <v>33155</v>
      </c>
      <c r="C47" s="32">
        <v>2919.44</v>
      </c>
      <c r="D47" s="6">
        <f t="shared" si="0"/>
        <v>0.0005083287596298921</v>
      </c>
      <c r="E47" s="32">
        <v>2919.44</v>
      </c>
      <c r="F47" s="6">
        <f t="shared" si="1"/>
        <v>0.000905820810285547</v>
      </c>
      <c r="G47" s="32">
        <v>0</v>
      </c>
      <c r="H47" s="6">
        <f t="shared" si="2"/>
        <v>0</v>
      </c>
      <c r="I47" s="32">
        <v>53973.47</v>
      </c>
      <c r="J47" s="6">
        <f t="shared" si="3"/>
        <v>0.023946806031992337</v>
      </c>
      <c r="K47" s="27">
        <f t="shared" si="4"/>
        <v>59812.35</v>
      </c>
      <c r="L47" s="6">
        <f t="shared" si="5"/>
        <v>0.005036495881644574</v>
      </c>
    </row>
    <row r="48" spans="2:12" ht="12.75">
      <c r="B48" s="30">
        <v>33156</v>
      </c>
      <c r="C48" s="32">
        <v>54235.73</v>
      </c>
      <c r="D48" s="6">
        <f t="shared" si="0"/>
        <v>0.009443448523868185</v>
      </c>
      <c r="E48" s="32">
        <v>54235.73</v>
      </c>
      <c r="F48" s="6">
        <f t="shared" si="1"/>
        <v>0.01682783441174614</v>
      </c>
      <c r="G48" s="32">
        <v>7444.19999999999</v>
      </c>
      <c r="H48" s="6">
        <f t="shared" si="2"/>
        <v>0.011352942314892112</v>
      </c>
      <c r="I48" s="32">
        <v>74325.7899999999</v>
      </c>
      <c r="J48" s="6">
        <f t="shared" si="3"/>
        <v>0.03297666939525277</v>
      </c>
      <c r="K48" s="27">
        <f t="shared" si="4"/>
        <v>190241.4499999999</v>
      </c>
      <c r="L48" s="6">
        <f t="shared" si="5"/>
        <v>0.01601927159596792</v>
      </c>
    </row>
    <row r="49" spans="2:12" ht="12.75">
      <c r="B49" s="30">
        <v>33157</v>
      </c>
      <c r="C49" s="32">
        <v>1424.97</v>
      </c>
      <c r="D49" s="6">
        <f t="shared" si="0"/>
        <v>0.00024811375901193637</v>
      </c>
      <c r="E49" s="32">
        <v>1424.97</v>
      </c>
      <c r="F49" s="6">
        <f t="shared" si="1"/>
        <v>0.0004421284493028101</v>
      </c>
      <c r="G49" s="32">
        <v>0</v>
      </c>
      <c r="H49" s="6">
        <f t="shared" si="2"/>
        <v>0</v>
      </c>
      <c r="I49" s="32">
        <v>14659.1</v>
      </c>
      <c r="J49" s="6">
        <f t="shared" si="3"/>
        <v>0.0065039106120762455</v>
      </c>
      <c r="K49" s="27">
        <f t="shared" si="4"/>
        <v>17509.04</v>
      </c>
      <c r="L49" s="6">
        <f t="shared" si="5"/>
        <v>0.0014743478203339297</v>
      </c>
    </row>
    <row r="50" spans="2:12" ht="12.75">
      <c r="B50" s="30">
        <v>33158</v>
      </c>
      <c r="C50" s="32">
        <v>1021.15</v>
      </c>
      <c r="D50" s="6">
        <f t="shared" si="0"/>
        <v>0.0001778011923163567</v>
      </c>
      <c r="E50" s="32">
        <v>1021.15</v>
      </c>
      <c r="F50" s="6">
        <f t="shared" si="1"/>
        <v>0.0003168343656396728</v>
      </c>
      <c r="G50" s="32">
        <v>0</v>
      </c>
      <c r="H50" s="6">
        <f t="shared" si="2"/>
        <v>0</v>
      </c>
      <c r="I50" s="32">
        <v>1269.08999999999</v>
      </c>
      <c r="J50" s="6">
        <f t="shared" si="3"/>
        <v>0.0005630664855741333</v>
      </c>
      <c r="K50" s="27">
        <f t="shared" si="4"/>
        <v>3311.38999999999</v>
      </c>
      <c r="L50" s="6">
        <f t="shared" si="5"/>
        <v>0.00027883542608707026</v>
      </c>
    </row>
    <row r="51" spans="2:12" ht="12.75">
      <c r="B51" s="30">
        <v>33160</v>
      </c>
      <c r="C51" s="32">
        <v>213828.51</v>
      </c>
      <c r="D51" s="6">
        <f t="shared" si="0"/>
        <v>0.03723151743546981</v>
      </c>
      <c r="E51" s="32">
        <v>213828.51</v>
      </c>
      <c r="F51" s="6">
        <f t="shared" si="1"/>
        <v>0.06634502308331433</v>
      </c>
      <c r="G51" s="32">
        <v>29897.1899999999</v>
      </c>
      <c r="H51" s="6">
        <f t="shared" si="2"/>
        <v>0.045595372699197854</v>
      </c>
      <c r="I51" s="32">
        <v>72471.8399999999</v>
      </c>
      <c r="J51" s="6">
        <f t="shared" si="3"/>
        <v>0.03215411377592697</v>
      </c>
      <c r="K51" s="27">
        <f t="shared" si="4"/>
        <v>530026.0499999998</v>
      </c>
      <c r="L51" s="6">
        <f t="shared" si="5"/>
        <v>0.04463081651179632</v>
      </c>
    </row>
    <row r="52" spans="2:12" ht="12.75">
      <c r="B52" s="30">
        <v>33161</v>
      </c>
      <c r="C52" s="32">
        <v>7430.10999999999</v>
      </c>
      <c r="D52" s="6">
        <f t="shared" si="0"/>
        <v>0.0012937202340906656</v>
      </c>
      <c r="E52" s="32">
        <v>7430.10999999999</v>
      </c>
      <c r="F52" s="6">
        <f t="shared" si="1"/>
        <v>0.0023053559109660537</v>
      </c>
      <c r="G52" s="32">
        <v>0</v>
      </c>
      <c r="H52" s="6">
        <f t="shared" si="2"/>
        <v>0</v>
      </c>
      <c r="I52" s="32">
        <v>1576.57999999999</v>
      </c>
      <c r="J52" s="6">
        <f t="shared" si="3"/>
        <v>0.0006994928333108513</v>
      </c>
      <c r="K52" s="27">
        <f t="shared" si="4"/>
        <v>16436.79999999997</v>
      </c>
      <c r="L52" s="6">
        <f t="shared" si="5"/>
        <v>0.0013840599058123513</v>
      </c>
    </row>
    <row r="53" spans="2:12" ht="12.75">
      <c r="B53" s="30">
        <v>33162</v>
      </c>
      <c r="C53" s="32">
        <v>4746.63</v>
      </c>
      <c r="D53" s="6">
        <f t="shared" si="0"/>
        <v>0.0008264764956025933</v>
      </c>
      <c r="E53" s="32">
        <v>4746.63</v>
      </c>
      <c r="F53" s="6">
        <f t="shared" si="1"/>
        <v>0.0014727469078746904</v>
      </c>
      <c r="G53" s="32">
        <v>0</v>
      </c>
      <c r="H53" s="6">
        <f t="shared" si="2"/>
        <v>0</v>
      </c>
      <c r="I53" s="32">
        <v>2739.05</v>
      </c>
      <c r="J53" s="6">
        <f t="shared" si="3"/>
        <v>0.001215254440041165</v>
      </c>
      <c r="K53" s="27">
        <f t="shared" si="4"/>
        <v>12232.310000000001</v>
      </c>
      <c r="L53" s="6">
        <f t="shared" si="5"/>
        <v>0.0010300210397685386</v>
      </c>
    </row>
    <row r="54" spans="2:12" ht="12.75">
      <c r="B54" s="30">
        <v>33165</v>
      </c>
      <c r="C54" s="32">
        <v>1351.71</v>
      </c>
      <c r="D54" s="6">
        <f t="shared" si="0"/>
        <v>0.000235357831529102</v>
      </c>
      <c r="E54" s="32">
        <v>1351.71</v>
      </c>
      <c r="F54" s="6">
        <f t="shared" si="1"/>
        <v>0.00041939791448739375</v>
      </c>
      <c r="G54" s="32">
        <v>0</v>
      </c>
      <c r="H54" s="6">
        <f t="shared" si="2"/>
        <v>0</v>
      </c>
      <c r="I54" s="32">
        <v>39400.2399999999</v>
      </c>
      <c r="J54" s="6">
        <f t="shared" si="3"/>
        <v>0.017480993993788864</v>
      </c>
      <c r="K54" s="27">
        <f t="shared" si="4"/>
        <v>42103.6599999999</v>
      </c>
      <c r="L54" s="6">
        <f t="shared" si="5"/>
        <v>0.0035453365432417034</v>
      </c>
    </row>
    <row r="55" spans="2:12" ht="12.75">
      <c r="B55" s="30">
        <v>33166</v>
      </c>
      <c r="C55" s="32">
        <v>193037.299999999</v>
      </c>
      <c r="D55" s="6">
        <f t="shared" si="0"/>
        <v>0.0336113813852324</v>
      </c>
      <c r="E55" s="32">
        <v>193037.299999999</v>
      </c>
      <c r="F55" s="6">
        <f t="shared" si="1"/>
        <v>0.059894090476712424</v>
      </c>
      <c r="G55" s="32">
        <v>7383.27999999999</v>
      </c>
      <c r="H55" s="6">
        <f t="shared" si="2"/>
        <v>0.011260034917747594</v>
      </c>
      <c r="I55" s="32">
        <v>37258.8399999999</v>
      </c>
      <c r="J55" s="6">
        <f t="shared" si="3"/>
        <v>0.016530903320780284</v>
      </c>
      <c r="K55" s="27">
        <f t="shared" si="4"/>
        <v>430716.7199999979</v>
      </c>
      <c r="L55" s="6">
        <f t="shared" si="5"/>
        <v>0.03626847944338332</v>
      </c>
    </row>
    <row r="56" spans="2:12" ht="12.75">
      <c r="B56" s="30">
        <v>33167</v>
      </c>
      <c r="C56" s="32">
        <v>278.3</v>
      </c>
      <c r="D56" s="6">
        <f t="shared" si="0"/>
        <v>4.845720199935569E-05</v>
      </c>
      <c r="E56" s="32">
        <v>278.3</v>
      </c>
      <c r="F56" s="6">
        <f t="shared" si="1"/>
        <v>8.6348728352858E-05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556.6</v>
      </c>
      <c r="L56" s="6">
        <f t="shared" si="5"/>
        <v>4.686847461641902E-05</v>
      </c>
    </row>
    <row r="57" spans="2:12" ht="12.75">
      <c r="B57" s="30">
        <v>33168</v>
      </c>
      <c r="C57" s="32">
        <v>2522.17999999999</v>
      </c>
      <c r="D57" s="6">
        <f t="shared" si="0"/>
        <v>0.00043915841084705157</v>
      </c>
      <c r="E57" s="32">
        <v>2522.17999999999</v>
      </c>
      <c r="F57" s="6">
        <f t="shared" si="1"/>
        <v>0.0007825621116673032</v>
      </c>
      <c r="G57" s="32">
        <v>0</v>
      </c>
      <c r="H57" s="6">
        <f t="shared" si="2"/>
        <v>0</v>
      </c>
      <c r="I57" s="32">
        <v>2232.48999999999</v>
      </c>
      <c r="J57" s="6">
        <f t="shared" si="3"/>
        <v>0.000990505242637954</v>
      </c>
      <c r="K57" s="27">
        <f t="shared" si="4"/>
        <v>7276.849999999969</v>
      </c>
      <c r="L57" s="6">
        <f t="shared" si="5"/>
        <v>0.0006127467831701174</v>
      </c>
    </row>
    <row r="58" spans="2:12" ht="12.75">
      <c r="B58" s="30">
        <v>33169</v>
      </c>
      <c r="C58" s="32">
        <v>9651.18</v>
      </c>
      <c r="D58" s="6">
        <f t="shared" si="0"/>
        <v>0.001680449798031411</v>
      </c>
      <c r="E58" s="32">
        <v>9651.18</v>
      </c>
      <c r="F58" s="6">
        <f t="shared" si="1"/>
        <v>0.0029944919874399425</v>
      </c>
      <c r="G58" s="32">
        <v>0</v>
      </c>
      <c r="H58" s="6">
        <f t="shared" si="2"/>
        <v>0</v>
      </c>
      <c r="I58" s="32">
        <v>29973.5499999999</v>
      </c>
      <c r="J58" s="6">
        <f t="shared" si="3"/>
        <v>0.013298585174164669</v>
      </c>
      <c r="K58" s="27">
        <f t="shared" si="4"/>
        <v>49275.9099999999</v>
      </c>
      <c r="L58" s="6">
        <f t="shared" si="5"/>
        <v>0.004149275488745856</v>
      </c>
    </row>
    <row r="59" spans="2:12" ht="12.75">
      <c r="B59" s="30">
        <v>33170</v>
      </c>
      <c r="C59" s="32">
        <v>570.85</v>
      </c>
      <c r="D59" s="6">
        <f t="shared" si="0"/>
        <v>9.939559382440604E-05</v>
      </c>
      <c r="E59" s="32">
        <v>570.85</v>
      </c>
      <c r="F59" s="6">
        <f t="shared" si="1"/>
        <v>0.00017711883428037724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1141.7</v>
      </c>
      <c r="L59" s="6">
        <f t="shared" si="5"/>
        <v>9.613679027949263E-05</v>
      </c>
    </row>
    <row r="60" spans="2:12" ht="12.75">
      <c r="B60" s="30">
        <v>33172</v>
      </c>
      <c r="C60" s="32">
        <v>150146.799999999</v>
      </c>
      <c r="D60" s="6">
        <f t="shared" si="0"/>
        <v>0.026143348247060046</v>
      </c>
      <c r="E60" s="32">
        <v>150146.799999999</v>
      </c>
      <c r="F60" s="6">
        <f t="shared" si="1"/>
        <v>0.04658636452120306</v>
      </c>
      <c r="G60" s="32">
        <v>10790.73</v>
      </c>
      <c r="H60" s="6">
        <f t="shared" si="2"/>
        <v>0.016456642114072155</v>
      </c>
      <c r="I60" s="32">
        <v>114823.62</v>
      </c>
      <c r="J60" s="6">
        <f t="shared" si="3"/>
        <v>0.05094463920943374</v>
      </c>
      <c r="K60" s="27">
        <f t="shared" si="4"/>
        <v>425907.949999998</v>
      </c>
      <c r="L60" s="6">
        <f t="shared" si="5"/>
        <v>0.03586355721075452</v>
      </c>
    </row>
    <row r="61" spans="2:12" ht="12.75">
      <c r="B61" s="30">
        <v>33173</v>
      </c>
      <c r="C61" s="32">
        <v>920.6</v>
      </c>
      <c r="D61" s="6">
        <f t="shared" si="0"/>
        <v>0.00016029356866908677</v>
      </c>
      <c r="E61" s="32">
        <v>920.6</v>
      </c>
      <c r="F61" s="6">
        <f t="shared" si="1"/>
        <v>0.000285636504928642</v>
      </c>
      <c r="G61" s="32">
        <v>0</v>
      </c>
      <c r="H61" s="6">
        <f t="shared" si="2"/>
        <v>0</v>
      </c>
      <c r="I61" s="32">
        <v>13501.78</v>
      </c>
      <c r="J61" s="6">
        <f t="shared" si="3"/>
        <v>0.00599043394368814</v>
      </c>
      <c r="K61" s="27">
        <f t="shared" si="4"/>
        <v>15342.980000000001</v>
      </c>
      <c r="L61" s="6">
        <f t="shared" si="5"/>
        <v>0.001291954848491241</v>
      </c>
    </row>
    <row r="62" spans="2:12" ht="12.75">
      <c r="B62" s="30">
        <v>33174</v>
      </c>
      <c r="C62" s="32">
        <v>973.33</v>
      </c>
      <c r="D62" s="6">
        <f t="shared" si="0"/>
        <v>0.00016947484161707825</v>
      </c>
      <c r="E62" s="32">
        <v>973.33</v>
      </c>
      <c r="F62" s="6">
        <f t="shared" si="1"/>
        <v>0.00030199715331544116</v>
      </c>
      <c r="G62" s="32">
        <v>0</v>
      </c>
      <c r="H62" s="6">
        <f t="shared" si="2"/>
        <v>0</v>
      </c>
      <c r="I62" s="32">
        <v>18870.07</v>
      </c>
      <c r="J62" s="6">
        <f t="shared" si="3"/>
        <v>0.008372222614186518</v>
      </c>
      <c r="K62" s="27">
        <f t="shared" si="4"/>
        <v>20816.73</v>
      </c>
      <c r="L62" s="6">
        <f t="shared" si="5"/>
        <v>0.0017528716881096806</v>
      </c>
    </row>
    <row r="63" spans="2:12" ht="12.75">
      <c r="B63" s="30">
        <v>33175</v>
      </c>
      <c r="C63" s="32">
        <v>5594.89999999999</v>
      </c>
      <c r="D63" s="6">
        <f t="shared" si="0"/>
        <v>0.0009741760670722051</v>
      </c>
      <c r="E63" s="32">
        <v>5594.89999999999</v>
      </c>
      <c r="F63" s="6">
        <f t="shared" si="1"/>
        <v>0.0017359414310506801</v>
      </c>
      <c r="G63" s="32">
        <v>0</v>
      </c>
      <c r="H63" s="6">
        <f t="shared" si="2"/>
        <v>0</v>
      </c>
      <c r="I63" s="32">
        <v>35927.61</v>
      </c>
      <c r="J63" s="6">
        <f t="shared" si="3"/>
        <v>0.01594026672480143</v>
      </c>
      <c r="K63" s="27">
        <f t="shared" si="4"/>
        <v>47117.40999999998</v>
      </c>
      <c r="L63" s="6">
        <f t="shared" si="5"/>
        <v>0.003967519106317655</v>
      </c>
    </row>
    <row r="64" spans="2:12" ht="12.75">
      <c r="B64" s="30">
        <v>33176</v>
      </c>
      <c r="C64" s="32">
        <v>9293.69</v>
      </c>
      <c r="D64" s="6">
        <f t="shared" si="0"/>
        <v>0.0016182041453445635</v>
      </c>
      <c r="E64" s="32">
        <v>9293.69</v>
      </c>
      <c r="F64" s="6">
        <f t="shared" si="1"/>
        <v>0.002883572810656388</v>
      </c>
      <c r="G64" s="32">
        <v>0</v>
      </c>
      <c r="H64" s="6">
        <f t="shared" si="2"/>
        <v>0</v>
      </c>
      <c r="I64" s="32">
        <v>68072.49</v>
      </c>
      <c r="J64" s="6">
        <f t="shared" si="3"/>
        <v>0.030202221835000383</v>
      </c>
      <c r="K64" s="27">
        <f t="shared" si="4"/>
        <v>86659.87000000001</v>
      </c>
      <c r="L64" s="6">
        <f t="shared" si="5"/>
        <v>0.007297189934166677</v>
      </c>
    </row>
    <row r="65" spans="2:12" ht="12.75">
      <c r="B65" s="30">
        <v>33177</v>
      </c>
      <c r="C65" s="32">
        <v>10326.5499999999</v>
      </c>
      <c r="D65" s="6">
        <f t="shared" si="0"/>
        <v>0.0017980442662825786</v>
      </c>
      <c r="E65" s="32">
        <v>10326.5499999999</v>
      </c>
      <c r="F65" s="6">
        <f t="shared" si="1"/>
        <v>0.0032040404627100144</v>
      </c>
      <c r="G65" s="32">
        <v>0</v>
      </c>
      <c r="H65" s="6">
        <f t="shared" si="2"/>
        <v>0</v>
      </c>
      <c r="I65" s="32">
        <v>11275.9</v>
      </c>
      <c r="J65" s="6">
        <f t="shared" si="3"/>
        <v>0.005002861408320465</v>
      </c>
      <c r="K65" s="27">
        <f t="shared" si="4"/>
        <v>31928.999999999796</v>
      </c>
      <c r="L65" s="6">
        <f t="shared" si="5"/>
        <v>0.002688579816794167</v>
      </c>
    </row>
    <row r="66" spans="2:12" ht="12.75">
      <c r="B66" s="30">
        <v>33178</v>
      </c>
      <c r="C66" s="32">
        <v>136564.26</v>
      </c>
      <c r="D66" s="6">
        <f t="shared" si="0"/>
        <v>0.023778375611615277</v>
      </c>
      <c r="E66" s="32">
        <v>136564.26</v>
      </c>
      <c r="F66" s="6">
        <f t="shared" si="1"/>
        <v>0.04237208116941815</v>
      </c>
      <c r="G66" s="32">
        <v>24138.2599999999</v>
      </c>
      <c r="H66" s="6">
        <f t="shared" si="2"/>
        <v>0.0368125887754046</v>
      </c>
      <c r="I66" s="32">
        <v>42176.1399999999</v>
      </c>
      <c r="J66" s="6">
        <f t="shared" si="3"/>
        <v>0.01871259794410385</v>
      </c>
      <c r="K66" s="27">
        <f t="shared" si="4"/>
        <v>339442.9199999998</v>
      </c>
      <c r="L66" s="6">
        <f t="shared" si="5"/>
        <v>0.028582773768852217</v>
      </c>
    </row>
    <row r="67" spans="2:12" ht="12.75">
      <c r="B67" s="30">
        <v>33179</v>
      </c>
      <c r="C67" s="32">
        <v>5650.07999999999</v>
      </c>
      <c r="D67" s="6">
        <f t="shared" si="0"/>
        <v>0.0009837839305516319</v>
      </c>
      <c r="E67" s="32">
        <v>5650.07999999999</v>
      </c>
      <c r="F67" s="6">
        <f t="shared" si="1"/>
        <v>0.0017530622461082105</v>
      </c>
      <c r="G67" s="32">
        <v>0</v>
      </c>
      <c r="H67" s="6">
        <f t="shared" si="2"/>
        <v>0</v>
      </c>
      <c r="I67" s="32">
        <v>656</v>
      </c>
      <c r="J67" s="6">
        <f t="shared" si="3"/>
        <v>0.0002910523402884227</v>
      </c>
      <c r="K67" s="27">
        <f t="shared" si="4"/>
        <v>11956.15999999998</v>
      </c>
      <c r="L67" s="6">
        <f t="shared" si="5"/>
        <v>0.0010067678431006889</v>
      </c>
    </row>
    <row r="68" spans="2:12" ht="12.75">
      <c r="B68" s="30">
        <v>33180</v>
      </c>
      <c r="C68" s="32">
        <v>90727.55</v>
      </c>
      <c r="D68" s="6">
        <f aca="true" t="shared" si="6" ref="D68:D89">+C68/$C$90</f>
        <v>0.01579735255931241</v>
      </c>
      <c r="E68" s="32">
        <v>90727.55</v>
      </c>
      <c r="F68" s="6">
        <f aca="true" t="shared" si="7" ref="F68:F89">+E68/$E$90</f>
        <v>0.028150228419225085</v>
      </c>
      <c r="G68" s="32">
        <v>24397.9599999999</v>
      </c>
      <c r="H68" s="6">
        <f aca="true" t="shared" si="8" ref="H68:H89">+G68/$G$90</f>
        <v>0.03720865002029022</v>
      </c>
      <c r="I68" s="32">
        <v>67569.86</v>
      </c>
      <c r="J68" s="6">
        <f aca="true" t="shared" si="9" ref="J68:J89">+I68/$I$90</f>
        <v>0.02997921628957482</v>
      </c>
      <c r="K68" s="27">
        <f aca="true" t="shared" si="10" ref="K68:K89">+C68+E68+G68+I68</f>
        <v>273422.9199999999</v>
      </c>
      <c r="L68" s="6">
        <f aca="true" t="shared" si="11" ref="L68:L89">+K68/$K$90</f>
        <v>0.02302356303551413</v>
      </c>
    </row>
    <row r="69" spans="2:12" ht="12.75">
      <c r="B69" s="30">
        <v>33181</v>
      </c>
      <c r="C69" s="32">
        <v>12246.53</v>
      </c>
      <c r="D69" s="6">
        <f t="shared" si="6"/>
        <v>0.0021323484656887155</v>
      </c>
      <c r="E69" s="32">
        <v>12246.53</v>
      </c>
      <c r="F69" s="6">
        <f t="shared" si="7"/>
        <v>0.00379975670943272</v>
      </c>
      <c r="G69" s="32">
        <v>0</v>
      </c>
      <c r="H69" s="6">
        <f t="shared" si="8"/>
        <v>0</v>
      </c>
      <c r="I69" s="32">
        <v>22206</v>
      </c>
      <c r="J69" s="6">
        <f t="shared" si="9"/>
        <v>0.009852299189702308</v>
      </c>
      <c r="K69" s="27">
        <f t="shared" si="10"/>
        <v>46699.06</v>
      </c>
      <c r="L69" s="6">
        <f t="shared" si="11"/>
        <v>0.0039322919659012376</v>
      </c>
    </row>
    <row r="70" spans="2:12" ht="12.75">
      <c r="B70" s="30">
        <v>33182</v>
      </c>
      <c r="C70" s="32">
        <v>436.529999999999</v>
      </c>
      <c r="D70" s="6">
        <f t="shared" si="6"/>
        <v>7.60079855867003E-05</v>
      </c>
      <c r="E70" s="32">
        <v>436.529999999999</v>
      </c>
      <c r="F70" s="6">
        <f t="shared" si="7"/>
        <v>0.00013544308439767522</v>
      </c>
      <c r="G70" s="32">
        <v>0</v>
      </c>
      <c r="H70" s="6">
        <f t="shared" si="8"/>
        <v>0</v>
      </c>
      <c r="I70" s="32">
        <v>0</v>
      </c>
      <c r="J70" s="6">
        <f t="shared" si="9"/>
        <v>0</v>
      </c>
      <c r="K70" s="27">
        <f t="shared" si="10"/>
        <v>873.059999999998</v>
      </c>
      <c r="L70" s="6">
        <f t="shared" si="11"/>
        <v>7.351597277867534E-05</v>
      </c>
    </row>
    <row r="71" spans="2:12" ht="12.75">
      <c r="B71" s="30">
        <v>33183</v>
      </c>
      <c r="C71" s="32">
        <v>16842.79</v>
      </c>
      <c r="D71" s="6">
        <f t="shared" si="6"/>
        <v>0.002932642749776242</v>
      </c>
      <c r="E71" s="32">
        <v>16842.79</v>
      </c>
      <c r="F71" s="6">
        <f t="shared" si="7"/>
        <v>0.005225848000051143</v>
      </c>
      <c r="G71" s="32">
        <v>0</v>
      </c>
      <c r="H71" s="6">
        <f t="shared" si="8"/>
        <v>0</v>
      </c>
      <c r="I71" s="32">
        <v>34158.16</v>
      </c>
      <c r="J71" s="6">
        <f t="shared" si="9"/>
        <v>0.01515520184138169</v>
      </c>
      <c r="K71" s="27">
        <f t="shared" si="10"/>
        <v>67843.74</v>
      </c>
      <c r="L71" s="6">
        <f t="shared" si="11"/>
        <v>0.0057127786670372474</v>
      </c>
    </row>
    <row r="72" spans="2:12" ht="12.75">
      <c r="B72" s="30">
        <v>33184</v>
      </c>
      <c r="C72" s="32">
        <v>343.73</v>
      </c>
      <c r="D72" s="6">
        <f t="shared" si="6"/>
        <v>5.984978096743993E-05</v>
      </c>
      <c r="E72" s="32">
        <v>343.73</v>
      </c>
      <c r="F72" s="6">
        <f t="shared" si="7"/>
        <v>0.00010664983254303945</v>
      </c>
      <c r="G72" s="32">
        <v>0</v>
      </c>
      <c r="H72" s="6">
        <f t="shared" si="8"/>
        <v>0</v>
      </c>
      <c r="I72" s="32">
        <v>9072.43</v>
      </c>
      <c r="J72" s="6">
        <f t="shared" si="9"/>
        <v>0.0040252316823214855</v>
      </c>
      <c r="K72" s="27">
        <f t="shared" si="10"/>
        <v>9759.89</v>
      </c>
      <c r="L72" s="6">
        <f t="shared" si="11"/>
        <v>0.000821831039748548</v>
      </c>
    </row>
    <row r="73" spans="2:12" ht="12.75">
      <c r="B73" s="30">
        <v>33185</v>
      </c>
      <c r="C73" s="32">
        <v>858.23</v>
      </c>
      <c r="D73" s="6">
        <f t="shared" si="6"/>
        <v>0.00014943379256883592</v>
      </c>
      <c r="E73" s="32">
        <v>858.23</v>
      </c>
      <c r="F73" s="6">
        <f t="shared" si="7"/>
        <v>0.00026628483339659836</v>
      </c>
      <c r="G73" s="32">
        <v>0</v>
      </c>
      <c r="H73" s="6">
        <f t="shared" si="8"/>
        <v>0</v>
      </c>
      <c r="I73" s="32">
        <v>1759.75</v>
      </c>
      <c r="J73" s="6">
        <f t="shared" si="9"/>
        <v>0.0007807612131441339</v>
      </c>
      <c r="K73" s="27">
        <f t="shared" si="10"/>
        <v>3476.21</v>
      </c>
      <c r="L73" s="6">
        <f t="shared" si="11"/>
        <v>0.0002927140857821451</v>
      </c>
    </row>
    <row r="74" spans="2:12" ht="12.75">
      <c r="B74" s="30">
        <v>33186</v>
      </c>
      <c r="C74" s="32">
        <v>18566.8899999999</v>
      </c>
      <c r="D74" s="6">
        <f t="shared" si="6"/>
        <v>0.003232840600897637</v>
      </c>
      <c r="E74" s="32">
        <v>18566.8899999999</v>
      </c>
      <c r="F74" s="6">
        <f t="shared" si="7"/>
        <v>0.0057607881457685485</v>
      </c>
      <c r="G74" s="32">
        <v>233.69</v>
      </c>
      <c r="H74" s="6">
        <f t="shared" si="8"/>
        <v>0.00035639411750989244</v>
      </c>
      <c r="I74" s="32">
        <v>70061.99</v>
      </c>
      <c r="J74" s="6">
        <f t="shared" si="9"/>
        <v>0.031084917918847665</v>
      </c>
      <c r="K74" s="27">
        <f t="shared" si="10"/>
        <v>107429.45999999982</v>
      </c>
      <c r="L74" s="6">
        <f t="shared" si="11"/>
        <v>0.009046092200980226</v>
      </c>
    </row>
    <row r="75" spans="2:12" ht="12.75">
      <c r="B75" s="30">
        <v>33187</v>
      </c>
      <c r="C75" s="32">
        <v>3531.15999999999</v>
      </c>
      <c r="D75" s="6">
        <f t="shared" si="6"/>
        <v>0.0006148405799929729</v>
      </c>
      <c r="E75" s="32">
        <v>3531.15999999999</v>
      </c>
      <c r="F75" s="6">
        <f t="shared" si="7"/>
        <v>0.0010956204657221601</v>
      </c>
      <c r="G75" s="32">
        <v>0</v>
      </c>
      <c r="H75" s="6">
        <f t="shared" si="8"/>
        <v>0</v>
      </c>
      <c r="I75" s="32">
        <v>961.009999999999</v>
      </c>
      <c r="J75" s="6">
        <f t="shared" si="9"/>
        <v>0.00042637836820209874</v>
      </c>
      <c r="K75" s="27">
        <f t="shared" si="10"/>
        <v>8023.329999999979</v>
      </c>
      <c r="L75" s="6">
        <f t="shared" si="11"/>
        <v>0.0006756040935036871</v>
      </c>
    </row>
    <row r="76" spans="2:12" ht="12.75">
      <c r="B76" s="30">
        <v>33189</v>
      </c>
      <c r="C76" s="32">
        <v>9498</v>
      </c>
      <c r="D76" s="6">
        <f t="shared" si="6"/>
        <v>0.0016537783132945755</v>
      </c>
      <c r="E76" s="32">
        <v>9498</v>
      </c>
      <c r="F76" s="6">
        <f t="shared" si="7"/>
        <v>0.002946964505553163</v>
      </c>
      <c r="G76" s="32">
        <v>0</v>
      </c>
      <c r="H76" s="6">
        <f t="shared" si="8"/>
        <v>0</v>
      </c>
      <c r="I76" s="32">
        <v>13739.52</v>
      </c>
      <c r="J76" s="6">
        <f t="shared" si="9"/>
        <v>0.006095913796401813</v>
      </c>
      <c r="K76" s="27">
        <f t="shared" si="10"/>
        <v>32735.52</v>
      </c>
      <c r="L76" s="6">
        <f t="shared" si="11"/>
        <v>0.002756492792266039</v>
      </c>
    </row>
    <row r="77" spans="2:12" ht="12.75">
      <c r="B77" s="30">
        <v>33190</v>
      </c>
      <c r="C77" s="32">
        <v>95.68</v>
      </c>
      <c r="D77" s="6">
        <f t="shared" si="6"/>
        <v>1.6659666141927248E-05</v>
      </c>
      <c r="E77" s="32">
        <v>95.68</v>
      </c>
      <c r="F77" s="6">
        <f t="shared" si="7"/>
        <v>2.968683553288341E-05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191.36</v>
      </c>
      <c r="L77" s="6">
        <f t="shared" si="11"/>
        <v>1.6113459041677946E-05</v>
      </c>
    </row>
    <row r="78" spans="2:12" ht="12.75">
      <c r="B78" s="30">
        <v>33193</v>
      </c>
      <c r="C78" s="32">
        <v>587.2</v>
      </c>
      <c r="D78" s="6">
        <f t="shared" si="6"/>
        <v>0.00010224243267704515</v>
      </c>
      <c r="E78" s="32">
        <v>587.2</v>
      </c>
      <c r="F78" s="6">
        <f t="shared" si="7"/>
        <v>0.00018219178328709385</v>
      </c>
      <c r="G78" s="32">
        <v>0</v>
      </c>
      <c r="H78" s="6">
        <f t="shared" si="8"/>
        <v>0</v>
      </c>
      <c r="I78" s="32">
        <v>3706.17</v>
      </c>
      <c r="J78" s="6">
        <f t="shared" si="9"/>
        <v>0.001644343676839548</v>
      </c>
      <c r="K78" s="27">
        <f t="shared" si="10"/>
        <v>4880.57</v>
      </c>
      <c r="L78" s="6">
        <f t="shared" si="11"/>
        <v>0.0004109681479674024</v>
      </c>
    </row>
    <row r="79" spans="2:12" ht="12.75">
      <c r="B79" s="30">
        <v>33194</v>
      </c>
      <c r="C79" s="4">
        <v>58.27</v>
      </c>
      <c r="D79" s="6">
        <f t="shared" si="6"/>
        <v>1.0145889904787842E-05</v>
      </c>
      <c r="E79" s="4">
        <v>58.27</v>
      </c>
      <c r="F79" s="6">
        <f t="shared" si="7"/>
        <v>1.807955587898324E-05</v>
      </c>
      <c r="G79" s="4">
        <v>0</v>
      </c>
      <c r="H79" s="6">
        <f t="shared" si="8"/>
        <v>0</v>
      </c>
      <c r="I79" s="4">
        <v>1705.48</v>
      </c>
      <c r="J79" s="6">
        <f t="shared" si="9"/>
        <v>0.0007566828434681389</v>
      </c>
      <c r="K79" s="27">
        <f t="shared" si="10"/>
        <v>1822.02</v>
      </c>
      <c r="L79" s="6">
        <f t="shared" si="11"/>
        <v>0.0001534231011868627</v>
      </c>
    </row>
    <row r="80" spans="2:12" ht="12.75">
      <c r="B80" s="37">
        <v>33196</v>
      </c>
      <c r="C80" s="47">
        <v>1231.26</v>
      </c>
      <c r="D80" s="6">
        <f t="shared" si="6"/>
        <v>0.00021438524805507254</v>
      </c>
      <c r="E80" s="47">
        <v>1231.26</v>
      </c>
      <c r="F80" s="6">
        <f t="shared" si="7"/>
        <v>0.0003820256387773623</v>
      </c>
      <c r="G80" s="47">
        <v>0</v>
      </c>
      <c r="H80" s="6">
        <f t="shared" si="8"/>
        <v>0</v>
      </c>
      <c r="I80" s="47">
        <v>22159.81</v>
      </c>
      <c r="J80" s="6">
        <f t="shared" si="9"/>
        <v>0.00983180573299816</v>
      </c>
      <c r="K80" s="40">
        <f t="shared" si="10"/>
        <v>24622.33</v>
      </c>
      <c r="L80" s="6">
        <f t="shared" si="11"/>
        <v>0.0020733220420447226</v>
      </c>
    </row>
    <row r="81" spans="2:12" ht="12.75">
      <c r="B81" s="37">
        <v>33299</v>
      </c>
      <c r="C81" s="47">
        <v>6.55999999999999</v>
      </c>
      <c r="D81" s="6">
        <f t="shared" si="6"/>
        <v>1.1422179127408294E-06</v>
      </c>
      <c r="E81" s="47">
        <v>6.55999999999999</v>
      </c>
      <c r="F81" s="6">
        <f t="shared" si="7"/>
        <v>2.0353850448966856E-06</v>
      </c>
      <c r="G81" s="47">
        <v>0</v>
      </c>
      <c r="H81" s="6">
        <f t="shared" si="8"/>
        <v>0</v>
      </c>
      <c r="I81" s="47">
        <v>0</v>
      </c>
      <c r="J81" s="6">
        <f t="shared" si="9"/>
        <v>0</v>
      </c>
      <c r="K81" s="40">
        <f t="shared" si="10"/>
        <v>13.11999999999998</v>
      </c>
      <c r="L81" s="6">
        <f t="shared" si="11"/>
        <v>1.1047689309511616E-06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5743212.3299999945</v>
      </c>
      <c r="D90" s="10">
        <f t="shared" si="12"/>
        <v>0.9999999999999996</v>
      </c>
      <c r="E90" s="4">
        <f t="shared" si="12"/>
        <v>3222977.399999994</v>
      </c>
      <c r="F90" s="10">
        <f t="shared" si="12"/>
        <v>1.0000000000000002</v>
      </c>
      <c r="G90" s="4">
        <f t="shared" si="12"/>
        <v>655706.6699999992</v>
      </c>
      <c r="H90" s="10">
        <f t="shared" si="12"/>
        <v>1.0000000000000004</v>
      </c>
      <c r="I90" s="4">
        <f>SUM(I2:I89)</f>
        <v>2253890.139999998</v>
      </c>
      <c r="J90" s="7">
        <f t="shared" si="12"/>
        <v>1.0000000000000002</v>
      </c>
      <c r="K90" s="4">
        <f>SUM(K2:K89)</f>
        <v>11875786.539999986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-1.0300000058487058</v>
      </c>
      <c r="E91" s="4">
        <f>+E90-E92</f>
        <v>-1.030000006314367</v>
      </c>
      <c r="F91" s="10"/>
      <c r="G91" s="4">
        <f>+G90-G92</f>
        <v>0</v>
      </c>
      <c r="I91" s="4">
        <f>+I90-I92</f>
        <v>0</v>
      </c>
      <c r="K91" s="4">
        <f>+K90-K92</f>
        <v>-2.060000015422702</v>
      </c>
    </row>
    <row r="92" spans="3:11" ht="12.75">
      <c r="C92" s="16">
        <v>5743213.36</v>
      </c>
      <c r="E92" s="9">
        <v>3222978.43</v>
      </c>
      <c r="F92" s="10"/>
      <c r="G92" s="9">
        <v>655706.67</v>
      </c>
      <c r="I92" s="9">
        <v>2253890.14</v>
      </c>
      <c r="K92" s="4">
        <f>+SUM(C92:I92)</f>
        <v>11875788.600000001</v>
      </c>
    </row>
    <row r="93" ht="12.75">
      <c r="C93"/>
    </row>
    <row r="94" spans="3:12" ht="12.75">
      <c r="C94" s="35"/>
      <c r="E94" s="4"/>
      <c r="G94" s="4"/>
      <c r="H94" s="10"/>
      <c r="J94" s="10"/>
      <c r="K94" s="4"/>
      <c r="L94" s="10"/>
    </row>
    <row r="95" spans="3:12" ht="12.75">
      <c r="C95" s="35"/>
      <c r="E95" s="4"/>
      <c r="G95" s="4"/>
      <c r="H95" s="10"/>
      <c r="J95" s="10"/>
      <c r="K95" s="4"/>
      <c r="L95" s="10"/>
    </row>
    <row r="96" spans="3:12" ht="12.75">
      <c r="C96" s="35"/>
      <c r="E96" s="4"/>
      <c r="G96" s="4"/>
      <c r="H96" s="10"/>
      <c r="J96" s="10"/>
      <c r="K96" s="4"/>
      <c r="L96" s="10"/>
    </row>
    <row r="97" spans="3:12" ht="12.75">
      <c r="C97" s="35"/>
      <c r="E97" s="4"/>
      <c r="G97" s="4"/>
      <c r="H97" s="10"/>
      <c r="J97" s="10"/>
      <c r="K97" s="4"/>
      <c r="L97" s="10"/>
    </row>
    <row r="98" spans="3:12" ht="12.75">
      <c r="C98" s="35"/>
      <c r="E98" s="4"/>
      <c r="G98" s="4"/>
      <c r="H98" s="10"/>
      <c r="J98" s="10"/>
      <c r="K98" s="4"/>
      <c r="L98" s="10"/>
    </row>
    <row r="99" spans="3:12" ht="12.75">
      <c r="C99" s="35"/>
      <c r="E99" s="4"/>
      <c r="G99" s="4"/>
      <c r="H99" s="10"/>
      <c r="J99" s="10"/>
      <c r="K99" s="4"/>
      <c r="L99" s="10"/>
    </row>
    <row r="100" spans="3:12" ht="12.75">
      <c r="C100" s="35"/>
      <c r="E100" s="4"/>
      <c r="G100" s="4"/>
      <c r="H100" s="10"/>
      <c r="J100" s="10"/>
      <c r="K100" s="4"/>
      <c r="L100" s="10"/>
    </row>
    <row r="101" spans="3:12" ht="12.75">
      <c r="C101" s="35"/>
      <c r="E101" s="4"/>
      <c r="G101" s="4"/>
      <c r="H101" s="10"/>
      <c r="J101" s="10"/>
      <c r="K101" s="4"/>
      <c r="L101" s="10"/>
    </row>
    <row r="102" spans="3:12" ht="12.75">
      <c r="C102" s="35"/>
      <c r="E102" s="4"/>
      <c r="G102" s="4"/>
      <c r="H102" s="10"/>
      <c r="J102" s="10"/>
      <c r="K102" s="4"/>
      <c r="L102" s="10"/>
    </row>
    <row r="103" spans="3:12" ht="12.75">
      <c r="C103" s="4">
        <f>+C92</f>
        <v>5743213.36</v>
      </c>
      <c r="E103" s="4">
        <f>+E92</f>
        <v>3222978.43</v>
      </c>
      <c r="F103" s="10"/>
      <c r="G103" s="4">
        <f>+G92</f>
        <v>655706.67</v>
      </c>
      <c r="I103" s="4">
        <f>+I92</f>
        <v>2253890.14</v>
      </c>
      <c r="K103" s="4">
        <f>SUM(C103:I103)</f>
        <v>11875788.600000001</v>
      </c>
      <c r="L103" s="10"/>
    </row>
    <row r="104" spans="5:12" ht="12.75">
      <c r="E104" s="4"/>
      <c r="F104" s="10"/>
      <c r="G104" s="4"/>
      <c r="I104" s="4"/>
      <c r="K104" s="4"/>
      <c r="L104" s="10"/>
    </row>
    <row r="105" spans="5:12" ht="12.75">
      <c r="E105" s="4"/>
      <c r="F105" s="10"/>
      <c r="G105" s="4"/>
      <c r="I105" s="4"/>
      <c r="K105" s="4">
        <f>SUM(K101:K102)</f>
        <v>0</v>
      </c>
      <c r="L105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C3" sqref="C3"/>
    </sheetView>
  </sheetViews>
  <sheetFormatPr defaultColWidth="9.140625" defaultRowHeight="12.75"/>
  <cols>
    <col min="3" max="3" width="17.7109375" style="35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3:12" ht="12.75">
      <c r="C1"/>
      <c r="D1" s="5">
        <v>43435</v>
      </c>
      <c r="E1"/>
      <c r="F1" t="s">
        <v>157</v>
      </c>
      <c r="G1"/>
      <c r="H1"/>
      <c r="J1"/>
      <c r="K1"/>
      <c r="L1"/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34626.2799999999</v>
      </c>
      <c r="D3" s="6">
        <f>+C3/$C$90</f>
        <v>0.005126810717610484</v>
      </c>
      <c r="E3" s="32">
        <v>34626.2799999999</v>
      </c>
      <c r="F3" s="6">
        <f>+E3/$E$90</f>
        <v>0.00988582049598146</v>
      </c>
      <c r="G3" s="32">
        <v>1712.54</v>
      </c>
      <c r="H3" s="6">
        <f>+G3/$G$90</f>
        <v>0.002641973077218452</v>
      </c>
      <c r="I3" s="32">
        <v>3472.13999999999</v>
      </c>
      <c r="J3" s="6">
        <f>+I3/$I$90</f>
        <v>0.0015005743419835148</v>
      </c>
      <c r="K3" s="27">
        <f>+C3+E3+G3+I3</f>
        <v>74437.23999999977</v>
      </c>
      <c r="L3" s="6">
        <f>+K3/$K$90</f>
        <v>0.005631224008434511</v>
      </c>
    </row>
    <row r="4" spans="2:12" ht="12.75">
      <c r="B4" s="30">
        <v>33012</v>
      </c>
      <c r="C4" s="32">
        <v>289.54</v>
      </c>
      <c r="D4" s="6">
        <f aca="true" t="shared" si="0" ref="D4:D67">+C4/$C$90</f>
        <v>4.2869657819925904E-05</v>
      </c>
      <c r="E4" s="32">
        <v>289.54</v>
      </c>
      <c r="F4" s="6">
        <f aca="true" t="shared" si="1" ref="F4:F67">+E4/$E$90</f>
        <v>8.266381680060581E-05</v>
      </c>
      <c r="G4" s="32">
        <v>0</v>
      </c>
      <c r="H4" s="6">
        <f aca="true" t="shared" si="2" ref="H4:H67">+G4/$G$90</f>
        <v>0</v>
      </c>
      <c r="I4" s="32">
        <v>52966.05</v>
      </c>
      <c r="J4" s="6">
        <f aca="true" t="shared" si="3" ref="J4:J67">+I4/$I$90</f>
        <v>0.022890636790629464</v>
      </c>
      <c r="K4" s="27">
        <f aca="true" t="shared" si="4" ref="K4:K67">+C4+E4+G4+I4</f>
        <v>53545.130000000005</v>
      </c>
      <c r="L4" s="6">
        <f aca="true" t="shared" si="5" ref="L4:L67">+K4/$K$90</f>
        <v>0.0040507227510147865</v>
      </c>
    </row>
    <row r="5" spans="2:12" ht="12.75">
      <c r="B5" s="30">
        <v>33013</v>
      </c>
      <c r="C5" s="32">
        <v>483.19</v>
      </c>
      <c r="D5" s="6">
        <f t="shared" si="0"/>
        <v>7.154172121990052E-05</v>
      </c>
      <c r="E5" s="32">
        <v>483.19</v>
      </c>
      <c r="F5" s="6">
        <f t="shared" si="1"/>
        <v>0.00013795098998371457</v>
      </c>
      <c r="G5" s="32">
        <v>0</v>
      </c>
      <c r="H5" s="6">
        <f t="shared" si="2"/>
        <v>0</v>
      </c>
      <c r="I5" s="32">
        <v>5896</v>
      </c>
      <c r="J5" s="6">
        <f t="shared" si="3"/>
        <v>0.0025481075994443856</v>
      </c>
      <c r="K5" s="27">
        <f t="shared" si="4"/>
        <v>6862.38</v>
      </c>
      <c r="L5" s="6">
        <f t="shared" si="5"/>
        <v>0.0005191433617232576</v>
      </c>
    </row>
    <row r="6" spans="2:12" ht="12.75">
      <c r="B6" s="30">
        <v>33014</v>
      </c>
      <c r="C6" s="32">
        <v>18832.06</v>
      </c>
      <c r="D6" s="6">
        <f t="shared" si="0"/>
        <v>0.0027882985709895484</v>
      </c>
      <c r="E6" s="32">
        <v>18832.06</v>
      </c>
      <c r="F6" s="6">
        <f t="shared" si="1"/>
        <v>0.0053765626781032555</v>
      </c>
      <c r="G6" s="32">
        <v>280.81</v>
      </c>
      <c r="H6" s="6">
        <f t="shared" si="2"/>
        <v>0.00043321175552904663</v>
      </c>
      <c r="I6" s="32">
        <v>36513.72</v>
      </c>
      <c r="J6" s="6">
        <f t="shared" si="3"/>
        <v>0.015780340470825042</v>
      </c>
      <c r="K6" s="27">
        <f t="shared" si="4"/>
        <v>74458.65</v>
      </c>
      <c r="L6" s="6">
        <f t="shared" si="5"/>
        <v>0.00563284368839607</v>
      </c>
    </row>
    <row r="7" spans="2:12" ht="12.75">
      <c r="B7" s="30">
        <v>33015</v>
      </c>
      <c r="C7" s="32">
        <v>722.1</v>
      </c>
      <c r="D7" s="6">
        <f t="shared" si="0"/>
        <v>0.00010691503734119119</v>
      </c>
      <c r="E7" s="32">
        <v>722.1</v>
      </c>
      <c r="F7" s="6">
        <f t="shared" si="1"/>
        <v>0.00020615991611424138</v>
      </c>
      <c r="G7" s="32">
        <v>0</v>
      </c>
      <c r="H7" s="6">
        <f t="shared" si="2"/>
        <v>0</v>
      </c>
      <c r="I7" s="32">
        <v>12712.7199999999</v>
      </c>
      <c r="J7" s="6">
        <f t="shared" si="3"/>
        <v>0.005494127958210375</v>
      </c>
      <c r="K7" s="27">
        <f t="shared" si="4"/>
        <v>14156.9199999999</v>
      </c>
      <c r="L7" s="6">
        <f t="shared" si="5"/>
        <v>0.001070979899167223</v>
      </c>
    </row>
    <row r="8" spans="2:12" ht="12.75">
      <c r="B8" s="30">
        <v>33016</v>
      </c>
      <c r="C8" s="32">
        <v>48272.05</v>
      </c>
      <c r="D8" s="6">
        <f t="shared" si="0"/>
        <v>0.007147220645735837</v>
      </c>
      <c r="E8" s="32">
        <v>48272.05</v>
      </c>
      <c r="F8" s="6">
        <f t="shared" si="1"/>
        <v>0.013781694749567188</v>
      </c>
      <c r="G8" s="32">
        <v>1856.42</v>
      </c>
      <c r="H8" s="6">
        <f t="shared" si="2"/>
        <v>0.0028639399138180007</v>
      </c>
      <c r="I8" s="32">
        <v>25143.4599999999</v>
      </c>
      <c r="J8" s="6">
        <f t="shared" si="3"/>
        <v>0.010866391028209918</v>
      </c>
      <c r="K8" s="27">
        <f t="shared" si="4"/>
        <v>123543.97999999991</v>
      </c>
      <c r="L8" s="6">
        <f t="shared" si="5"/>
        <v>0.009346179765310408</v>
      </c>
    </row>
    <row r="9" spans="2:12" ht="12.75">
      <c r="B9" s="30">
        <v>33018</v>
      </c>
      <c r="C9" s="32">
        <v>378.149999999999</v>
      </c>
      <c r="D9" s="6">
        <f t="shared" si="0"/>
        <v>5.5989366252002964E-05</v>
      </c>
      <c r="E9" s="32">
        <v>378.149999999999</v>
      </c>
      <c r="F9" s="6">
        <f t="shared" si="1"/>
        <v>0.00010796201672704636</v>
      </c>
      <c r="G9" s="32">
        <v>0</v>
      </c>
      <c r="H9" s="6">
        <f t="shared" si="2"/>
        <v>0</v>
      </c>
      <c r="I9" s="32">
        <v>6919.48999999999</v>
      </c>
      <c r="J9" s="6">
        <f t="shared" si="3"/>
        <v>0.002990435049742097</v>
      </c>
      <c r="K9" s="27">
        <f t="shared" si="4"/>
        <v>7675.789999999988</v>
      </c>
      <c r="L9" s="6">
        <f t="shared" si="5"/>
        <v>0.0005806783396550113</v>
      </c>
    </row>
    <row r="10" spans="2:12" ht="12.75">
      <c r="B10" s="30">
        <v>33030</v>
      </c>
      <c r="C10" s="32">
        <v>20536.02</v>
      </c>
      <c r="D10" s="6">
        <f t="shared" si="0"/>
        <v>0.0030405890391073938</v>
      </c>
      <c r="E10" s="32">
        <v>20536.02</v>
      </c>
      <c r="F10" s="6">
        <f t="shared" si="1"/>
        <v>0.0058630441220334905</v>
      </c>
      <c r="G10" s="32">
        <v>328.829999999999</v>
      </c>
      <c r="H10" s="6">
        <f t="shared" si="2"/>
        <v>0.0005072932643802428</v>
      </c>
      <c r="I10" s="32">
        <v>7235.93</v>
      </c>
      <c r="J10" s="6">
        <f t="shared" si="3"/>
        <v>0.0031271927106593647</v>
      </c>
      <c r="K10" s="27">
        <f t="shared" si="4"/>
        <v>48636.8</v>
      </c>
      <c r="L10" s="6">
        <f t="shared" si="5"/>
        <v>0.0036794045004009883</v>
      </c>
    </row>
    <row r="11" spans="2:12" ht="12.75">
      <c r="B11" s="30">
        <v>33031</v>
      </c>
      <c r="C11" s="32">
        <v>609.88</v>
      </c>
      <c r="D11" s="6">
        <f t="shared" si="0"/>
        <v>9.029960251162676E-05</v>
      </c>
      <c r="E11" s="32">
        <v>609.88</v>
      </c>
      <c r="F11" s="6">
        <f t="shared" si="1"/>
        <v>0.00017412104921721858</v>
      </c>
      <c r="G11" s="32">
        <v>0</v>
      </c>
      <c r="H11" s="6">
        <f t="shared" si="2"/>
        <v>0</v>
      </c>
      <c r="I11" s="32">
        <v>1627.71</v>
      </c>
      <c r="J11" s="6">
        <f t="shared" si="3"/>
        <v>0.0007034566181634364</v>
      </c>
      <c r="K11" s="27">
        <f t="shared" si="4"/>
        <v>2847.4700000000003</v>
      </c>
      <c r="L11" s="6">
        <f t="shared" si="5"/>
        <v>0.0002154128958475229</v>
      </c>
    </row>
    <row r="12" spans="2:12" ht="12.75">
      <c r="B12" s="30">
        <v>33032</v>
      </c>
      <c r="C12" s="32">
        <v>1582.27</v>
      </c>
      <c r="D12" s="6">
        <f t="shared" si="0"/>
        <v>0.0002342728931364722</v>
      </c>
      <c r="E12" s="32">
        <v>1582.27</v>
      </c>
      <c r="F12" s="6">
        <f t="shared" si="1"/>
        <v>0.0004517388872317971</v>
      </c>
      <c r="G12" s="32">
        <v>0</v>
      </c>
      <c r="H12" s="6">
        <f t="shared" si="2"/>
        <v>0</v>
      </c>
      <c r="I12" s="32">
        <v>0</v>
      </c>
      <c r="J12" s="6">
        <f t="shared" si="3"/>
        <v>0</v>
      </c>
      <c r="K12" s="27">
        <f t="shared" si="4"/>
        <v>3164.54</v>
      </c>
      <c r="L12" s="6">
        <f t="shared" si="5"/>
        <v>0.00023939944070537007</v>
      </c>
    </row>
    <row r="13" spans="2:12" ht="12.75">
      <c r="B13" s="30">
        <v>33033</v>
      </c>
      <c r="C13" s="32">
        <v>68290.3999999999</v>
      </c>
      <c r="D13" s="6">
        <f t="shared" si="0"/>
        <v>0.010111162811307122</v>
      </c>
      <c r="E13" s="32">
        <v>68290.3999999999</v>
      </c>
      <c r="F13" s="6">
        <f t="shared" si="1"/>
        <v>0.01949694382413512</v>
      </c>
      <c r="G13" s="32">
        <v>1146.02</v>
      </c>
      <c r="H13" s="6">
        <f t="shared" si="2"/>
        <v>0.0017679902285224814</v>
      </c>
      <c r="I13" s="32">
        <v>19600.58</v>
      </c>
      <c r="J13" s="6">
        <f t="shared" si="3"/>
        <v>0.008470893292319818</v>
      </c>
      <c r="K13" s="27">
        <f t="shared" si="4"/>
        <v>157327.3999999998</v>
      </c>
      <c r="L13" s="6">
        <f t="shared" si="5"/>
        <v>0.011901916729644748</v>
      </c>
    </row>
    <row r="14" spans="2:12" ht="12.75">
      <c r="B14" s="30">
        <v>33034</v>
      </c>
      <c r="C14" s="32">
        <v>57795.83</v>
      </c>
      <c r="D14" s="6">
        <f t="shared" si="0"/>
        <v>0.00855732353221872</v>
      </c>
      <c r="E14" s="32">
        <v>57795.83</v>
      </c>
      <c r="F14" s="6">
        <f t="shared" si="1"/>
        <v>0.01650073876824949</v>
      </c>
      <c r="G14" s="32">
        <v>133.28</v>
      </c>
      <c r="H14" s="6">
        <f t="shared" si="2"/>
        <v>0.00020561398375026292</v>
      </c>
      <c r="I14" s="32">
        <v>12778.08</v>
      </c>
      <c r="J14" s="6">
        <f t="shared" si="3"/>
        <v>0.00552237495832909</v>
      </c>
      <c r="K14" s="27">
        <f t="shared" si="4"/>
        <v>128503.02</v>
      </c>
      <c r="L14" s="6">
        <f t="shared" si="5"/>
        <v>0.00972133425930814</v>
      </c>
    </row>
    <row r="15" spans="2:12" ht="12.75">
      <c r="B15" s="30">
        <v>33035</v>
      </c>
      <c r="C15" s="32">
        <v>307.75</v>
      </c>
      <c r="D15" s="6">
        <f t="shared" si="0"/>
        <v>4.5565853402231805E-05</v>
      </c>
      <c r="E15" s="32">
        <v>307.75</v>
      </c>
      <c r="F15" s="6">
        <f t="shared" si="1"/>
        <v>8.786278103331642E-05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615.5</v>
      </c>
      <c r="L15" s="6">
        <f t="shared" si="5"/>
        <v>4.656296199578936E-05</v>
      </c>
    </row>
    <row r="16" spans="2:12" ht="12.75">
      <c r="B16" s="30">
        <v>33054</v>
      </c>
      <c r="C16" s="32">
        <v>221.46</v>
      </c>
      <c r="D16" s="6">
        <f t="shared" si="0"/>
        <v>3.278964709815843E-05</v>
      </c>
      <c r="E16" s="32">
        <v>221.46</v>
      </c>
      <c r="F16" s="6">
        <f t="shared" si="1"/>
        <v>6.322694228314624E-05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442.92</v>
      </c>
      <c r="L16" s="6">
        <f t="shared" si="5"/>
        <v>3.3507176486068276E-05</v>
      </c>
    </row>
    <row r="17" spans="2:12" ht="12.75">
      <c r="B17" s="30">
        <v>33055</v>
      </c>
      <c r="C17" s="32">
        <v>179.84</v>
      </c>
      <c r="D17" s="6">
        <f t="shared" si="0"/>
        <v>2.6627337370779426E-05</v>
      </c>
      <c r="E17" s="32">
        <v>179.84</v>
      </c>
      <c r="F17" s="6">
        <f t="shared" si="1"/>
        <v>5.1344411181256295E-05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359.68</v>
      </c>
      <c r="L17" s="6">
        <f t="shared" si="5"/>
        <v>2.721001814889605E-05</v>
      </c>
    </row>
    <row r="18" spans="2:12" ht="12.75">
      <c r="B18" s="30">
        <v>33056</v>
      </c>
      <c r="C18" s="32">
        <v>10102.79</v>
      </c>
      <c r="D18" s="6">
        <f t="shared" si="0"/>
        <v>0.00149583183783439</v>
      </c>
      <c r="E18" s="32">
        <v>10102.79</v>
      </c>
      <c r="F18" s="6">
        <f t="shared" si="1"/>
        <v>0.0028843516672480223</v>
      </c>
      <c r="G18" s="32">
        <v>539.75</v>
      </c>
      <c r="H18" s="6">
        <f t="shared" si="2"/>
        <v>0.0008326841816416897</v>
      </c>
      <c r="I18" s="32">
        <v>29711.08</v>
      </c>
      <c r="J18" s="6">
        <f t="shared" si="3"/>
        <v>0.01284040514513231</v>
      </c>
      <c r="K18" s="27">
        <f t="shared" si="4"/>
        <v>50456.41</v>
      </c>
      <c r="L18" s="6">
        <f t="shared" si="5"/>
        <v>0.0038170591409812616</v>
      </c>
    </row>
    <row r="19" spans="2:12" ht="12.75">
      <c r="B19" s="30">
        <v>33109</v>
      </c>
      <c r="C19" s="32">
        <v>11840.18</v>
      </c>
      <c r="D19" s="6">
        <f t="shared" si="0"/>
        <v>0.001753071993943256</v>
      </c>
      <c r="E19" s="32">
        <v>11840.18</v>
      </c>
      <c r="F19" s="6">
        <f t="shared" si="1"/>
        <v>0.003380377393127709</v>
      </c>
      <c r="G19" s="32">
        <v>18798.0999999999</v>
      </c>
      <c r="H19" s="6">
        <f t="shared" si="2"/>
        <v>0.029000241806240973</v>
      </c>
      <c r="I19" s="32">
        <v>0</v>
      </c>
      <c r="J19" s="6">
        <f t="shared" si="3"/>
        <v>0</v>
      </c>
      <c r="K19" s="27">
        <f t="shared" si="4"/>
        <v>42478.459999999905</v>
      </c>
      <c r="L19" s="6">
        <f t="shared" si="5"/>
        <v>0.003213522207343061</v>
      </c>
    </row>
    <row r="20" spans="2:12" ht="12.75">
      <c r="B20" s="30">
        <v>33122</v>
      </c>
      <c r="C20" s="32">
        <v>49655.22</v>
      </c>
      <c r="D20" s="6">
        <f t="shared" si="0"/>
        <v>0.00735201454159405</v>
      </c>
      <c r="E20" s="32">
        <v>49655.22</v>
      </c>
      <c r="F20" s="6">
        <f t="shared" si="1"/>
        <v>0.014176590485852654</v>
      </c>
      <c r="G20" s="32">
        <v>9101.1</v>
      </c>
      <c r="H20" s="6">
        <f t="shared" si="2"/>
        <v>0.014040466893078616</v>
      </c>
      <c r="I20" s="32">
        <v>160847.25</v>
      </c>
      <c r="J20" s="6">
        <f t="shared" si="3"/>
        <v>0.06951426392040891</v>
      </c>
      <c r="K20" s="27">
        <f t="shared" si="4"/>
        <v>269258.79000000004</v>
      </c>
      <c r="L20" s="6">
        <f t="shared" si="5"/>
        <v>0.020369596760036118</v>
      </c>
    </row>
    <row r="21" spans="2:12" ht="12.75">
      <c r="B21" s="30">
        <v>33125</v>
      </c>
      <c r="C21" s="32">
        <v>7975.02999999999</v>
      </c>
      <c r="D21" s="6">
        <f t="shared" si="0"/>
        <v>0.0011807930068510161</v>
      </c>
      <c r="E21" s="32">
        <v>7975.02999999999</v>
      </c>
      <c r="F21" s="6">
        <f t="shared" si="1"/>
        <v>0.0022768751084455844</v>
      </c>
      <c r="G21" s="32">
        <v>0</v>
      </c>
      <c r="H21" s="6">
        <f t="shared" si="2"/>
        <v>0</v>
      </c>
      <c r="I21" s="32">
        <v>4993.8</v>
      </c>
      <c r="J21" s="6">
        <f t="shared" si="3"/>
        <v>0.002158198733057221</v>
      </c>
      <c r="K21" s="27">
        <f t="shared" si="4"/>
        <v>20943.85999999998</v>
      </c>
      <c r="L21" s="6">
        <f t="shared" si="5"/>
        <v>0.0015844161774575662</v>
      </c>
    </row>
    <row r="22" spans="2:12" ht="12.75">
      <c r="B22" s="30">
        <v>33126</v>
      </c>
      <c r="C22" s="32">
        <v>347961.19</v>
      </c>
      <c r="D22" s="6">
        <f t="shared" si="0"/>
        <v>0.05151957294299311</v>
      </c>
      <c r="E22" s="32">
        <v>347961.19</v>
      </c>
      <c r="F22" s="6">
        <f t="shared" si="1"/>
        <v>0.09934309616592107</v>
      </c>
      <c r="G22" s="32">
        <v>42605.5999999999</v>
      </c>
      <c r="H22" s="6">
        <f t="shared" si="2"/>
        <v>0.06572859503353977</v>
      </c>
      <c r="I22" s="32">
        <v>47182.3399999999</v>
      </c>
      <c r="J22" s="6">
        <f t="shared" si="3"/>
        <v>0.02039105819429589</v>
      </c>
      <c r="K22" s="27">
        <f t="shared" si="4"/>
        <v>785710.3199999997</v>
      </c>
      <c r="L22" s="6">
        <f t="shared" si="5"/>
        <v>0.059439479723573496</v>
      </c>
    </row>
    <row r="23" spans="2:12" ht="12.75">
      <c r="B23" s="30">
        <v>33127</v>
      </c>
      <c r="C23" s="32">
        <v>25023.6699999999</v>
      </c>
      <c r="D23" s="6">
        <f t="shared" si="0"/>
        <v>0.0037050361618385748</v>
      </c>
      <c r="E23" s="32">
        <v>25023.6699999999</v>
      </c>
      <c r="F23" s="6">
        <f t="shared" si="1"/>
        <v>0.007144270472331309</v>
      </c>
      <c r="G23" s="32">
        <v>128.68</v>
      </c>
      <c r="H23" s="6">
        <f t="shared" si="2"/>
        <v>0.00019851746270245973</v>
      </c>
      <c r="I23" s="32">
        <v>86332.6399999999</v>
      </c>
      <c r="J23" s="6">
        <f t="shared" si="3"/>
        <v>0.0373108643256608</v>
      </c>
      <c r="K23" s="27">
        <f t="shared" si="4"/>
        <v>136508.65999999968</v>
      </c>
      <c r="L23" s="6">
        <f t="shared" si="5"/>
        <v>0.010326965958856404</v>
      </c>
    </row>
    <row r="24" spans="2:12" ht="12.75">
      <c r="B24" s="30">
        <v>33128</v>
      </c>
      <c r="C24" s="32">
        <v>2316.88</v>
      </c>
      <c r="D24" s="6">
        <f t="shared" si="0"/>
        <v>0.0003430401768661668</v>
      </c>
      <c r="E24" s="32">
        <v>2316.88</v>
      </c>
      <c r="F24" s="6">
        <f t="shared" si="1"/>
        <v>0.0006614704146887738</v>
      </c>
      <c r="G24" s="32">
        <v>0</v>
      </c>
      <c r="H24" s="6">
        <f t="shared" si="2"/>
        <v>0</v>
      </c>
      <c r="I24" s="32">
        <v>33540.3799999999</v>
      </c>
      <c r="J24" s="6">
        <f t="shared" si="3"/>
        <v>0.014495335340273446</v>
      </c>
      <c r="K24" s="27">
        <f t="shared" si="4"/>
        <v>38174.139999999905</v>
      </c>
      <c r="L24" s="6">
        <f t="shared" si="5"/>
        <v>0.002887897693000712</v>
      </c>
    </row>
    <row r="25" spans="2:12" ht="12.75">
      <c r="B25" s="30">
        <v>33129</v>
      </c>
      <c r="C25" s="32">
        <v>65614.4499999999</v>
      </c>
      <c r="D25" s="6">
        <f t="shared" si="0"/>
        <v>0.009714958277069257</v>
      </c>
      <c r="E25" s="32">
        <v>65614.4499999999</v>
      </c>
      <c r="F25" s="6">
        <f t="shared" si="1"/>
        <v>0.01873295874239311</v>
      </c>
      <c r="G25" s="32">
        <v>3018.07999999999</v>
      </c>
      <c r="H25" s="6">
        <f t="shared" si="2"/>
        <v>0.004656058313902997</v>
      </c>
      <c r="I25" s="32">
        <v>3173.09</v>
      </c>
      <c r="J25" s="6">
        <f t="shared" si="3"/>
        <v>0.0013713322155225554</v>
      </c>
      <c r="K25" s="27">
        <f t="shared" si="4"/>
        <v>137420.06999999977</v>
      </c>
      <c r="L25" s="6">
        <f t="shared" si="5"/>
        <v>0.010395914698405692</v>
      </c>
    </row>
    <row r="26" spans="2:12" ht="12.75">
      <c r="B26" s="30">
        <v>33130</v>
      </c>
      <c r="C26" s="32">
        <v>176985.1</v>
      </c>
      <c r="D26" s="6">
        <f t="shared" si="0"/>
        <v>0.026204637273694025</v>
      </c>
      <c r="E26" s="32">
        <v>176985.1</v>
      </c>
      <c r="F26" s="6">
        <f t="shared" si="1"/>
        <v>0.050529335783784275</v>
      </c>
      <c r="G26" s="32">
        <v>35111.8799999999</v>
      </c>
      <c r="H26" s="6">
        <f t="shared" si="2"/>
        <v>0.05416786857563897</v>
      </c>
      <c r="I26" s="32">
        <v>88895.46</v>
      </c>
      <c r="J26" s="6">
        <f t="shared" si="3"/>
        <v>0.038418452710669</v>
      </c>
      <c r="K26" s="27">
        <f t="shared" si="4"/>
        <v>477977.5399999999</v>
      </c>
      <c r="L26" s="6">
        <f t="shared" si="5"/>
        <v>0.03615930142950591</v>
      </c>
    </row>
    <row r="27" spans="2:12" ht="12.75">
      <c r="B27" s="30">
        <v>33131</v>
      </c>
      <c r="C27" s="32">
        <v>524070.789999999</v>
      </c>
      <c r="D27" s="6">
        <f t="shared" si="0"/>
        <v>0.07759458258174416</v>
      </c>
      <c r="E27" s="32">
        <v>524070.789999999</v>
      </c>
      <c r="F27" s="6">
        <f t="shared" si="1"/>
        <v>0.14962247625581498</v>
      </c>
      <c r="G27" s="32">
        <v>194320.51</v>
      </c>
      <c r="H27" s="6">
        <f t="shared" si="2"/>
        <v>0.2997825193988806</v>
      </c>
      <c r="I27" s="32">
        <v>162769.32</v>
      </c>
      <c r="J27" s="6">
        <f t="shared" si="3"/>
        <v>0.07034493576126104</v>
      </c>
      <c r="K27" s="27">
        <f t="shared" si="4"/>
        <v>1405231.409999998</v>
      </c>
      <c r="L27" s="6">
        <f t="shared" si="5"/>
        <v>0.10630663970612414</v>
      </c>
    </row>
    <row r="28" spans="2:12" ht="12.75">
      <c r="B28" s="30">
        <v>33132</v>
      </c>
      <c r="C28" s="32">
        <v>262359.669999999</v>
      </c>
      <c r="D28" s="6">
        <f t="shared" si="0"/>
        <v>0.03884530385662995</v>
      </c>
      <c r="E28" s="32">
        <v>262359.669999999</v>
      </c>
      <c r="F28" s="6">
        <f t="shared" si="1"/>
        <v>0.07490381880481906</v>
      </c>
      <c r="G28" s="32">
        <v>41989.32</v>
      </c>
      <c r="H28" s="6">
        <f t="shared" si="2"/>
        <v>0.06477784633977034</v>
      </c>
      <c r="I28" s="32">
        <v>104537.83</v>
      </c>
      <c r="J28" s="6">
        <f t="shared" si="3"/>
        <v>0.04517870404552668</v>
      </c>
      <c r="K28" s="27">
        <f t="shared" si="4"/>
        <v>671246.4899999979</v>
      </c>
      <c r="L28" s="6">
        <f t="shared" si="5"/>
        <v>0.05078021901490968</v>
      </c>
    </row>
    <row r="29" spans="2:12" ht="12.75">
      <c r="B29" s="30">
        <v>33133</v>
      </c>
      <c r="C29" s="32">
        <v>135857.859999999</v>
      </c>
      <c r="D29" s="6">
        <f t="shared" si="0"/>
        <v>0.02011528621381279</v>
      </c>
      <c r="E29" s="32">
        <v>135857.859999999</v>
      </c>
      <c r="F29" s="6">
        <f t="shared" si="1"/>
        <v>0.038787487911729875</v>
      </c>
      <c r="G29" s="32">
        <v>30224.4199999999</v>
      </c>
      <c r="H29" s="6">
        <f t="shared" si="2"/>
        <v>0.04662787667122675</v>
      </c>
      <c r="I29" s="32">
        <v>72464.0399999999</v>
      </c>
      <c r="J29" s="6">
        <f t="shared" si="3"/>
        <v>0.031317193183589165</v>
      </c>
      <c r="K29" s="27">
        <f t="shared" si="4"/>
        <v>374404.17999999784</v>
      </c>
      <c r="L29" s="6">
        <f t="shared" si="5"/>
        <v>0.028323911623727993</v>
      </c>
    </row>
    <row r="30" spans="2:12" ht="12.75">
      <c r="B30" s="30">
        <v>33134</v>
      </c>
      <c r="C30" s="32">
        <v>129618.539999999</v>
      </c>
      <c r="D30" s="6">
        <f t="shared" si="0"/>
        <v>0.019191484620150363</v>
      </c>
      <c r="E30" s="32">
        <v>129618.539999999</v>
      </c>
      <c r="F30" s="6">
        <f t="shared" si="1"/>
        <v>0.03700615888831219</v>
      </c>
      <c r="G30" s="32">
        <v>48765.8899999999</v>
      </c>
      <c r="H30" s="6">
        <f t="shared" si="2"/>
        <v>0.0752322097390988</v>
      </c>
      <c r="I30" s="32">
        <v>115092.34</v>
      </c>
      <c r="J30" s="6">
        <f t="shared" si="3"/>
        <v>0.04974010620621388</v>
      </c>
      <c r="K30" s="27">
        <f t="shared" si="4"/>
        <v>423095.30999999784</v>
      </c>
      <c r="L30" s="6">
        <f t="shared" si="5"/>
        <v>0.03200742622278898</v>
      </c>
    </row>
    <row r="31" spans="2:12" ht="12.75">
      <c r="B31" s="30">
        <v>33135</v>
      </c>
      <c r="C31" s="32">
        <v>9598.40999999999</v>
      </c>
      <c r="D31" s="6">
        <f t="shared" si="0"/>
        <v>0.0014211526984712116</v>
      </c>
      <c r="E31" s="32">
        <v>9598.40999999999</v>
      </c>
      <c r="F31" s="6">
        <f t="shared" si="1"/>
        <v>0.0027403509215206947</v>
      </c>
      <c r="G31" s="32">
        <v>0</v>
      </c>
      <c r="H31" s="6">
        <f t="shared" si="2"/>
        <v>0</v>
      </c>
      <c r="I31" s="32">
        <v>37639.12</v>
      </c>
      <c r="J31" s="6">
        <f t="shared" si="3"/>
        <v>0.016266710941044635</v>
      </c>
      <c r="K31" s="27">
        <f t="shared" si="4"/>
        <v>56835.93999999999</v>
      </c>
      <c r="L31" s="6">
        <f t="shared" si="5"/>
        <v>0.004299674596612451</v>
      </c>
    </row>
    <row r="32" spans="2:12" ht="12.75">
      <c r="B32" s="30">
        <v>33136</v>
      </c>
      <c r="C32" s="32">
        <v>18304.15</v>
      </c>
      <c r="D32" s="6">
        <f t="shared" si="0"/>
        <v>0.00271013555012985</v>
      </c>
      <c r="E32" s="32">
        <v>18304.15</v>
      </c>
      <c r="F32" s="6">
        <f t="shared" si="1"/>
        <v>0.00522584410544591</v>
      </c>
      <c r="G32" s="32">
        <v>820.38</v>
      </c>
      <c r="H32" s="6">
        <f t="shared" si="2"/>
        <v>0.0012656182472166918</v>
      </c>
      <c r="I32" s="32">
        <v>4576.81</v>
      </c>
      <c r="J32" s="6">
        <f t="shared" si="3"/>
        <v>0.001977985811094481</v>
      </c>
      <c r="K32" s="27">
        <f t="shared" si="4"/>
        <v>42005.49</v>
      </c>
      <c r="L32" s="6">
        <f t="shared" si="5"/>
        <v>0.0031777417294630546</v>
      </c>
    </row>
    <row r="33" spans="2:12" ht="12.75">
      <c r="B33" s="30">
        <v>33137</v>
      </c>
      <c r="C33" s="32">
        <v>54008.61</v>
      </c>
      <c r="D33" s="6">
        <f t="shared" si="0"/>
        <v>0.007996582959279646</v>
      </c>
      <c r="E33" s="32">
        <v>54008.61</v>
      </c>
      <c r="F33" s="6">
        <f t="shared" si="1"/>
        <v>0.015419485538078906</v>
      </c>
      <c r="G33" s="32">
        <v>0</v>
      </c>
      <c r="H33" s="6">
        <f t="shared" si="2"/>
        <v>0</v>
      </c>
      <c r="I33" s="32">
        <v>66455.7299999999</v>
      </c>
      <c r="J33" s="6">
        <f t="shared" si="3"/>
        <v>0.02872054793752103</v>
      </c>
      <c r="K33" s="27">
        <f t="shared" si="4"/>
        <v>174472.9499999999</v>
      </c>
      <c r="L33" s="6">
        <f t="shared" si="5"/>
        <v>0.013198988367413896</v>
      </c>
    </row>
    <row r="34" spans="2:12" ht="12.75">
      <c r="B34" s="30">
        <v>33138</v>
      </c>
      <c r="C34" s="32">
        <v>26933.2599999999</v>
      </c>
      <c r="D34" s="6">
        <f t="shared" si="0"/>
        <v>0.0039877724672760006</v>
      </c>
      <c r="E34" s="32">
        <v>26933.2599999999</v>
      </c>
      <c r="F34" s="6">
        <f t="shared" si="1"/>
        <v>0.007689459385518671</v>
      </c>
      <c r="G34" s="32">
        <v>681.63</v>
      </c>
      <c r="H34" s="6">
        <f t="shared" si="2"/>
        <v>0.0010515655743074108</v>
      </c>
      <c r="I34" s="32">
        <v>16351.36</v>
      </c>
      <c r="J34" s="6">
        <f t="shared" si="3"/>
        <v>0.007066659544988289</v>
      </c>
      <c r="K34" s="27">
        <f t="shared" si="4"/>
        <v>70899.5099999998</v>
      </c>
      <c r="L34" s="6">
        <f t="shared" si="5"/>
        <v>0.0053635925095858305</v>
      </c>
    </row>
    <row r="35" spans="2:12" ht="12.75">
      <c r="B35" s="30">
        <v>33139</v>
      </c>
      <c r="C35" s="32">
        <v>1973900.38999999</v>
      </c>
      <c r="D35" s="6">
        <f t="shared" si="0"/>
        <v>0.29225818294507794</v>
      </c>
      <c r="E35" s="32">
        <v>17.55</v>
      </c>
      <c r="F35" s="6">
        <f t="shared" si="1"/>
        <v>5.010533898081895E-06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1973917.93999999</v>
      </c>
      <c r="L35" s="6">
        <f t="shared" si="5"/>
        <v>0.14932813326243113</v>
      </c>
    </row>
    <row r="36" spans="2:12" ht="12.75">
      <c r="B36" s="30">
        <v>33140</v>
      </c>
      <c r="C36" s="32">
        <v>1159869.79</v>
      </c>
      <c r="D36" s="6">
        <f t="shared" si="0"/>
        <v>0.17173178494497934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1159869.79</v>
      </c>
      <c r="L36" s="6">
        <f t="shared" si="5"/>
        <v>0.0877448788819402</v>
      </c>
    </row>
    <row r="37" spans="2:12" ht="12.75">
      <c r="B37" s="30">
        <v>33141</v>
      </c>
      <c r="C37" s="32">
        <v>133766.39</v>
      </c>
      <c r="D37" s="6">
        <f t="shared" si="0"/>
        <v>0.01980562052603011</v>
      </c>
      <c r="E37" s="32">
        <v>16178.7</v>
      </c>
      <c r="F37" s="6">
        <f t="shared" si="1"/>
        <v>0.004619027052814676</v>
      </c>
      <c r="G37" s="32">
        <v>10114.29</v>
      </c>
      <c r="H37" s="6">
        <f t="shared" si="2"/>
        <v>0.015603537362735946</v>
      </c>
      <c r="I37" s="32">
        <v>4563.19999999999</v>
      </c>
      <c r="J37" s="6">
        <f t="shared" si="3"/>
        <v>0.001972103900574049</v>
      </c>
      <c r="K37" s="27">
        <f t="shared" si="4"/>
        <v>164622.58000000002</v>
      </c>
      <c r="L37" s="6">
        <f t="shared" si="5"/>
        <v>0.012453801683491137</v>
      </c>
    </row>
    <row r="38" spans="2:12" ht="12.75">
      <c r="B38" s="30">
        <v>33142</v>
      </c>
      <c r="C38" s="32">
        <v>126367.98</v>
      </c>
      <c r="D38" s="6">
        <f t="shared" si="0"/>
        <v>0.01871020260411425</v>
      </c>
      <c r="E38" s="32">
        <v>126367.98</v>
      </c>
      <c r="F38" s="6">
        <f t="shared" si="1"/>
        <v>0.03607812236023561</v>
      </c>
      <c r="G38" s="32">
        <v>12839.35</v>
      </c>
      <c r="H38" s="6">
        <f t="shared" si="2"/>
        <v>0.019807547285893897</v>
      </c>
      <c r="I38" s="32">
        <v>22421.38</v>
      </c>
      <c r="J38" s="6">
        <f t="shared" si="3"/>
        <v>0.009689974350072992</v>
      </c>
      <c r="K38" s="27">
        <f t="shared" si="4"/>
        <v>287996.69</v>
      </c>
      <c r="L38" s="6">
        <f t="shared" si="5"/>
        <v>0.021787130676495743</v>
      </c>
    </row>
    <row r="39" spans="2:12" ht="12.75">
      <c r="B39" s="30">
        <v>33143</v>
      </c>
      <c r="C39" s="32">
        <v>25674.98</v>
      </c>
      <c r="D39" s="6">
        <f t="shared" si="0"/>
        <v>0.003801469942437802</v>
      </c>
      <c r="E39" s="32">
        <v>25674.98</v>
      </c>
      <c r="F39" s="6">
        <f t="shared" si="1"/>
        <v>0.007330219807554114</v>
      </c>
      <c r="G39" s="32">
        <v>0</v>
      </c>
      <c r="H39" s="6">
        <f t="shared" si="2"/>
        <v>0</v>
      </c>
      <c r="I39" s="32">
        <v>55054.3399999999</v>
      </c>
      <c r="J39" s="6">
        <f t="shared" si="3"/>
        <v>0.02379314486709545</v>
      </c>
      <c r="K39" s="27">
        <f t="shared" si="4"/>
        <v>106404.2999999999</v>
      </c>
      <c r="L39" s="6">
        <f t="shared" si="5"/>
        <v>0.008049552196732031</v>
      </c>
    </row>
    <row r="40" spans="2:12" ht="12.75">
      <c r="B40" s="30">
        <v>33144</v>
      </c>
      <c r="C40" s="32">
        <v>15152.08</v>
      </c>
      <c r="D40" s="6">
        <f t="shared" si="0"/>
        <v>0.002243436087794926</v>
      </c>
      <c r="E40" s="32">
        <v>15152.08</v>
      </c>
      <c r="F40" s="6">
        <f t="shared" si="1"/>
        <v>0.0043259265223047705</v>
      </c>
      <c r="G40" s="32">
        <v>449.38</v>
      </c>
      <c r="H40" s="6">
        <f t="shared" si="2"/>
        <v>0.0006932683974916953</v>
      </c>
      <c r="I40" s="32">
        <v>25602.4</v>
      </c>
      <c r="J40" s="6">
        <f t="shared" si="3"/>
        <v>0.011064733718455724</v>
      </c>
      <c r="K40" s="27">
        <f t="shared" si="4"/>
        <v>56355.94</v>
      </c>
      <c r="L40" s="6">
        <f t="shared" si="5"/>
        <v>0.004263362294812324</v>
      </c>
    </row>
    <row r="41" spans="2:12" ht="12.75">
      <c r="B41" s="30">
        <v>33145</v>
      </c>
      <c r="C41" s="32">
        <v>17180.2799999999</v>
      </c>
      <c r="D41" s="6">
        <f t="shared" si="0"/>
        <v>0.002543733939526533</v>
      </c>
      <c r="E41" s="32">
        <v>17180.2799999999</v>
      </c>
      <c r="F41" s="6">
        <f t="shared" si="1"/>
        <v>0.004904978650628941</v>
      </c>
      <c r="G41" s="32">
        <v>0</v>
      </c>
      <c r="H41" s="6">
        <f t="shared" si="2"/>
        <v>0</v>
      </c>
      <c r="I41" s="32">
        <v>31569.0999999999</v>
      </c>
      <c r="J41" s="6">
        <f t="shared" si="3"/>
        <v>0.013643396135959888</v>
      </c>
      <c r="K41" s="27">
        <f t="shared" si="4"/>
        <v>65929.6599999997</v>
      </c>
      <c r="L41" s="6">
        <f t="shared" si="5"/>
        <v>0.004987620232291308</v>
      </c>
    </row>
    <row r="42" spans="2:12" ht="12.75">
      <c r="B42" s="30">
        <v>33146</v>
      </c>
      <c r="C42" s="32">
        <v>11508</v>
      </c>
      <c r="D42" s="6">
        <f t="shared" si="0"/>
        <v>0.001703889003908639</v>
      </c>
      <c r="E42" s="32">
        <v>11508</v>
      </c>
      <c r="F42" s="6">
        <f t="shared" si="1"/>
        <v>0.0032855398347080597</v>
      </c>
      <c r="G42" s="32">
        <v>568.98</v>
      </c>
      <c r="H42" s="6">
        <f t="shared" si="2"/>
        <v>0.0008777779447345784</v>
      </c>
      <c r="I42" s="32">
        <v>53704.3899999999</v>
      </c>
      <c r="J42" s="6">
        <f t="shared" si="3"/>
        <v>0.023209729355923477</v>
      </c>
      <c r="K42" s="27">
        <f t="shared" si="4"/>
        <v>77289.3699999999</v>
      </c>
      <c r="L42" s="6">
        <f t="shared" si="5"/>
        <v>0.005846989436212019</v>
      </c>
    </row>
    <row r="43" spans="2:12" ht="12.75">
      <c r="B43" s="30">
        <v>33147</v>
      </c>
      <c r="C43" s="32">
        <v>4128.40999999999</v>
      </c>
      <c r="D43" s="6">
        <f t="shared" si="0"/>
        <v>0.0006112575949449467</v>
      </c>
      <c r="E43" s="32">
        <v>4128.40999999999</v>
      </c>
      <c r="F43" s="6">
        <f t="shared" si="1"/>
        <v>0.0011786631481584173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8256.81999999998</v>
      </c>
      <c r="L43" s="6">
        <f t="shared" si="5"/>
        <v>0.0006246336244777784</v>
      </c>
    </row>
    <row r="44" spans="2:12" ht="12.75">
      <c r="B44" s="30">
        <v>33149</v>
      </c>
      <c r="C44" s="32">
        <v>105184.179999999</v>
      </c>
      <c r="D44" s="6">
        <f t="shared" si="0"/>
        <v>0.015573702440662607</v>
      </c>
      <c r="E44" s="32">
        <v>105184.179999999</v>
      </c>
      <c r="F44" s="6">
        <f t="shared" si="1"/>
        <v>0.030030136719768813</v>
      </c>
      <c r="G44" s="32">
        <v>66713.8999999999</v>
      </c>
      <c r="H44" s="6">
        <f t="shared" si="2"/>
        <v>0.10292099902848624</v>
      </c>
      <c r="I44" s="32">
        <v>36049.5599999999</v>
      </c>
      <c r="J44" s="6">
        <f t="shared" si="3"/>
        <v>0.015579741823715418</v>
      </c>
      <c r="K44" s="27">
        <f t="shared" si="4"/>
        <v>313131.8199999978</v>
      </c>
      <c r="L44" s="6">
        <f t="shared" si="5"/>
        <v>0.023688619064715276</v>
      </c>
    </row>
    <row r="45" spans="2:12" ht="12.75">
      <c r="B45" s="30">
        <v>33150</v>
      </c>
      <c r="C45" s="32">
        <v>3521.84</v>
      </c>
      <c r="D45" s="6">
        <f t="shared" si="0"/>
        <v>0.0005214480752107752</v>
      </c>
      <c r="E45" s="32">
        <v>3521.84</v>
      </c>
      <c r="F45" s="6">
        <f t="shared" si="1"/>
        <v>0.0010054871056194156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7043.68</v>
      </c>
      <c r="L45" s="6">
        <f t="shared" si="5"/>
        <v>0.000532858820715681</v>
      </c>
    </row>
    <row r="46" spans="2:12" ht="12.75">
      <c r="B46" s="30">
        <v>33154</v>
      </c>
      <c r="C46" s="32">
        <v>25804.83</v>
      </c>
      <c r="D46" s="6">
        <f t="shared" si="0"/>
        <v>0.0038206956973176717</v>
      </c>
      <c r="E46" s="32">
        <v>25804.83</v>
      </c>
      <c r="F46" s="6">
        <f t="shared" si="1"/>
        <v>0.007367292048389779</v>
      </c>
      <c r="G46" s="32">
        <v>12773.02</v>
      </c>
      <c r="H46" s="6">
        <f t="shared" si="2"/>
        <v>0.019705218537828507</v>
      </c>
      <c r="I46" s="32">
        <v>1304.58999999999</v>
      </c>
      <c r="J46" s="6">
        <f t="shared" si="3"/>
        <v>0.000563812023941507</v>
      </c>
      <c r="K46" s="27">
        <f t="shared" si="4"/>
        <v>65687.27</v>
      </c>
      <c r="L46" s="6">
        <f t="shared" si="5"/>
        <v>0.004969283276388554</v>
      </c>
    </row>
    <row r="47" spans="2:12" ht="12.75">
      <c r="B47" s="30">
        <v>33155</v>
      </c>
      <c r="C47" s="32">
        <v>3058.38999999999</v>
      </c>
      <c r="D47" s="6">
        <f t="shared" si="0"/>
        <v>0.0004528290833041471</v>
      </c>
      <c r="E47" s="32">
        <v>3058.38999999999</v>
      </c>
      <c r="F47" s="6">
        <f t="shared" si="1"/>
        <v>0.0008731718956441388</v>
      </c>
      <c r="G47" s="32">
        <v>0</v>
      </c>
      <c r="H47" s="6">
        <f t="shared" si="2"/>
        <v>0</v>
      </c>
      <c r="I47" s="32">
        <v>49812.8</v>
      </c>
      <c r="J47" s="6">
        <f t="shared" si="3"/>
        <v>0.02152787893989201</v>
      </c>
      <c r="K47" s="27">
        <f t="shared" si="4"/>
        <v>55929.57999999998</v>
      </c>
      <c r="L47" s="6">
        <f t="shared" si="5"/>
        <v>0.0042311078927383585</v>
      </c>
    </row>
    <row r="48" spans="2:12" ht="12.75">
      <c r="B48" s="30">
        <v>33156</v>
      </c>
      <c r="C48" s="32">
        <v>9852.45999999999</v>
      </c>
      <c r="D48" s="6">
        <f t="shared" si="0"/>
        <v>0.0014587676621002513</v>
      </c>
      <c r="E48" s="32">
        <v>9852.45999999999</v>
      </c>
      <c r="F48" s="6">
        <f t="shared" si="1"/>
        <v>0.0028128823253274014</v>
      </c>
      <c r="G48" s="32">
        <v>262.05</v>
      </c>
      <c r="H48" s="6">
        <f t="shared" si="2"/>
        <v>0.0004042702914297449</v>
      </c>
      <c r="I48" s="32">
        <v>74059.9299999999</v>
      </c>
      <c r="J48" s="6">
        <f t="shared" si="3"/>
        <v>0.03200689797274746</v>
      </c>
      <c r="K48" s="27">
        <f t="shared" si="4"/>
        <v>94026.89999999988</v>
      </c>
      <c r="L48" s="6">
        <f t="shared" si="5"/>
        <v>0.007113194104438475</v>
      </c>
    </row>
    <row r="49" spans="2:12" ht="12.75">
      <c r="B49" s="30">
        <v>33157</v>
      </c>
      <c r="C49" s="32">
        <v>1901.92</v>
      </c>
      <c r="D49" s="6">
        <f t="shared" si="0"/>
        <v>0.00028160067555734435</v>
      </c>
      <c r="E49" s="32">
        <v>1901.92</v>
      </c>
      <c r="F49" s="6">
        <f t="shared" si="1"/>
        <v>0.0005429991242985708</v>
      </c>
      <c r="G49" s="32">
        <v>0</v>
      </c>
      <c r="H49" s="6">
        <f t="shared" si="2"/>
        <v>0</v>
      </c>
      <c r="I49" s="32">
        <v>13538.18</v>
      </c>
      <c r="J49" s="6">
        <f t="shared" si="3"/>
        <v>0.005850871665645521</v>
      </c>
      <c r="K49" s="27">
        <f t="shared" si="4"/>
        <v>17342.02</v>
      </c>
      <c r="L49" s="6">
        <f t="shared" si="5"/>
        <v>0.001311934716799706</v>
      </c>
    </row>
    <row r="50" spans="2:12" ht="12.75">
      <c r="B50" s="30">
        <v>33158</v>
      </c>
      <c r="C50" s="32">
        <v>919.23</v>
      </c>
      <c r="D50" s="6">
        <f t="shared" si="0"/>
        <v>0.00013610235393317154</v>
      </c>
      <c r="E50" s="32">
        <v>919.23</v>
      </c>
      <c r="F50" s="6">
        <f t="shared" si="1"/>
        <v>0.00026244063106175614</v>
      </c>
      <c r="G50" s="32">
        <v>0</v>
      </c>
      <c r="H50" s="6">
        <f t="shared" si="2"/>
        <v>0</v>
      </c>
      <c r="I50" s="32">
        <v>1690.44</v>
      </c>
      <c r="J50" s="6">
        <f t="shared" si="3"/>
        <v>0.0007305669963373079</v>
      </c>
      <c r="K50" s="27">
        <f t="shared" si="4"/>
        <v>3528.9</v>
      </c>
      <c r="L50" s="6">
        <f t="shared" si="5"/>
        <v>0.00026696350379681736</v>
      </c>
    </row>
    <row r="51" spans="2:12" ht="12.75">
      <c r="B51" s="30">
        <v>33160</v>
      </c>
      <c r="C51" s="32">
        <v>269906.669999999</v>
      </c>
      <c r="D51" s="6">
        <f t="shared" si="0"/>
        <v>0.03996272220147688</v>
      </c>
      <c r="E51" s="32">
        <v>269906.669999999</v>
      </c>
      <c r="F51" s="6">
        <f t="shared" si="1"/>
        <v>0.07705849113124778</v>
      </c>
      <c r="G51" s="32">
        <v>38077.79</v>
      </c>
      <c r="H51" s="6">
        <f t="shared" si="2"/>
        <v>0.058743443084528245</v>
      </c>
      <c r="I51" s="32">
        <v>77523.7799999999</v>
      </c>
      <c r="J51" s="6">
        <f t="shared" si="3"/>
        <v>0.033503889578638806</v>
      </c>
      <c r="K51" s="27">
        <f t="shared" si="4"/>
        <v>655414.9099999979</v>
      </c>
      <c r="L51" s="6">
        <f t="shared" si="5"/>
        <v>0.04958255003379953</v>
      </c>
    </row>
    <row r="52" spans="2:12" ht="12.75">
      <c r="B52" s="30">
        <v>33161</v>
      </c>
      <c r="C52" s="32">
        <v>7634.39999999999</v>
      </c>
      <c r="D52" s="6">
        <f t="shared" si="0"/>
        <v>0.0011303588991519026</v>
      </c>
      <c r="E52" s="32">
        <v>7634.39999999999</v>
      </c>
      <c r="F52" s="6">
        <f t="shared" si="1"/>
        <v>0.0021796250707416735</v>
      </c>
      <c r="G52" s="32">
        <v>0</v>
      </c>
      <c r="H52" s="6">
        <f t="shared" si="2"/>
        <v>0</v>
      </c>
      <c r="I52" s="32">
        <v>1623.59999999999</v>
      </c>
      <c r="J52" s="6">
        <f t="shared" si="3"/>
        <v>0.0007016803762649049</v>
      </c>
      <c r="K52" s="27">
        <f t="shared" si="4"/>
        <v>16892.39999999997</v>
      </c>
      <c r="L52" s="6">
        <f t="shared" si="5"/>
        <v>0.0012779206811010086</v>
      </c>
    </row>
    <row r="53" spans="2:12" ht="12.75">
      <c r="B53" s="30">
        <v>33162</v>
      </c>
      <c r="C53" s="32">
        <v>5336.1</v>
      </c>
      <c r="D53" s="6">
        <f t="shared" si="0"/>
        <v>0.0007900697005350095</v>
      </c>
      <c r="E53" s="32">
        <v>5336.1</v>
      </c>
      <c r="F53" s="6">
        <f t="shared" si="1"/>
        <v>0.0015234592554732081</v>
      </c>
      <c r="G53" s="32">
        <v>0</v>
      </c>
      <c r="H53" s="6">
        <f t="shared" si="2"/>
        <v>0</v>
      </c>
      <c r="I53" s="32">
        <v>2709.23999999999</v>
      </c>
      <c r="J53" s="6">
        <f t="shared" si="3"/>
        <v>0.0011708675428627343</v>
      </c>
      <c r="K53" s="27">
        <f t="shared" si="4"/>
        <v>13381.439999999991</v>
      </c>
      <c r="L53" s="6">
        <f t="shared" si="5"/>
        <v>0.0010123143495839727</v>
      </c>
    </row>
    <row r="54" spans="2:12" ht="12.75">
      <c r="B54" s="30">
        <v>33165</v>
      </c>
      <c r="C54" s="32">
        <v>2499.78</v>
      </c>
      <c r="D54" s="6">
        <f t="shared" si="0"/>
        <v>0.0003701205816988823</v>
      </c>
      <c r="E54" s="32">
        <v>2499.78</v>
      </c>
      <c r="F54" s="6">
        <f t="shared" si="1"/>
        <v>0.0007136884574214906</v>
      </c>
      <c r="G54" s="32">
        <v>0</v>
      </c>
      <c r="H54" s="6">
        <f t="shared" si="2"/>
        <v>0</v>
      </c>
      <c r="I54" s="32">
        <v>32091.4399999999</v>
      </c>
      <c r="J54" s="6">
        <f t="shared" si="3"/>
        <v>0.013869138762061277</v>
      </c>
      <c r="K54" s="27">
        <f t="shared" si="4"/>
        <v>37090.9999999999</v>
      </c>
      <c r="L54" s="6">
        <f t="shared" si="5"/>
        <v>0.002805957470976147</v>
      </c>
    </row>
    <row r="55" spans="2:12" ht="12.75">
      <c r="B55" s="30">
        <v>33166</v>
      </c>
      <c r="C55" s="32">
        <v>219672.42</v>
      </c>
      <c r="D55" s="6">
        <f t="shared" si="0"/>
        <v>0.032524975747306235</v>
      </c>
      <c r="E55" s="32">
        <v>219672.42</v>
      </c>
      <c r="F55" s="6">
        <f t="shared" si="1"/>
        <v>0.06271658728681956</v>
      </c>
      <c r="G55" s="32">
        <v>6951.31</v>
      </c>
      <c r="H55" s="6">
        <f t="shared" si="2"/>
        <v>0.010723938635827133</v>
      </c>
      <c r="I55" s="32">
        <v>30300.0999999999</v>
      </c>
      <c r="J55" s="6">
        <f t="shared" si="3"/>
        <v>0.013094965243202947</v>
      </c>
      <c r="K55" s="27">
        <f t="shared" si="4"/>
        <v>476596.24999999994</v>
      </c>
      <c r="L55" s="6">
        <f t="shared" si="5"/>
        <v>0.036054805972519456</v>
      </c>
    </row>
    <row r="56" spans="2:12" ht="12.75">
      <c r="B56" s="30">
        <v>33167</v>
      </c>
      <c r="C56" s="32">
        <v>522.61</v>
      </c>
      <c r="D56" s="6">
        <f t="shared" si="0"/>
        <v>7.737829617072418E-05</v>
      </c>
      <c r="E56" s="32">
        <v>522.61</v>
      </c>
      <c r="F56" s="6">
        <f t="shared" si="1"/>
        <v>0.00014920541997017546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1045.22</v>
      </c>
      <c r="L56" s="6">
        <f t="shared" si="5"/>
        <v>7.907155018235412E-05</v>
      </c>
    </row>
    <row r="57" spans="2:12" ht="12.75">
      <c r="B57" s="30">
        <v>33168</v>
      </c>
      <c r="C57" s="32">
        <v>2848.05999999999</v>
      </c>
      <c r="D57" s="6">
        <f t="shared" si="0"/>
        <v>0.00042168735805283463</v>
      </c>
      <c r="E57" s="32">
        <v>2848.05999999999</v>
      </c>
      <c r="F57" s="6">
        <f t="shared" si="1"/>
        <v>0.0008131225740040497</v>
      </c>
      <c r="G57" s="32">
        <v>0</v>
      </c>
      <c r="H57" s="6">
        <f t="shared" si="2"/>
        <v>0</v>
      </c>
      <c r="I57" s="32">
        <v>2251.65999999999</v>
      </c>
      <c r="J57" s="6">
        <f t="shared" si="3"/>
        <v>0.0009731126114933717</v>
      </c>
      <c r="K57" s="27">
        <f t="shared" si="4"/>
        <v>7947.77999999997</v>
      </c>
      <c r="L57" s="6">
        <f t="shared" si="5"/>
        <v>0.0006012545541687951</v>
      </c>
    </row>
    <row r="58" spans="2:12" ht="12.75">
      <c r="B58" s="30">
        <v>33169</v>
      </c>
      <c r="C58" s="32">
        <v>11318.87</v>
      </c>
      <c r="D58" s="6">
        <f t="shared" si="0"/>
        <v>0.0016758861774132236</v>
      </c>
      <c r="E58" s="32">
        <v>11318.87</v>
      </c>
      <c r="F58" s="6">
        <f t="shared" si="1"/>
        <v>0.003231543123816651</v>
      </c>
      <c r="G58" s="32">
        <v>0</v>
      </c>
      <c r="H58" s="6">
        <f t="shared" si="2"/>
        <v>0</v>
      </c>
      <c r="I58" s="32">
        <v>23043.2999999999</v>
      </c>
      <c r="J58" s="6">
        <f t="shared" si="3"/>
        <v>0.009958753026844736</v>
      </c>
      <c r="K58" s="27">
        <f t="shared" si="4"/>
        <v>45681.039999999906</v>
      </c>
      <c r="L58" s="6">
        <f t="shared" si="5"/>
        <v>0.0034557993979660914</v>
      </c>
    </row>
    <row r="59" spans="2:12" ht="12.75">
      <c r="B59" s="30">
        <v>33170</v>
      </c>
      <c r="C59" s="32">
        <v>862.75</v>
      </c>
      <c r="D59" s="6">
        <f t="shared" si="0"/>
        <v>0.0001277398538514232</v>
      </c>
      <c r="E59" s="32">
        <v>862.75</v>
      </c>
      <c r="F59" s="6">
        <f t="shared" si="1"/>
        <v>0.0002463155624256498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1725.5</v>
      </c>
      <c r="L59" s="6">
        <f t="shared" si="5"/>
        <v>0.00013053515990858579</v>
      </c>
    </row>
    <row r="60" spans="2:12" ht="12.75">
      <c r="B60" s="30">
        <v>33172</v>
      </c>
      <c r="C60" s="32">
        <v>143213.87</v>
      </c>
      <c r="D60" s="6">
        <f t="shared" si="0"/>
        <v>0.021204426338217005</v>
      </c>
      <c r="E60" s="32">
        <v>143213.87</v>
      </c>
      <c r="F60" s="6">
        <f t="shared" si="1"/>
        <v>0.040887632496324426</v>
      </c>
      <c r="G60" s="32">
        <v>11090.7099999999</v>
      </c>
      <c r="H60" s="6">
        <f t="shared" si="2"/>
        <v>0.017109881945669703</v>
      </c>
      <c r="I60" s="32">
        <v>119466.44</v>
      </c>
      <c r="J60" s="6">
        <f t="shared" si="3"/>
        <v>0.05163048569242991</v>
      </c>
      <c r="K60" s="27">
        <f t="shared" si="4"/>
        <v>416984.8899999999</v>
      </c>
      <c r="L60" s="6">
        <f t="shared" si="5"/>
        <v>0.03154516910786093</v>
      </c>
    </row>
    <row r="61" spans="2:12" ht="12.75">
      <c r="B61" s="30">
        <v>33173</v>
      </c>
      <c r="C61" s="32">
        <v>960.12</v>
      </c>
      <c r="D61" s="6">
        <f t="shared" si="0"/>
        <v>0.000142156578939239</v>
      </c>
      <c r="E61" s="32">
        <v>960.12</v>
      </c>
      <c r="F61" s="6">
        <f t="shared" si="1"/>
        <v>0.00027411474679352643</v>
      </c>
      <c r="G61" s="32">
        <v>0</v>
      </c>
      <c r="H61" s="6">
        <f t="shared" si="2"/>
        <v>0</v>
      </c>
      <c r="I61" s="32">
        <v>13224.67</v>
      </c>
      <c r="J61" s="6">
        <f t="shared" si="3"/>
        <v>0.0057153802793663815</v>
      </c>
      <c r="K61" s="27">
        <f t="shared" si="4"/>
        <v>15144.91</v>
      </c>
      <c r="L61" s="6">
        <f t="shared" si="5"/>
        <v>0.0011457219638662068</v>
      </c>
    </row>
    <row r="62" spans="2:12" ht="12.75">
      <c r="B62" s="30">
        <v>33174</v>
      </c>
      <c r="C62" s="32">
        <v>1011.05999999999</v>
      </c>
      <c r="D62" s="6">
        <f t="shared" si="0"/>
        <v>0.00014969881962911466</v>
      </c>
      <c r="E62" s="32">
        <v>1011.05999999999</v>
      </c>
      <c r="F62" s="6">
        <f t="shared" si="1"/>
        <v>0.0002886581426207767</v>
      </c>
      <c r="G62" s="32">
        <v>0</v>
      </c>
      <c r="H62" s="6">
        <f t="shared" si="2"/>
        <v>0</v>
      </c>
      <c r="I62" s="32">
        <v>17149.82</v>
      </c>
      <c r="J62" s="6">
        <f t="shared" si="3"/>
        <v>0.007411734510024307</v>
      </c>
      <c r="K62" s="27">
        <f t="shared" si="4"/>
        <v>19171.93999999998</v>
      </c>
      <c r="L62" s="6">
        <f t="shared" si="5"/>
        <v>0.0014503693153623933</v>
      </c>
    </row>
    <row r="63" spans="2:12" ht="12.75">
      <c r="B63" s="30">
        <v>33175</v>
      </c>
      <c r="C63" s="32">
        <v>2209.61</v>
      </c>
      <c r="D63" s="6">
        <f t="shared" si="0"/>
        <v>0.0003271576452838519</v>
      </c>
      <c r="E63" s="32">
        <v>2209.61</v>
      </c>
      <c r="F63" s="6">
        <f t="shared" si="1"/>
        <v>0.0006308447753014665</v>
      </c>
      <c r="G63" s="32">
        <v>0</v>
      </c>
      <c r="H63" s="6">
        <f t="shared" si="2"/>
        <v>0</v>
      </c>
      <c r="I63" s="32">
        <v>30196.2099999999</v>
      </c>
      <c r="J63" s="6">
        <f t="shared" si="3"/>
        <v>0.01305006651550514</v>
      </c>
      <c r="K63" s="27">
        <f t="shared" si="4"/>
        <v>34615.4299999999</v>
      </c>
      <c r="L63" s="6">
        <f t="shared" si="5"/>
        <v>0.0026186790439608485</v>
      </c>
    </row>
    <row r="64" spans="2:12" ht="12.75">
      <c r="B64" s="30">
        <v>33176</v>
      </c>
      <c r="C64" s="32">
        <v>10618.49</v>
      </c>
      <c r="D64" s="6">
        <f t="shared" si="0"/>
        <v>0.0015721870306842059</v>
      </c>
      <c r="E64" s="32">
        <v>10618.49</v>
      </c>
      <c r="F64" s="6">
        <f t="shared" si="1"/>
        <v>0.003031584278714736</v>
      </c>
      <c r="G64" s="32">
        <v>0</v>
      </c>
      <c r="H64" s="6">
        <f t="shared" si="2"/>
        <v>0</v>
      </c>
      <c r="I64" s="32">
        <v>63376.7799999999</v>
      </c>
      <c r="J64" s="6">
        <f t="shared" si="3"/>
        <v>0.02738990073716328</v>
      </c>
      <c r="K64" s="27">
        <f t="shared" si="4"/>
        <v>84613.7599999999</v>
      </c>
      <c r="L64" s="6">
        <f t="shared" si="5"/>
        <v>0.006401084144924187</v>
      </c>
    </row>
    <row r="65" spans="2:12" ht="12.75">
      <c r="B65" s="30">
        <v>33177</v>
      </c>
      <c r="C65" s="32">
        <v>8382.18</v>
      </c>
      <c r="D65" s="6">
        <f t="shared" si="0"/>
        <v>0.0012410761497030688</v>
      </c>
      <c r="E65" s="32">
        <v>8382.18</v>
      </c>
      <c r="F65" s="6">
        <f t="shared" si="1"/>
        <v>0.002393116639876017</v>
      </c>
      <c r="G65" s="32">
        <v>0</v>
      </c>
      <c r="H65" s="6">
        <f t="shared" si="2"/>
        <v>0</v>
      </c>
      <c r="I65" s="32">
        <v>14701.51</v>
      </c>
      <c r="J65" s="6">
        <f t="shared" si="3"/>
        <v>0.006353634558057604</v>
      </c>
      <c r="K65" s="27">
        <f t="shared" si="4"/>
        <v>31465.870000000003</v>
      </c>
      <c r="L65" s="6">
        <f t="shared" si="5"/>
        <v>0.0023804128496741654</v>
      </c>
    </row>
    <row r="66" spans="2:12" ht="12.75">
      <c r="B66" s="30">
        <v>33178</v>
      </c>
      <c r="C66" s="32">
        <v>141848.13</v>
      </c>
      <c r="D66" s="6">
        <f t="shared" si="0"/>
        <v>0.021002213150156684</v>
      </c>
      <c r="E66" s="32">
        <v>141848.13</v>
      </c>
      <c r="F66" s="6">
        <f t="shared" si="1"/>
        <v>0.040497713033876205</v>
      </c>
      <c r="G66" s="32">
        <v>22629.23</v>
      </c>
      <c r="H66" s="6">
        <f t="shared" si="2"/>
        <v>0.034910610215343356</v>
      </c>
      <c r="I66" s="32">
        <v>47489.76</v>
      </c>
      <c r="J66" s="6">
        <f t="shared" si="3"/>
        <v>0.020523917630900612</v>
      </c>
      <c r="K66" s="27">
        <f t="shared" si="4"/>
        <v>353815.25</v>
      </c>
      <c r="L66" s="6">
        <f t="shared" si="5"/>
        <v>0.02676634612393292</v>
      </c>
    </row>
    <row r="67" spans="2:12" ht="12.75">
      <c r="B67" s="30">
        <v>33179</v>
      </c>
      <c r="C67" s="32">
        <v>6062.36999999999</v>
      </c>
      <c r="D67" s="6">
        <f t="shared" si="0"/>
        <v>0.0008976021533390336</v>
      </c>
      <c r="E67" s="32">
        <v>6062.36999999999</v>
      </c>
      <c r="F67" s="6">
        <f t="shared" si="1"/>
        <v>0.0017308097087016916</v>
      </c>
      <c r="G67" s="32">
        <v>0</v>
      </c>
      <c r="H67" s="6">
        <f t="shared" si="2"/>
        <v>0</v>
      </c>
      <c r="I67" s="32">
        <v>653.49</v>
      </c>
      <c r="J67" s="6">
        <f t="shared" si="3"/>
        <v>0.00028242246186582624</v>
      </c>
      <c r="K67" s="27">
        <f t="shared" si="4"/>
        <v>12778.22999999998</v>
      </c>
      <c r="L67" s="6">
        <f t="shared" si="5"/>
        <v>0.0009666811338155233</v>
      </c>
    </row>
    <row r="68" spans="2:12" ht="12.75">
      <c r="B68" s="30">
        <v>33180</v>
      </c>
      <c r="C68" s="32">
        <v>115880.78</v>
      </c>
      <c r="D68" s="6">
        <f aca="true" t="shared" si="6" ref="D68:D89">+C68/$C$90</f>
        <v>0.017157454536527297</v>
      </c>
      <c r="E68" s="32">
        <v>115880.78</v>
      </c>
      <c r="F68" s="6">
        <f aca="true" t="shared" si="7" ref="F68:F89">+E68/$E$90</f>
        <v>0.033084021443086635</v>
      </c>
      <c r="G68" s="32">
        <v>34020.2799999999</v>
      </c>
      <c r="H68" s="6">
        <f aca="true" t="shared" si="8" ref="H68:H89">+G68/$G$90</f>
        <v>0.052483833276555925</v>
      </c>
      <c r="I68" s="32">
        <v>68891.47</v>
      </c>
      <c r="J68" s="6">
        <f aca="true" t="shared" si="9" ref="J68:J89">+I68/$I$90</f>
        <v>0.029773215441637538</v>
      </c>
      <c r="K68" s="27">
        <f aca="true" t="shared" si="10" ref="K68:K89">+C68+E68+G68+I68</f>
        <v>334673.30999999994</v>
      </c>
      <c r="L68" s="6">
        <f aca="true" t="shared" si="11" ref="L68:L89">+K68/$K$90</f>
        <v>0.025318246327433028</v>
      </c>
    </row>
    <row r="69" spans="2:12" ht="12.75">
      <c r="B69" s="30">
        <v>33181</v>
      </c>
      <c r="C69" s="32">
        <v>16892.74</v>
      </c>
      <c r="D69" s="6">
        <f t="shared" si="6"/>
        <v>0.002501160404230763</v>
      </c>
      <c r="E69" s="32">
        <v>16892.74</v>
      </c>
      <c r="F69" s="6">
        <f t="shared" si="7"/>
        <v>0.00482288583484239</v>
      </c>
      <c r="G69" s="32">
        <v>0</v>
      </c>
      <c r="H69" s="6">
        <f t="shared" si="8"/>
        <v>0</v>
      </c>
      <c r="I69" s="32">
        <v>24868.9</v>
      </c>
      <c r="J69" s="6">
        <f t="shared" si="9"/>
        <v>0.010747732883280611</v>
      </c>
      <c r="K69" s="27">
        <f t="shared" si="10"/>
        <v>58654.380000000005</v>
      </c>
      <c r="L69" s="6">
        <f t="shared" si="11"/>
        <v>0.004437240725957088</v>
      </c>
    </row>
    <row r="70" spans="2:12" ht="12.75">
      <c r="B70" s="30">
        <v>33182</v>
      </c>
      <c r="C70" s="32">
        <v>948.63</v>
      </c>
      <c r="D70" s="6">
        <f t="shared" si="6"/>
        <v>0.00014045535503804762</v>
      </c>
      <c r="E70" s="32">
        <v>948.63</v>
      </c>
      <c r="F70" s="6">
        <f t="shared" si="7"/>
        <v>0.00027083434596794463</v>
      </c>
      <c r="G70" s="32">
        <v>0</v>
      </c>
      <c r="H70" s="6">
        <f t="shared" si="8"/>
        <v>0</v>
      </c>
      <c r="I70" s="32">
        <v>0</v>
      </c>
      <c r="J70" s="6">
        <f t="shared" si="9"/>
        <v>0</v>
      </c>
      <c r="K70" s="27">
        <f t="shared" si="10"/>
        <v>1897.26</v>
      </c>
      <c r="L70" s="6">
        <f t="shared" si="11"/>
        <v>0.00014352891190273166</v>
      </c>
    </row>
    <row r="71" spans="2:12" ht="12.75">
      <c r="B71" s="30">
        <v>33183</v>
      </c>
      <c r="C71" s="32">
        <v>19693.79</v>
      </c>
      <c r="D71" s="6">
        <f t="shared" si="6"/>
        <v>0.0029158874023536598</v>
      </c>
      <c r="E71" s="32">
        <v>19693.79</v>
      </c>
      <c r="F71" s="6">
        <f t="shared" si="7"/>
        <v>0.005622587030011752</v>
      </c>
      <c r="G71" s="32">
        <v>0</v>
      </c>
      <c r="H71" s="6">
        <f t="shared" si="8"/>
        <v>0</v>
      </c>
      <c r="I71" s="32">
        <v>37131.73</v>
      </c>
      <c r="J71" s="6">
        <f t="shared" si="9"/>
        <v>0.016047429340827184</v>
      </c>
      <c r="K71" s="27">
        <f t="shared" si="10"/>
        <v>76519.31</v>
      </c>
      <c r="L71" s="6">
        <f t="shared" si="11"/>
        <v>0.005788733913036596</v>
      </c>
    </row>
    <row r="72" spans="2:12" ht="12.75">
      <c r="B72" s="30">
        <v>33184</v>
      </c>
      <c r="C72" s="32">
        <v>353.88</v>
      </c>
      <c r="D72" s="6">
        <f t="shared" si="6"/>
        <v>5.239591942154928E-05</v>
      </c>
      <c r="E72" s="32">
        <v>353.88</v>
      </c>
      <c r="F72" s="6">
        <f t="shared" si="7"/>
        <v>0.00010103291942183595</v>
      </c>
      <c r="G72" s="32">
        <v>0</v>
      </c>
      <c r="H72" s="6">
        <f t="shared" si="8"/>
        <v>0</v>
      </c>
      <c r="I72" s="32">
        <v>4884.10999999999</v>
      </c>
      <c r="J72" s="6">
        <f t="shared" si="9"/>
        <v>0.002110793386621827</v>
      </c>
      <c r="K72" s="27">
        <f t="shared" si="10"/>
        <v>5591.86999999999</v>
      </c>
      <c r="L72" s="6">
        <f t="shared" si="11"/>
        <v>0.000423028481389755</v>
      </c>
    </row>
    <row r="73" spans="2:12" ht="12.75">
      <c r="B73" s="30">
        <v>33185</v>
      </c>
      <c r="C73" s="32">
        <v>955.789999999999</v>
      </c>
      <c r="D73" s="6">
        <f t="shared" si="6"/>
        <v>0.0001415154736744731</v>
      </c>
      <c r="E73" s="32">
        <v>955.789999999999</v>
      </c>
      <c r="F73" s="6">
        <f t="shared" si="7"/>
        <v>0.00027287852959815895</v>
      </c>
      <c r="G73" s="32">
        <v>0</v>
      </c>
      <c r="H73" s="6">
        <f t="shared" si="8"/>
        <v>0</v>
      </c>
      <c r="I73" s="32">
        <v>1624.38</v>
      </c>
      <c r="J73" s="6">
        <f t="shared" si="9"/>
        <v>0.0007020174732675495</v>
      </c>
      <c r="K73" s="27">
        <f t="shared" si="10"/>
        <v>3535.959999999998</v>
      </c>
      <c r="L73" s="6">
        <f t="shared" si="11"/>
        <v>0.0002674975972357941</v>
      </c>
    </row>
    <row r="74" spans="2:12" ht="12.75">
      <c r="B74" s="30">
        <v>33186</v>
      </c>
      <c r="C74" s="32">
        <v>14116.54</v>
      </c>
      <c r="D74" s="6">
        <f t="shared" si="6"/>
        <v>0.0020901127284703213</v>
      </c>
      <c r="E74" s="32">
        <v>14116.54</v>
      </c>
      <c r="F74" s="6">
        <f t="shared" si="7"/>
        <v>0.004030279327272308</v>
      </c>
      <c r="G74" s="32">
        <v>151.41</v>
      </c>
      <c r="H74" s="6">
        <f t="shared" si="8"/>
        <v>0.000233583533010409</v>
      </c>
      <c r="I74" s="32">
        <v>61578.25</v>
      </c>
      <c r="J74" s="6">
        <f t="shared" si="9"/>
        <v>0.026612619875421684</v>
      </c>
      <c r="K74" s="27">
        <f t="shared" si="10"/>
        <v>89962.74</v>
      </c>
      <c r="L74" s="6">
        <f t="shared" si="11"/>
        <v>0.006805737845096799</v>
      </c>
    </row>
    <row r="75" spans="2:12" ht="12.75">
      <c r="B75" s="30">
        <v>33187</v>
      </c>
      <c r="C75" s="32">
        <v>5085.38</v>
      </c>
      <c r="D75" s="6">
        <f t="shared" si="6"/>
        <v>0.0007529477809086648</v>
      </c>
      <c r="E75" s="32">
        <v>5085.38</v>
      </c>
      <c r="F75" s="6">
        <f t="shared" si="7"/>
        <v>0.0014518785683548551</v>
      </c>
      <c r="G75" s="32">
        <v>0</v>
      </c>
      <c r="H75" s="6">
        <f t="shared" si="8"/>
        <v>0</v>
      </c>
      <c r="I75" s="32">
        <v>897.049999999999</v>
      </c>
      <c r="J75" s="6">
        <f t="shared" si="9"/>
        <v>0.00038768316181845045</v>
      </c>
      <c r="K75" s="27">
        <f t="shared" si="10"/>
        <v>11067.81</v>
      </c>
      <c r="L75" s="6">
        <f t="shared" si="11"/>
        <v>0.000837286785388493</v>
      </c>
    </row>
    <row r="76" spans="2:12" ht="12.75">
      <c r="B76" s="30">
        <v>33189</v>
      </c>
      <c r="C76" s="32">
        <v>13560.23</v>
      </c>
      <c r="D76" s="6">
        <f t="shared" si="6"/>
        <v>0.0020077447677678173</v>
      </c>
      <c r="E76" s="32">
        <v>13560.23</v>
      </c>
      <c r="F76" s="6">
        <f t="shared" si="7"/>
        <v>0.0038714525402157862</v>
      </c>
      <c r="G76" s="32">
        <v>0</v>
      </c>
      <c r="H76" s="6">
        <f t="shared" si="8"/>
        <v>0</v>
      </c>
      <c r="I76" s="32">
        <v>13422.61</v>
      </c>
      <c r="J76" s="6">
        <f t="shared" si="9"/>
        <v>0.005800925126420999</v>
      </c>
      <c r="K76" s="27">
        <f t="shared" si="10"/>
        <v>40543.07</v>
      </c>
      <c r="L76" s="6">
        <f t="shared" si="11"/>
        <v>0.003067108736966089</v>
      </c>
    </row>
    <row r="77" spans="2:12" ht="12.75">
      <c r="B77" s="30">
        <v>33190</v>
      </c>
      <c r="C77" s="32">
        <v>122.43</v>
      </c>
      <c r="D77" s="6">
        <f t="shared" si="6"/>
        <v>1.812714031530541E-05</v>
      </c>
      <c r="E77" s="32">
        <v>122.43</v>
      </c>
      <c r="F77" s="6">
        <f t="shared" si="7"/>
        <v>3.495382707362772E-05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244.86</v>
      </c>
      <c r="L77" s="6">
        <f t="shared" si="11"/>
        <v>1.852381295579039E-05</v>
      </c>
    </row>
    <row r="78" spans="2:12" ht="12.75">
      <c r="B78" s="30">
        <v>33193</v>
      </c>
      <c r="C78" s="32">
        <v>895</v>
      </c>
      <c r="D78" s="6">
        <f t="shared" si="6"/>
        <v>0.00013251482955320054</v>
      </c>
      <c r="E78" s="32">
        <v>895</v>
      </c>
      <c r="F78" s="6">
        <f t="shared" si="7"/>
        <v>0.00025552295377682596</v>
      </c>
      <c r="G78" s="32">
        <v>0</v>
      </c>
      <c r="H78" s="6">
        <f t="shared" si="8"/>
        <v>0</v>
      </c>
      <c r="I78" s="32">
        <v>2046.91</v>
      </c>
      <c r="J78" s="6">
        <f t="shared" si="9"/>
        <v>0.0008846246483003236</v>
      </c>
      <c r="K78" s="27">
        <f t="shared" si="10"/>
        <v>3836.91</v>
      </c>
      <c r="L78" s="6">
        <f t="shared" si="11"/>
        <v>0.0002902646539581871</v>
      </c>
    </row>
    <row r="79" spans="2:12" ht="12.75">
      <c r="B79" s="30">
        <v>33194</v>
      </c>
      <c r="C79" s="4">
        <v>104.12</v>
      </c>
      <c r="D79" s="6">
        <f t="shared" si="6"/>
        <v>1.541613860679245E-05</v>
      </c>
      <c r="E79" s="4">
        <v>104.12</v>
      </c>
      <c r="F79" s="6">
        <f t="shared" si="7"/>
        <v>2.972631279021578E-05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7">
        <f t="shared" si="10"/>
        <v>208.24</v>
      </c>
      <c r="L79" s="6">
        <f t="shared" si="11"/>
        <v>1.575348693095561E-05</v>
      </c>
    </row>
    <row r="80" spans="2:12" ht="12.75">
      <c r="B80" s="37">
        <v>33196</v>
      </c>
      <c r="C80" s="47">
        <v>1292.10999999999</v>
      </c>
      <c r="D80" s="6">
        <f t="shared" si="6"/>
        <v>0.00019131143733406103</v>
      </c>
      <c r="E80" s="47">
        <v>1292.10999999999</v>
      </c>
      <c r="F80" s="6">
        <f t="shared" si="7"/>
        <v>0.00036889806011684026</v>
      </c>
      <c r="G80" s="47">
        <v>0</v>
      </c>
      <c r="H80" s="6">
        <f t="shared" si="8"/>
        <v>0</v>
      </c>
      <c r="I80" s="47">
        <v>21790.41</v>
      </c>
      <c r="J80" s="6">
        <f t="shared" si="9"/>
        <v>0.00941728448371929</v>
      </c>
      <c r="K80" s="40">
        <f t="shared" si="10"/>
        <v>24374.62999999998</v>
      </c>
      <c r="L80" s="6">
        <f t="shared" si="11"/>
        <v>0.00184395608505512</v>
      </c>
    </row>
    <row r="81" spans="2:12" ht="12.75">
      <c r="B81" s="37">
        <v>33299</v>
      </c>
      <c r="C81" s="47">
        <v>8.39</v>
      </c>
      <c r="D81" s="6">
        <f t="shared" si="6"/>
        <v>1.242233988772461E-06</v>
      </c>
      <c r="E81" s="47">
        <v>8.39</v>
      </c>
      <c r="F81" s="6">
        <f t="shared" si="7"/>
        <v>2.3953492538408606E-06</v>
      </c>
      <c r="G81" s="47">
        <v>0</v>
      </c>
      <c r="H81" s="6">
        <f t="shared" si="8"/>
        <v>0</v>
      </c>
      <c r="I81" s="47">
        <v>12137.6299999999</v>
      </c>
      <c r="J81" s="6">
        <f t="shared" si="9"/>
        <v>0.0052455880668663335</v>
      </c>
      <c r="K81" s="40">
        <f t="shared" si="10"/>
        <v>12154.4099999999</v>
      </c>
      <c r="L81" s="6">
        <f t="shared" si="11"/>
        <v>0.0009194887585885256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6753961.069999985</v>
      </c>
      <c r="D90" s="10">
        <f t="shared" si="12"/>
        <v>0.9999999999999997</v>
      </c>
      <c r="E90" s="4">
        <f t="shared" si="12"/>
        <v>3502620.749999994</v>
      </c>
      <c r="F90" s="10">
        <f t="shared" si="12"/>
        <v>0.9999999999999999</v>
      </c>
      <c r="G90" s="4">
        <f t="shared" si="12"/>
        <v>648204.9399999992</v>
      </c>
      <c r="H90" s="10">
        <f t="shared" si="12"/>
        <v>1</v>
      </c>
      <c r="I90" s="4">
        <f>SUM(I2:I89)</f>
        <v>2313874.0299999975</v>
      </c>
      <c r="J90" s="7">
        <f t="shared" si="12"/>
        <v>1.0000000000000004</v>
      </c>
      <c r="K90" s="4">
        <f>SUM(K2:K89)</f>
        <v>13218660.789999979</v>
      </c>
      <c r="M90" s="14"/>
      <c r="O90" s="13"/>
      <c r="P90" s="13"/>
      <c r="Q90" s="16"/>
      <c r="S90" s="13"/>
      <c r="T90" s="13"/>
      <c r="U90" s="14"/>
    </row>
    <row r="91" spans="3:12" ht="12.75">
      <c r="C91" s="4">
        <f>+C90-C92</f>
        <v>-0.990000014193356</v>
      </c>
      <c r="E91" s="4">
        <f>+E90-E92</f>
        <v>-0.9900000062771142</v>
      </c>
      <c r="F91" s="10"/>
      <c r="G91" s="4">
        <f>+G90-G92</f>
        <v>0</v>
      </c>
      <c r="H91"/>
      <c r="I91" s="4">
        <f>+I90-I92</f>
        <v>0.029999997466802597</v>
      </c>
      <c r="J91"/>
      <c r="K91" s="4">
        <f>+K90-K92</f>
        <v>-1.9500000216066837</v>
      </c>
      <c r="L91"/>
    </row>
    <row r="92" spans="3:12" ht="12.75">
      <c r="C92" s="16">
        <v>6753962.06</v>
      </c>
      <c r="E92" s="9">
        <v>3502621.74</v>
      </c>
      <c r="F92" s="10"/>
      <c r="G92" s="9">
        <v>648204.94</v>
      </c>
      <c r="H92"/>
      <c r="I92" s="9">
        <v>2313874</v>
      </c>
      <c r="J92"/>
      <c r="K92" s="4">
        <f>+C92+E92+G92+I92</f>
        <v>13218662.74</v>
      </c>
      <c r="L92"/>
    </row>
    <row r="93" spans="3:12" ht="12.75">
      <c r="C93"/>
      <c r="E93"/>
      <c r="G93"/>
      <c r="H93"/>
      <c r="J93"/>
      <c r="K93"/>
      <c r="L93"/>
    </row>
    <row r="103" spans="3:11" ht="12.75">
      <c r="C103" s="4">
        <f>+C92</f>
        <v>6753962.06</v>
      </c>
      <c r="E103" s="4">
        <f>+E92</f>
        <v>3502621.74</v>
      </c>
      <c r="F103" s="10"/>
      <c r="G103" s="4">
        <f>+G92</f>
        <v>648204.94</v>
      </c>
      <c r="H103"/>
      <c r="I103" s="4">
        <f>+I92</f>
        <v>2313874</v>
      </c>
      <c r="J103"/>
      <c r="K103" s="4">
        <f>SUM(C103:I103)</f>
        <v>13218662.74</v>
      </c>
    </row>
    <row r="104" spans="3:10" ht="12.75">
      <c r="C104" s="4"/>
      <c r="F104" s="10"/>
      <c r="H104"/>
      <c r="I104" s="4"/>
      <c r="J104"/>
    </row>
    <row r="105" spans="3:11" ht="12.75">
      <c r="C105" s="4"/>
      <c r="F105" s="10"/>
      <c r="H105"/>
      <c r="I105" s="4"/>
      <c r="J105"/>
      <c r="K105" s="4">
        <f>SUM(K101:K102)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B26" sqref="B26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43466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1:12" ht="12.75">
      <c r="A3" s="2"/>
      <c r="B3" s="30">
        <v>33010</v>
      </c>
      <c r="C3" s="32">
        <v>37023.25</v>
      </c>
      <c r="D3" s="6">
        <f>+C3/$C$90</f>
        <v>0.0037982545214230185</v>
      </c>
      <c r="E3" s="32">
        <v>37023.25</v>
      </c>
      <c r="F3" s="6">
        <f>+E3/$E$90</f>
        <v>0.008091699662746282</v>
      </c>
      <c r="G3" s="32">
        <v>1592.55</v>
      </c>
      <c r="H3" s="6">
        <f>+G3/$G$90</f>
        <v>0.0017194089927417007</v>
      </c>
      <c r="I3" s="32">
        <v>6443.77999999999</v>
      </c>
      <c r="J3" s="6">
        <f>+I3/$I$90</f>
        <v>0.0022369917629582047</v>
      </c>
      <c r="K3" s="27">
        <f>+C3+E3+G3+I3</f>
        <v>82082.82999999999</v>
      </c>
      <c r="L3" s="6">
        <f>+K3/$K$90</f>
        <v>0.004527540441074385</v>
      </c>
    </row>
    <row r="4" spans="1:12" ht="12.75">
      <c r="A4" s="2"/>
      <c r="B4" s="30">
        <v>33012</v>
      </c>
      <c r="C4" s="32">
        <v>182.259999999999</v>
      </c>
      <c r="D4" s="6">
        <f aca="true" t="shared" si="0" ref="D4:D67">+C4/$C$90</f>
        <v>1.869824688741684E-05</v>
      </c>
      <c r="E4" s="32">
        <v>182.259999999999</v>
      </c>
      <c r="F4" s="6">
        <f aca="true" t="shared" si="1" ref="F4:F67">+E4/$E$90</f>
        <v>3.9834244171760425E-05</v>
      </c>
      <c r="G4" s="32">
        <v>0</v>
      </c>
      <c r="H4" s="6">
        <f aca="true" t="shared" si="2" ref="H4:H67">+G4/$G$90</f>
        <v>0</v>
      </c>
      <c r="I4" s="32">
        <v>62389.83</v>
      </c>
      <c r="J4" s="6">
        <f aca="true" t="shared" si="3" ref="J4:J67">+I4/$I$90</f>
        <v>0.02165895418564304</v>
      </c>
      <c r="K4" s="27">
        <f aca="true" t="shared" si="4" ref="K4:K67">+C4+E4+G4+I4</f>
        <v>62754.35</v>
      </c>
      <c r="L4" s="6">
        <f aca="true" t="shared" si="5" ref="L4:L67">+K4/$K$90</f>
        <v>0.0034614164433455375</v>
      </c>
    </row>
    <row r="5" spans="1:12" ht="12.75">
      <c r="A5" s="2"/>
      <c r="B5" s="30">
        <v>33013</v>
      </c>
      <c r="C5" s="32">
        <v>462.42</v>
      </c>
      <c r="D5" s="6">
        <f t="shared" si="0"/>
        <v>4.7440158705581825E-05</v>
      </c>
      <c r="E5" s="32">
        <v>462.42</v>
      </c>
      <c r="F5" s="6">
        <f t="shared" si="1"/>
        <v>0.0001010652430039809</v>
      </c>
      <c r="G5" s="32">
        <v>0</v>
      </c>
      <c r="H5" s="6">
        <f t="shared" si="2"/>
        <v>0</v>
      </c>
      <c r="I5" s="32">
        <v>5980.72</v>
      </c>
      <c r="J5" s="6">
        <f t="shared" si="3"/>
        <v>0.002076238074012368</v>
      </c>
      <c r="K5" s="27">
        <f t="shared" si="4"/>
        <v>6905.56</v>
      </c>
      <c r="L5" s="6">
        <f t="shared" si="5"/>
        <v>0.00038089819963889695</v>
      </c>
    </row>
    <row r="6" spans="1:12" ht="12.75">
      <c r="A6" s="2"/>
      <c r="B6" s="30">
        <v>33014</v>
      </c>
      <c r="C6" s="32">
        <v>22206.61</v>
      </c>
      <c r="D6" s="6">
        <f t="shared" si="0"/>
        <v>0.002278199694461659</v>
      </c>
      <c r="E6" s="32">
        <v>22206.61</v>
      </c>
      <c r="F6" s="6">
        <f t="shared" si="1"/>
        <v>0.004853415587441357</v>
      </c>
      <c r="G6" s="32">
        <v>18428.02</v>
      </c>
      <c r="H6" s="6">
        <f t="shared" si="2"/>
        <v>0.01989595510748417</v>
      </c>
      <c r="I6" s="32">
        <v>41137.66</v>
      </c>
      <c r="J6" s="6">
        <f t="shared" si="3"/>
        <v>0.014281152765515797</v>
      </c>
      <c r="K6" s="27">
        <f t="shared" si="4"/>
        <v>103978.90000000001</v>
      </c>
      <c r="L6" s="6">
        <f t="shared" si="5"/>
        <v>0.0057352880592497785</v>
      </c>
    </row>
    <row r="7" spans="1:12" ht="12.75">
      <c r="A7" s="2"/>
      <c r="B7" s="30">
        <v>33015</v>
      </c>
      <c r="C7" s="32">
        <v>847.169999999999</v>
      </c>
      <c r="D7" s="6">
        <f t="shared" si="0"/>
        <v>8.691206965660592E-05</v>
      </c>
      <c r="E7" s="32">
        <v>847.169999999999</v>
      </c>
      <c r="F7" s="6">
        <f t="shared" si="1"/>
        <v>0.00018515514449133342</v>
      </c>
      <c r="G7" s="32">
        <v>0</v>
      </c>
      <c r="H7" s="6">
        <f t="shared" si="2"/>
        <v>0</v>
      </c>
      <c r="I7" s="32">
        <v>16797.7099999999</v>
      </c>
      <c r="J7" s="6">
        <f t="shared" si="3"/>
        <v>0.005831412448370444</v>
      </c>
      <c r="K7" s="27">
        <f t="shared" si="4"/>
        <v>18492.049999999897</v>
      </c>
      <c r="L7" s="6">
        <f t="shared" si="5"/>
        <v>0.0010199880317646106</v>
      </c>
    </row>
    <row r="8" spans="1:12" ht="12.75">
      <c r="A8" s="2"/>
      <c r="B8" s="30">
        <v>33016</v>
      </c>
      <c r="C8" s="32">
        <v>57182.8399999999</v>
      </c>
      <c r="D8" s="6">
        <f t="shared" si="0"/>
        <v>0.005866448260965979</v>
      </c>
      <c r="E8" s="32">
        <v>57182.8399999999</v>
      </c>
      <c r="F8" s="6">
        <f t="shared" si="1"/>
        <v>0.012497724190687577</v>
      </c>
      <c r="G8" s="32">
        <v>2027.15</v>
      </c>
      <c r="H8" s="6">
        <f t="shared" si="2"/>
        <v>0.002188628262620539</v>
      </c>
      <c r="I8" s="32">
        <v>28439.29</v>
      </c>
      <c r="J8" s="6">
        <f t="shared" si="3"/>
        <v>0.009872847532718334</v>
      </c>
      <c r="K8" s="27">
        <f t="shared" si="4"/>
        <v>144832.1199999998</v>
      </c>
      <c r="L8" s="6">
        <f t="shared" si="5"/>
        <v>0.007988677783971842</v>
      </c>
    </row>
    <row r="9" spans="1:12" ht="12.75">
      <c r="A9" s="2"/>
      <c r="B9" s="30">
        <v>33018</v>
      </c>
      <c r="C9" s="32">
        <v>487.329999999999</v>
      </c>
      <c r="D9" s="6">
        <f t="shared" si="0"/>
        <v>4.999570205006519E-05</v>
      </c>
      <c r="E9" s="32">
        <v>487.329999999999</v>
      </c>
      <c r="F9" s="6">
        <f t="shared" si="1"/>
        <v>0.00010650950407233665</v>
      </c>
      <c r="G9" s="32">
        <v>0</v>
      </c>
      <c r="H9" s="6">
        <f t="shared" si="2"/>
        <v>0</v>
      </c>
      <c r="I9" s="32">
        <v>6329.27</v>
      </c>
      <c r="J9" s="6">
        <f t="shared" si="3"/>
        <v>0.0021972390205032607</v>
      </c>
      <c r="K9" s="27">
        <f t="shared" si="4"/>
        <v>7303.9299999999985</v>
      </c>
      <c r="L9" s="6">
        <f t="shared" si="5"/>
        <v>0.0004028715683143044</v>
      </c>
    </row>
    <row r="10" spans="1:12" ht="12.75">
      <c r="A10" s="2"/>
      <c r="B10" s="30">
        <v>33030</v>
      </c>
      <c r="C10" s="32">
        <v>19858.15</v>
      </c>
      <c r="D10" s="6">
        <f t="shared" si="0"/>
        <v>0.0020372686899339343</v>
      </c>
      <c r="E10" s="32">
        <v>19858.15</v>
      </c>
      <c r="F10" s="6">
        <f t="shared" si="1"/>
        <v>0.004340142630853993</v>
      </c>
      <c r="G10" s="32">
        <v>326.449999999999</v>
      </c>
      <c r="H10" s="6">
        <f t="shared" si="2"/>
        <v>0.00035245428129762114</v>
      </c>
      <c r="I10" s="32">
        <v>9017.23999999999</v>
      </c>
      <c r="J10" s="6">
        <f t="shared" si="3"/>
        <v>0.0031303817952532914</v>
      </c>
      <c r="K10" s="27">
        <f t="shared" si="4"/>
        <v>49059.98999999999</v>
      </c>
      <c r="L10" s="6">
        <f t="shared" si="5"/>
        <v>0.0027060603144860493</v>
      </c>
    </row>
    <row r="11" spans="1:12" ht="12.75">
      <c r="A11" s="2"/>
      <c r="B11" s="30">
        <v>33031</v>
      </c>
      <c r="C11" s="32">
        <v>529.95</v>
      </c>
      <c r="D11" s="6">
        <f t="shared" si="0"/>
        <v>5.436813309550428E-05</v>
      </c>
      <c r="E11" s="32">
        <v>529.95</v>
      </c>
      <c r="F11" s="6">
        <f t="shared" si="1"/>
        <v>0.0001158244140174726</v>
      </c>
      <c r="G11" s="32">
        <v>0</v>
      </c>
      <c r="H11" s="6">
        <f t="shared" si="2"/>
        <v>0</v>
      </c>
      <c r="I11" s="32">
        <v>1834.95</v>
      </c>
      <c r="J11" s="6">
        <f t="shared" si="3"/>
        <v>0.0006370124422994212</v>
      </c>
      <c r="K11" s="27">
        <f t="shared" si="4"/>
        <v>2894.8500000000004</v>
      </c>
      <c r="L11" s="6">
        <f t="shared" si="5"/>
        <v>0.00015967469013731844</v>
      </c>
    </row>
    <row r="12" spans="1:12" ht="12.75">
      <c r="A12" s="2"/>
      <c r="B12" s="30">
        <v>33032</v>
      </c>
      <c r="C12" s="32">
        <v>3784.92999999999</v>
      </c>
      <c r="D12" s="6">
        <f t="shared" si="0"/>
        <v>0.0003882999867858599</v>
      </c>
      <c r="E12" s="32">
        <v>3784.92999999999</v>
      </c>
      <c r="F12" s="6">
        <f t="shared" si="1"/>
        <v>0.0008272238878142303</v>
      </c>
      <c r="G12" s="32">
        <v>0</v>
      </c>
      <c r="H12" s="6">
        <f t="shared" si="2"/>
        <v>0</v>
      </c>
      <c r="I12" s="32">
        <v>12902.67</v>
      </c>
      <c r="J12" s="6">
        <f t="shared" si="3"/>
        <v>0.004479229041054782</v>
      </c>
      <c r="K12" s="27">
        <f t="shared" si="4"/>
        <v>20472.52999999998</v>
      </c>
      <c r="L12" s="6">
        <f t="shared" si="5"/>
        <v>0.0011292277265063657</v>
      </c>
    </row>
    <row r="13" spans="1:12" ht="12.75">
      <c r="A13" s="2"/>
      <c r="B13" s="30">
        <v>33033</v>
      </c>
      <c r="C13" s="32">
        <v>7874.52999999999</v>
      </c>
      <c r="D13" s="6">
        <f t="shared" si="0"/>
        <v>0.0008078563923097288</v>
      </c>
      <c r="E13" s="32">
        <v>7874.52999999999</v>
      </c>
      <c r="F13" s="6">
        <f t="shared" si="1"/>
        <v>0.0017210356126295071</v>
      </c>
      <c r="G13" s="32">
        <v>0</v>
      </c>
      <c r="H13" s="6">
        <f t="shared" si="2"/>
        <v>0</v>
      </c>
      <c r="I13" s="32">
        <v>29092.59</v>
      </c>
      <c r="J13" s="6">
        <f t="shared" si="3"/>
        <v>0.010099644027747741</v>
      </c>
      <c r="K13" s="27">
        <f t="shared" si="4"/>
        <v>44841.64999999998</v>
      </c>
      <c r="L13" s="6">
        <f t="shared" si="5"/>
        <v>0.0024733843097210846</v>
      </c>
    </row>
    <row r="14" spans="1:12" ht="12.75">
      <c r="A14" s="2"/>
      <c r="B14" s="30">
        <v>33034</v>
      </c>
      <c r="C14" s="32">
        <v>69421.8099999999</v>
      </c>
      <c r="D14" s="6">
        <f t="shared" si="0"/>
        <v>0.007122057186170024</v>
      </c>
      <c r="E14" s="32">
        <v>69421.8099999999</v>
      </c>
      <c r="F14" s="6">
        <f t="shared" si="1"/>
        <v>0.015172639802400805</v>
      </c>
      <c r="G14" s="32">
        <v>123.06</v>
      </c>
      <c r="H14" s="6">
        <f t="shared" si="2"/>
        <v>0.00013286268603610165</v>
      </c>
      <c r="I14" s="32">
        <v>11076.5499999999</v>
      </c>
      <c r="J14" s="6">
        <f t="shared" si="3"/>
        <v>0.003845281979210109</v>
      </c>
      <c r="K14" s="27">
        <f t="shared" si="4"/>
        <v>150043.2299999997</v>
      </c>
      <c r="L14" s="6">
        <f t="shared" si="5"/>
        <v>0.00827611318633171</v>
      </c>
    </row>
    <row r="15" spans="1:12" ht="12.75">
      <c r="A15" s="2"/>
      <c r="B15" s="30">
        <v>33035</v>
      </c>
      <c r="C15" s="32">
        <v>304.29</v>
      </c>
      <c r="D15" s="6">
        <f t="shared" si="0"/>
        <v>3.121743413459949E-05</v>
      </c>
      <c r="E15" s="32">
        <v>304.29</v>
      </c>
      <c r="F15" s="6">
        <f t="shared" si="1"/>
        <v>6.65047852464888E-05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608.58</v>
      </c>
      <c r="L15" s="6">
        <f t="shared" si="5"/>
        <v>3.3568172072393824E-05</v>
      </c>
    </row>
    <row r="16" spans="1:12" ht="12.75">
      <c r="A16" s="2"/>
      <c r="B16" s="30">
        <v>33054</v>
      </c>
      <c r="C16" s="32">
        <v>229.21</v>
      </c>
      <c r="D16" s="6">
        <f t="shared" si="0"/>
        <v>2.351489722958871E-05</v>
      </c>
      <c r="E16" s="32">
        <v>229.21</v>
      </c>
      <c r="F16" s="6">
        <f t="shared" si="1"/>
        <v>5.00955070043304E-05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458.42</v>
      </c>
      <c r="L16" s="6">
        <f t="shared" si="5"/>
        <v>2.5285618064061874E-05</v>
      </c>
    </row>
    <row r="17" spans="1:12" ht="12.75">
      <c r="A17" s="2"/>
      <c r="B17" s="30">
        <v>33055</v>
      </c>
      <c r="C17" s="32">
        <v>166.96</v>
      </c>
      <c r="D17" s="6">
        <f t="shared" si="0"/>
        <v>1.7128603644920077E-05</v>
      </c>
      <c r="E17" s="32">
        <v>166.96</v>
      </c>
      <c r="F17" s="6">
        <f t="shared" si="1"/>
        <v>3.649031826466124E-05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333.92</v>
      </c>
      <c r="L17" s="6">
        <f t="shared" si="5"/>
        <v>1.841842324495341E-05</v>
      </c>
    </row>
    <row r="18" spans="1:12" ht="12.75">
      <c r="A18" s="2"/>
      <c r="B18" s="30">
        <v>33056</v>
      </c>
      <c r="C18" s="32">
        <v>16724.93</v>
      </c>
      <c r="D18" s="6">
        <f t="shared" si="0"/>
        <v>0.0017158283239041274</v>
      </c>
      <c r="E18" s="32">
        <v>16724.93</v>
      </c>
      <c r="F18" s="6">
        <f t="shared" si="1"/>
        <v>0.003655354687674777</v>
      </c>
      <c r="G18" s="32">
        <v>1103.15</v>
      </c>
      <c r="H18" s="6">
        <f t="shared" si="2"/>
        <v>0.0011910244766839392</v>
      </c>
      <c r="I18" s="32">
        <v>62736.44</v>
      </c>
      <c r="J18" s="6">
        <f t="shared" si="3"/>
        <v>0.021779281651037413</v>
      </c>
      <c r="K18" s="27">
        <f t="shared" si="4"/>
        <v>97289.45000000001</v>
      </c>
      <c r="L18" s="6">
        <f t="shared" si="5"/>
        <v>0.005366310096336645</v>
      </c>
    </row>
    <row r="19" spans="1:12" ht="12.75">
      <c r="A19" s="2"/>
      <c r="B19" s="30">
        <v>33109</v>
      </c>
      <c r="C19" s="32">
        <v>23680.86</v>
      </c>
      <c r="D19" s="6">
        <f t="shared" si="0"/>
        <v>0.0024294445670270844</v>
      </c>
      <c r="E19" s="32">
        <v>23680.86</v>
      </c>
      <c r="F19" s="6">
        <f t="shared" si="1"/>
        <v>0.0051756236115290235</v>
      </c>
      <c r="G19" s="32">
        <v>28859.1699999999</v>
      </c>
      <c r="H19" s="6">
        <f t="shared" si="2"/>
        <v>0.031158027327908913</v>
      </c>
      <c r="I19" s="32">
        <v>0</v>
      </c>
      <c r="J19" s="6">
        <f t="shared" si="3"/>
        <v>0</v>
      </c>
      <c r="K19" s="27">
        <f t="shared" si="4"/>
        <v>76220.8899999999</v>
      </c>
      <c r="L19" s="6">
        <f t="shared" si="5"/>
        <v>0.004204206433058921</v>
      </c>
    </row>
    <row r="20" spans="1:12" ht="12.75">
      <c r="A20" s="2"/>
      <c r="B20" s="30">
        <v>33122</v>
      </c>
      <c r="C20" s="32">
        <v>54709.2099999999</v>
      </c>
      <c r="D20" s="6">
        <f t="shared" si="0"/>
        <v>0.005612675933257643</v>
      </c>
      <c r="E20" s="32">
        <v>54709.2099999999</v>
      </c>
      <c r="F20" s="6">
        <f t="shared" si="1"/>
        <v>0.011957094423264156</v>
      </c>
      <c r="G20" s="32">
        <v>9347.54</v>
      </c>
      <c r="H20" s="6">
        <f t="shared" si="2"/>
        <v>0.01009214425670325</v>
      </c>
      <c r="I20" s="32">
        <v>132456.299999999</v>
      </c>
      <c r="J20" s="6">
        <f t="shared" si="3"/>
        <v>0.04598289389953088</v>
      </c>
      <c r="K20" s="27">
        <f t="shared" si="4"/>
        <v>251222.2599999988</v>
      </c>
      <c r="L20" s="6">
        <f t="shared" si="5"/>
        <v>0.013856965480455518</v>
      </c>
    </row>
    <row r="21" spans="1:12" ht="12.75">
      <c r="A21" s="2"/>
      <c r="B21" s="30">
        <v>33125</v>
      </c>
      <c r="C21" s="32">
        <v>7889.55</v>
      </c>
      <c r="D21" s="6">
        <f t="shared" si="0"/>
        <v>0.0008093973100549783</v>
      </c>
      <c r="E21" s="32">
        <v>7889.55</v>
      </c>
      <c r="F21" s="6">
        <f t="shared" si="1"/>
        <v>0.0017243183425069363</v>
      </c>
      <c r="G21" s="32">
        <v>0</v>
      </c>
      <c r="H21" s="6">
        <f t="shared" si="2"/>
        <v>0</v>
      </c>
      <c r="I21" s="32">
        <v>5710.31999999999</v>
      </c>
      <c r="J21" s="6">
        <f t="shared" si="3"/>
        <v>0.00198236730674472</v>
      </c>
      <c r="K21" s="27">
        <f t="shared" si="4"/>
        <v>21489.41999999999</v>
      </c>
      <c r="L21" s="6">
        <f t="shared" si="5"/>
        <v>0.00118531753967587</v>
      </c>
    </row>
    <row r="22" spans="1:12" ht="12.75">
      <c r="A22" s="2"/>
      <c r="B22" s="30">
        <v>33126</v>
      </c>
      <c r="C22" s="32">
        <v>387692.929999999</v>
      </c>
      <c r="D22" s="6">
        <f t="shared" si="0"/>
        <v>0.03977382926394182</v>
      </c>
      <c r="E22" s="32">
        <v>387692.929999999</v>
      </c>
      <c r="F22" s="6">
        <f t="shared" si="1"/>
        <v>0.08473310017165187</v>
      </c>
      <c r="G22" s="32">
        <v>43205.15</v>
      </c>
      <c r="H22" s="6">
        <f t="shared" si="2"/>
        <v>0.04664677620341848</v>
      </c>
      <c r="I22" s="32">
        <v>51747.26</v>
      </c>
      <c r="J22" s="6">
        <f t="shared" si="3"/>
        <v>0.017964330622035014</v>
      </c>
      <c r="K22" s="27">
        <f t="shared" si="4"/>
        <v>870338.269999998</v>
      </c>
      <c r="L22" s="6">
        <f t="shared" si="5"/>
        <v>0.04800628480815914</v>
      </c>
    </row>
    <row r="23" spans="1:12" ht="12.75">
      <c r="A23" s="2"/>
      <c r="B23" s="30">
        <v>33127</v>
      </c>
      <c r="C23" s="32">
        <v>26882.0499999999</v>
      </c>
      <c r="D23" s="6">
        <f t="shared" si="0"/>
        <v>0.002757858047513908</v>
      </c>
      <c r="E23" s="32">
        <v>26882.0499999999</v>
      </c>
      <c r="F23" s="6">
        <f t="shared" si="1"/>
        <v>0.005875266890911195</v>
      </c>
      <c r="G23" s="32">
        <v>188.08</v>
      </c>
      <c r="H23" s="6">
        <f t="shared" si="2"/>
        <v>0.00020306203469583944</v>
      </c>
      <c r="I23" s="32">
        <v>111083.08</v>
      </c>
      <c r="J23" s="6">
        <f t="shared" si="3"/>
        <v>0.03856306934191231</v>
      </c>
      <c r="K23" s="27">
        <f t="shared" si="4"/>
        <v>165035.2599999998</v>
      </c>
      <c r="L23" s="6">
        <f t="shared" si="5"/>
        <v>0.009103046445319016</v>
      </c>
    </row>
    <row r="24" spans="1:12" ht="12.75">
      <c r="A24" s="2"/>
      <c r="B24" s="30">
        <v>33128</v>
      </c>
      <c r="C24" s="32">
        <v>2247.13999999999</v>
      </c>
      <c r="D24" s="6">
        <f t="shared" si="0"/>
        <v>0.00023053647816630046</v>
      </c>
      <c r="E24" s="32">
        <v>2247.13999999999</v>
      </c>
      <c r="F24" s="6">
        <f t="shared" si="1"/>
        <v>0.0004911287361359037</v>
      </c>
      <c r="G24" s="32">
        <v>0</v>
      </c>
      <c r="H24" s="6">
        <f t="shared" si="2"/>
        <v>0</v>
      </c>
      <c r="I24" s="32">
        <v>50215.3899999999</v>
      </c>
      <c r="J24" s="6">
        <f t="shared" si="3"/>
        <v>0.017432533979082735</v>
      </c>
      <c r="K24" s="27">
        <f t="shared" si="4"/>
        <v>54709.669999999875</v>
      </c>
      <c r="L24" s="6">
        <f t="shared" si="5"/>
        <v>0.0030176864448123136</v>
      </c>
    </row>
    <row r="25" spans="1:12" ht="12.75">
      <c r="A25" s="2"/>
      <c r="B25" s="30">
        <v>33129</v>
      </c>
      <c r="C25" s="32">
        <v>82233.3099999999</v>
      </c>
      <c r="D25" s="6">
        <f t="shared" si="0"/>
        <v>0.008436402571872548</v>
      </c>
      <c r="E25" s="32">
        <v>82233.3099999999</v>
      </c>
      <c r="F25" s="6">
        <f t="shared" si="1"/>
        <v>0.01797268599578669</v>
      </c>
      <c r="G25" s="32">
        <v>3732.78</v>
      </c>
      <c r="H25" s="6">
        <f t="shared" si="2"/>
        <v>0.004030124956784005</v>
      </c>
      <c r="I25" s="32">
        <v>3851.78</v>
      </c>
      <c r="J25" s="6">
        <f t="shared" si="3"/>
        <v>0.0013371654731736912</v>
      </c>
      <c r="K25" s="27">
        <f t="shared" si="4"/>
        <v>172051.1799999998</v>
      </c>
      <c r="L25" s="6">
        <f t="shared" si="5"/>
        <v>0.009490031902951782</v>
      </c>
    </row>
    <row r="26" spans="1:12" ht="12.75">
      <c r="A26" s="2"/>
      <c r="B26" s="30">
        <v>33130</v>
      </c>
      <c r="C26" s="32">
        <v>190641.81</v>
      </c>
      <c r="D26" s="6">
        <f t="shared" si="0"/>
        <v>0.019558145673455683</v>
      </c>
      <c r="E26" s="32">
        <v>190641.81</v>
      </c>
      <c r="F26" s="6">
        <f t="shared" si="1"/>
        <v>0.04166614950557665</v>
      </c>
      <c r="G26" s="32">
        <v>37032.91</v>
      </c>
      <c r="H26" s="6">
        <f t="shared" si="2"/>
        <v>0.03998286928598416</v>
      </c>
      <c r="I26" s="32">
        <v>97298.3399999999</v>
      </c>
      <c r="J26" s="6">
        <f t="shared" si="3"/>
        <v>0.03377762510971928</v>
      </c>
      <c r="K26" s="27">
        <f t="shared" si="4"/>
        <v>515614.86999999994</v>
      </c>
      <c r="L26" s="6">
        <f t="shared" si="5"/>
        <v>0.028440383645938035</v>
      </c>
    </row>
    <row r="27" spans="1:12" ht="12.75">
      <c r="A27" s="2"/>
      <c r="B27" s="30">
        <v>33131</v>
      </c>
      <c r="C27" s="32">
        <v>904756.54</v>
      </c>
      <c r="D27" s="6">
        <f t="shared" si="0"/>
        <v>0.09281993392914037</v>
      </c>
      <c r="E27" s="32">
        <v>904756.54</v>
      </c>
      <c r="F27" s="6">
        <f t="shared" si="1"/>
        <v>0.1977411002433739</v>
      </c>
      <c r="G27" s="32">
        <v>333502.039999999</v>
      </c>
      <c r="H27" s="6">
        <f t="shared" si="2"/>
        <v>0.3600680711272492</v>
      </c>
      <c r="I27" s="32">
        <v>197296.709999999</v>
      </c>
      <c r="J27" s="6">
        <f t="shared" si="3"/>
        <v>0.06849257968595329</v>
      </c>
      <c r="K27" s="27">
        <f t="shared" si="4"/>
        <v>2340311.829999998</v>
      </c>
      <c r="L27" s="6">
        <f t="shared" si="5"/>
        <v>0.12908736766324694</v>
      </c>
    </row>
    <row r="28" spans="1:12" ht="12.75">
      <c r="A28" s="2"/>
      <c r="B28" s="30">
        <v>33132</v>
      </c>
      <c r="C28" s="32">
        <v>307696.64</v>
      </c>
      <c r="D28" s="6">
        <f t="shared" si="0"/>
        <v>0.03156692494869227</v>
      </c>
      <c r="E28" s="32">
        <v>307696.64</v>
      </c>
      <c r="F28" s="6">
        <f t="shared" si="1"/>
        <v>0.06724933111264311</v>
      </c>
      <c r="G28" s="32">
        <v>39404.4199999999</v>
      </c>
      <c r="H28" s="6">
        <f t="shared" si="2"/>
        <v>0.04254328850068805</v>
      </c>
      <c r="I28" s="32">
        <v>214766.35</v>
      </c>
      <c r="J28" s="6">
        <f t="shared" si="3"/>
        <v>0.07455725613081136</v>
      </c>
      <c r="K28" s="27">
        <f t="shared" si="4"/>
        <v>869564.0499999999</v>
      </c>
      <c r="L28" s="6">
        <f t="shared" si="5"/>
        <v>0.04796358023327691</v>
      </c>
    </row>
    <row r="29" spans="1:12" ht="12.75">
      <c r="A29" s="2"/>
      <c r="B29" s="30">
        <v>33133</v>
      </c>
      <c r="C29" s="32">
        <v>94044.9299999999</v>
      </c>
      <c r="D29" s="6">
        <f t="shared" si="0"/>
        <v>0.009648169206901364</v>
      </c>
      <c r="E29" s="32">
        <v>94044.9299999999</v>
      </c>
      <c r="F29" s="6">
        <f t="shared" si="1"/>
        <v>0.02055420116721241</v>
      </c>
      <c r="G29" s="32">
        <v>28937.77</v>
      </c>
      <c r="H29" s="6">
        <f t="shared" si="2"/>
        <v>0.03124288842918025</v>
      </c>
      <c r="I29" s="32">
        <v>81449.94</v>
      </c>
      <c r="J29" s="6">
        <f t="shared" si="3"/>
        <v>0.028275770568430378</v>
      </c>
      <c r="K29" s="27">
        <f t="shared" si="4"/>
        <v>298477.56999999983</v>
      </c>
      <c r="L29" s="6">
        <f t="shared" si="5"/>
        <v>0.016463482910233602</v>
      </c>
    </row>
    <row r="30" spans="1:12" ht="12.75">
      <c r="A30" s="2"/>
      <c r="B30" s="30">
        <v>33134</v>
      </c>
      <c r="C30" s="32">
        <v>190252.89</v>
      </c>
      <c r="D30" s="6">
        <f t="shared" si="0"/>
        <v>0.01951824595777778</v>
      </c>
      <c r="E30" s="32">
        <v>190252.89</v>
      </c>
      <c r="F30" s="6">
        <f t="shared" si="1"/>
        <v>0.04158114822036168</v>
      </c>
      <c r="G30" s="32">
        <v>65224.7799999999</v>
      </c>
      <c r="H30" s="6">
        <f t="shared" si="2"/>
        <v>0.07042044097930919</v>
      </c>
      <c r="I30" s="32">
        <v>144502.45</v>
      </c>
      <c r="J30" s="6">
        <f t="shared" si="3"/>
        <v>0.05016477756492003</v>
      </c>
      <c r="K30" s="27">
        <f t="shared" si="4"/>
        <v>590233.01</v>
      </c>
      <c r="L30" s="6">
        <f t="shared" si="5"/>
        <v>0.03255618528786181</v>
      </c>
    </row>
    <row r="31" spans="1:12" ht="12.75">
      <c r="A31" s="2"/>
      <c r="B31" s="30">
        <v>33135</v>
      </c>
      <c r="C31" s="32">
        <v>9197.65999999999</v>
      </c>
      <c r="D31" s="6">
        <f t="shared" si="0"/>
        <v>0.0009435977036459956</v>
      </c>
      <c r="E31" s="32">
        <v>9197.65999999999</v>
      </c>
      <c r="F31" s="6">
        <f t="shared" si="1"/>
        <v>0.0020102152652739804</v>
      </c>
      <c r="G31" s="32">
        <v>0</v>
      </c>
      <c r="H31" s="6">
        <f t="shared" si="2"/>
        <v>0</v>
      </c>
      <c r="I31" s="32">
        <v>49371.4199999999</v>
      </c>
      <c r="J31" s="6">
        <f t="shared" si="3"/>
        <v>0.017139545401231873</v>
      </c>
      <c r="K31" s="27">
        <f t="shared" si="4"/>
        <v>67766.73999999987</v>
      </c>
      <c r="L31" s="6">
        <f t="shared" si="5"/>
        <v>0.0037378908099266637</v>
      </c>
    </row>
    <row r="32" spans="1:12" ht="12.75">
      <c r="A32" s="2"/>
      <c r="B32" s="30">
        <v>33136</v>
      </c>
      <c r="C32" s="32">
        <v>21856.6399999999</v>
      </c>
      <c r="D32" s="6">
        <f t="shared" si="0"/>
        <v>0.002242295900633111</v>
      </c>
      <c r="E32" s="32">
        <v>21856.6399999999</v>
      </c>
      <c r="F32" s="6">
        <f t="shared" si="1"/>
        <v>0.004776927107068291</v>
      </c>
      <c r="G32" s="32">
        <v>809.539999999999</v>
      </c>
      <c r="H32" s="6">
        <f t="shared" si="2"/>
        <v>0.0008740261567825907</v>
      </c>
      <c r="I32" s="32">
        <v>3469.88999999999</v>
      </c>
      <c r="J32" s="6">
        <f t="shared" si="3"/>
        <v>0.0012045903721683599</v>
      </c>
      <c r="K32" s="27">
        <f t="shared" si="4"/>
        <v>47992.709999999795</v>
      </c>
      <c r="L32" s="6">
        <f t="shared" si="5"/>
        <v>0.0026471910800560136</v>
      </c>
    </row>
    <row r="33" spans="1:12" ht="12.75">
      <c r="A33" s="2"/>
      <c r="B33" s="30">
        <v>33137</v>
      </c>
      <c r="C33" s="32">
        <v>69324.6</v>
      </c>
      <c r="D33" s="6">
        <f t="shared" si="0"/>
        <v>0.007112084309071792</v>
      </c>
      <c r="E33" s="32">
        <v>69324.6</v>
      </c>
      <c r="F33" s="6">
        <f t="shared" si="1"/>
        <v>0.015151393852242062</v>
      </c>
      <c r="G33" s="32">
        <v>0</v>
      </c>
      <c r="H33" s="6">
        <f t="shared" si="2"/>
        <v>0</v>
      </c>
      <c r="I33" s="32">
        <v>124458.23</v>
      </c>
      <c r="J33" s="6">
        <f t="shared" si="3"/>
        <v>0.0432063222739383</v>
      </c>
      <c r="K33" s="27">
        <f t="shared" si="4"/>
        <v>263107.43</v>
      </c>
      <c r="L33" s="6">
        <f t="shared" si="5"/>
        <v>0.014512529961164205</v>
      </c>
    </row>
    <row r="34" spans="1:12" ht="12.75">
      <c r="A34" s="2"/>
      <c r="B34" s="30">
        <v>33138</v>
      </c>
      <c r="C34" s="32">
        <v>155423.85</v>
      </c>
      <c r="D34" s="6">
        <f t="shared" si="0"/>
        <v>0.015945097769630517</v>
      </c>
      <c r="E34" s="32">
        <v>155423.85</v>
      </c>
      <c r="F34" s="6">
        <f t="shared" si="1"/>
        <v>0.03396900905857073</v>
      </c>
      <c r="G34" s="32">
        <v>40659</v>
      </c>
      <c r="H34" s="6">
        <f t="shared" si="2"/>
        <v>0.04389780555454134</v>
      </c>
      <c r="I34" s="32">
        <v>17157.06</v>
      </c>
      <c r="J34" s="6">
        <f t="shared" si="3"/>
        <v>0.005956162671068807</v>
      </c>
      <c r="K34" s="27">
        <f t="shared" si="4"/>
        <v>368663.76</v>
      </c>
      <c r="L34" s="6">
        <f t="shared" si="5"/>
        <v>0.02033482620614496</v>
      </c>
    </row>
    <row r="35" spans="1:12" ht="12.75">
      <c r="A35" s="2"/>
      <c r="B35" s="30">
        <v>33139</v>
      </c>
      <c r="C35" s="32">
        <v>3062734.12</v>
      </c>
      <c r="D35" s="6">
        <f t="shared" si="0"/>
        <v>0.3142091447727185</v>
      </c>
      <c r="E35" s="32">
        <v>507.48</v>
      </c>
      <c r="F35" s="6">
        <f t="shared" si="1"/>
        <v>0.0001109134326362619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3063241.6</v>
      </c>
      <c r="L35" s="6">
        <f t="shared" si="5"/>
        <v>0.1689628662264862</v>
      </c>
    </row>
    <row r="36" spans="1:12" ht="12.75">
      <c r="A36" s="2"/>
      <c r="B36" s="30">
        <v>33140</v>
      </c>
      <c r="C36" s="32">
        <v>1937772.8</v>
      </c>
      <c r="D36" s="6">
        <f t="shared" si="0"/>
        <v>0.1987981686937409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1937772.8</v>
      </c>
      <c r="L36" s="6">
        <f t="shared" si="5"/>
        <v>0.10688404283348842</v>
      </c>
    </row>
    <row r="37" spans="1:12" ht="12.75">
      <c r="A37" s="2"/>
      <c r="B37" s="30">
        <v>33141</v>
      </c>
      <c r="C37" s="32">
        <v>193223.63</v>
      </c>
      <c r="D37" s="6">
        <f t="shared" si="0"/>
        <v>0.01982301732811864</v>
      </c>
      <c r="E37" s="32">
        <v>21245.4199999999</v>
      </c>
      <c r="F37" s="6">
        <f t="shared" si="1"/>
        <v>0.004643340545438402</v>
      </c>
      <c r="G37" s="32">
        <v>10541.51</v>
      </c>
      <c r="H37" s="6">
        <f t="shared" si="2"/>
        <v>0.011381223252693208</v>
      </c>
      <c r="I37" s="32">
        <v>6876.21</v>
      </c>
      <c r="J37" s="6">
        <f t="shared" si="3"/>
        <v>0.0023871120879935164</v>
      </c>
      <c r="K37" s="27">
        <f t="shared" si="4"/>
        <v>231886.7699999999</v>
      </c>
      <c r="L37" s="6">
        <f t="shared" si="5"/>
        <v>0.012790454823805591</v>
      </c>
    </row>
    <row r="38" spans="1:12" ht="12.75">
      <c r="A38" s="2"/>
      <c r="B38" s="30">
        <v>33142</v>
      </c>
      <c r="C38" s="32">
        <v>153905.29</v>
      </c>
      <c r="D38" s="6">
        <f t="shared" si="0"/>
        <v>0.01578930708712555</v>
      </c>
      <c r="E38" s="32">
        <v>153905.29</v>
      </c>
      <c r="F38" s="6">
        <f t="shared" si="1"/>
        <v>0.033637116762787404</v>
      </c>
      <c r="G38" s="32">
        <v>11324.82</v>
      </c>
      <c r="H38" s="6">
        <f t="shared" si="2"/>
        <v>0.012226929985985412</v>
      </c>
      <c r="I38" s="32">
        <v>28698.11</v>
      </c>
      <c r="J38" s="6">
        <f t="shared" si="3"/>
        <v>0.009962698242719116</v>
      </c>
      <c r="K38" s="27">
        <f t="shared" si="4"/>
        <v>347833.51</v>
      </c>
      <c r="L38" s="6">
        <f t="shared" si="5"/>
        <v>0.019185867291440267</v>
      </c>
    </row>
    <row r="39" spans="1:12" ht="12.75">
      <c r="A39" s="2"/>
      <c r="B39" s="30">
        <v>33143</v>
      </c>
      <c r="C39" s="32">
        <v>21013.4199999999</v>
      </c>
      <c r="D39" s="6">
        <f t="shared" si="0"/>
        <v>0.0021557890656698294</v>
      </c>
      <c r="E39" s="32">
        <v>21013.4199999999</v>
      </c>
      <c r="F39" s="6">
        <f t="shared" si="1"/>
        <v>0.0045926352637098355</v>
      </c>
      <c r="G39" s="32">
        <v>0</v>
      </c>
      <c r="H39" s="6">
        <f t="shared" si="2"/>
        <v>0</v>
      </c>
      <c r="I39" s="32">
        <v>62458.22</v>
      </c>
      <c r="J39" s="6">
        <f t="shared" si="3"/>
        <v>0.021682696130071424</v>
      </c>
      <c r="K39" s="27">
        <f t="shared" si="4"/>
        <v>104485.0599999998</v>
      </c>
      <c r="L39" s="6">
        <f t="shared" si="5"/>
        <v>0.005763206929367356</v>
      </c>
    </row>
    <row r="40" spans="1:12" ht="12.75">
      <c r="A40" s="2"/>
      <c r="B40" s="30">
        <v>33144</v>
      </c>
      <c r="C40" s="32">
        <v>15521.37</v>
      </c>
      <c r="D40" s="6">
        <f t="shared" si="0"/>
        <v>0.0015923538258035047</v>
      </c>
      <c r="E40" s="32">
        <v>15521.37</v>
      </c>
      <c r="F40" s="6">
        <f t="shared" si="1"/>
        <v>0.00339230792527291</v>
      </c>
      <c r="G40" s="32">
        <v>455.139999999999</v>
      </c>
      <c r="H40" s="6">
        <f t="shared" si="2"/>
        <v>0.0004913954406181633</v>
      </c>
      <c r="I40" s="32">
        <v>36935.6699999999</v>
      </c>
      <c r="J40" s="6">
        <f t="shared" si="3"/>
        <v>0.012822410068211883</v>
      </c>
      <c r="K40" s="27">
        <f t="shared" si="4"/>
        <v>68433.5499999999</v>
      </c>
      <c r="L40" s="6">
        <f t="shared" si="5"/>
        <v>0.0037746708434795145</v>
      </c>
    </row>
    <row r="41" spans="1:12" ht="12.75">
      <c r="A41" s="2"/>
      <c r="B41" s="30">
        <v>33145</v>
      </c>
      <c r="C41" s="32">
        <v>15682.8799999999</v>
      </c>
      <c r="D41" s="6">
        <f t="shared" si="0"/>
        <v>0.0016089233081626882</v>
      </c>
      <c r="E41" s="32">
        <v>15682.8799999999</v>
      </c>
      <c r="F41" s="6">
        <f t="shared" si="1"/>
        <v>0.0034276071065314257</v>
      </c>
      <c r="G41" s="32">
        <v>0</v>
      </c>
      <c r="H41" s="6">
        <f t="shared" si="2"/>
        <v>0</v>
      </c>
      <c r="I41" s="32">
        <v>29538.86</v>
      </c>
      <c r="J41" s="6">
        <f t="shared" si="3"/>
        <v>0.010254568980811838</v>
      </c>
      <c r="K41" s="27">
        <f t="shared" si="4"/>
        <v>60904.6199999998</v>
      </c>
      <c r="L41" s="6">
        <f t="shared" si="5"/>
        <v>0.003359388682118623</v>
      </c>
    </row>
    <row r="42" spans="1:12" ht="12.75">
      <c r="A42" s="2"/>
      <c r="B42" s="30">
        <v>33146</v>
      </c>
      <c r="C42" s="32">
        <v>15058.68</v>
      </c>
      <c r="D42" s="6">
        <f t="shared" si="0"/>
        <v>0.0015448859675112904</v>
      </c>
      <c r="E42" s="32">
        <v>15058.68</v>
      </c>
      <c r="F42" s="6">
        <f t="shared" si="1"/>
        <v>0.003291183671811745</v>
      </c>
      <c r="G42" s="32">
        <v>568.98</v>
      </c>
      <c r="H42" s="6">
        <f t="shared" si="2"/>
        <v>0.0006143036819504399</v>
      </c>
      <c r="I42" s="32">
        <v>71138.08</v>
      </c>
      <c r="J42" s="6">
        <f t="shared" si="3"/>
        <v>0.024695954702466886</v>
      </c>
      <c r="K42" s="27">
        <f t="shared" si="4"/>
        <v>101824.42</v>
      </c>
      <c r="L42" s="6">
        <f t="shared" si="5"/>
        <v>0.005616450839218671</v>
      </c>
    </row>
    <row r="43" spans="1:12" ht="12.75">
      <c r="A43" s="2"/>
      <c r="B43" s="30">
        <v>33147</v>
      </c>
      <c r="C43" s="32">
        <v>4851.35999999999</v>
      </c>
      <c r="D43" s="6">
        <f t="shared" si="0"/>
        <v>0.0004977061726091236</v>
      </c>
      <c r="E43" s="32">
        <v>4851.35999999999</v>
      </c>
      <c r="F43" s="6">
        <f t="shared" si="1"/>
        <v>0.0010602998946840356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9702.71999999998</v>
      </c>
      <c r="L43" s="6">
        <f t="shared" si="5"/>
        <v>0.0005351844860663451</v>
      </c>
    </row>
    <row r="44" spans="1:12" ht="12.75">
      <c r="A44" s="2"/>
      <c r="B44" s="30">
        <v>33149</v>
      </c>
      <c r="C44" s="32">
        <v>180541.079999999</v>
      </c>
      <c r="D44" s="6">
        <f t="shared" si="0"/>
        <v>0.018521901059809474</v>
      </c>
      <c r="E44" s="32">
        <v>180541.079999999</v>
      </c>
      <c r="F44" s="6">
        <f t="shared" si="1"/>
        <v>0.03945856174560152</v>
      </c>
      <c r="G44" s="32">
        <v>71269.35</v>
      </c>
      <c r="H44" s="6">
        <f t="shared" si="2"/>
        <v>0.07694650798835562</v>
      </c>
      <c r="I44" s="32">
        <v>46373.16</v>
      </c>
      <c r="J44" s="6">
        <f t="shared" si="3"/>
        <v>0.016098683838111028</v>
      </c>
      <c r="K44" s="27">
        <f t="shared" si="4"/>
        <v>478724.66999999806</v>
      </c>
      <c r="L44" s="6">
        <f t="shared" si="5"/>
        <v>0.026405586936573473</v>
      </c>
    </row>
    <row r="45" spans="1:12" ht="12.75">
      <c r="A45" s="2"/>
      <c r="B45" s="30">
        <v>33150</v>
      </c>
      <c r="C45" s="32">
        <v>2625.09999999999</v>
      </c>
      <c r="D45" s="6">
        <f t="shared" si="0"/>
        <v>0.0002693117958090532</v>
      </c>
      <c r="E45" s="32">
        <v>2625.09999999999</v>
      </c>
      <c r="F45" s="6">
        <f t="shared" si="1"/>
        <v>0.0005737346339037006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5250.19999999998</v>
      </c>
      <c r="L45" s="6">
        <f t="shared" si="5"/>
        <v>0.0002895915360584991</v>
      </c>
    </row>
    <row r="46" spans="1:12" ht="12.75">
      <c r="A46" s="2"/>
      <c r="B46" s="30">
        <v>33154</v>
      </c>
      <c r="C46" s="32">
        <v>40320.9199999999</v>
      </c>
      <c r="D46" s="6">
        <f t="shared" si="0"/>
        <v>0.004136565987533116</v>
      </c>
      <c r="E46" s="32">
        <v>40320.9199999999</v>
      </c>
      <c r="F46" s="6">
        <f t="shared" si="1"/>
        <v>0.008812429345495573</v>
      </c>
      <c r="G46" s="32">
        <v>10467.68</v>
      </c>
      <c r="H46" s="6">
        <f t="shared" si="2"/>
        <v>0.011301512119018208</v>
      </c>
      <c r="I46" s="32">
        <v>1759.95</v>
      </c>
      <c r="J46" s="6">
        <f t="shared" si="3"/>
        <v>0.0006109758019700081</v>
      </c>
      <c r="K46" s="27">
        <f t="shared" si="4"/>
        <v>92869.46999999978</v>
      </c>
      <c r="L46" s="6">
        <f t="shared" si="5"/>
        <v>0.005122511993874279</v>
      </c>
    </row>
    <row r="47" spans="1:12" ht="12.75">
      <c r="A47" s="2"/>
      <c r="B47" s="30">
        <v>33155</v>
      </c>
      <c r="C47" s="32">
        <v>2783.23</v>
      </c>
      <c r="D47" s="6">
        <f t="shared" si="0"/>
        <v>0.0002855345203800366</v>
      </c>
      <c r="E47" s="32">
        <v>2783.23</v>
      </c>
      <c r="F47" s="6">
        <f t="shared" si="1"/>
        <v>0.0006082950916611949</v>
      </c>
      <c r="G47" s="32">
        <v>0</v>
      </c>
      <c r="H47" s="6">
        <f t="shared" si="2"/>
        <v>0</v>
      </c>
      <c r="I47" s="32">
        <v>52785.9599999999</v>
      </c>
      <c r="J47" s="6">
        <f t="shared" si="3"/>
        <v>0.01832492073283713</v>
      </c>
      <c r="K47" s="27">
        <f t="shared" si="4"/>
        <v>58352.4199999999</v>
      </c>
      <c r="L47" s="6">
        <f t="shared" si="5"/>
        <v>0.0032186139462364706</v>
      </c>
    </row>
    <row r="48" spans="1:12" ht="12.75">
      <c r="A48" s="2"/>
      <c r="B48" s="30">
        <v>33156</v>
      </c>
      <c r="C48" s="32">
        <v>99956.3</v>
      </c>
      <c r="D48" s="6">
        <f t="shared" si="0"/>
        <v>0.010254622930718283</v>
      </c>
      <c r="E48" s="32">
        <v>99956.3</v>
      </c>
      <c r="F48" s="6">
        <f t="shared" si="1"/>
        <v>0.02184617393122879</v>
      </c>
      <c r="G48" s="32">
        <v>16197.3799999999</v>
      </c>
      <c r="H48" s="6">
        <f t="shared" si="2"/>
        <v>0.017487627283824303</v>
      </c>
      <c r="I48" s="32">
        <v>76140.0399999999</v>
      </c>
      <c r="J48" s="6">
        <f t="shared" si="3"/>
        <v>0.026432411148628335</v>
      </c>
      <c r="K48" s="27">
        <f t="shared" si="4"/>
        <v>292250.0199999998</v>
      </c>
      <c r="L48" s="6">
        <f t="shared" si="5"/>
        <v>0.016119982515890315</v>
      </c>
    </row>
    <row r="49" spans="1:12" ht="12.75">
      <c r="A49" s="2"/>
      <c r="B49" s="30">
        <v>33157</v>
      </c>
      <c r="C49" s="32">
        <v>2198.01</v>
      </c>
      <c r="D49" s="6">
        <f t="shared" si="0"/>
        <v>0.00022549617930983935</v>
      </c>
      <c r="E49" s="32">
        <v>2198.01</v>
      </c>
      <c r="F49" s="6">
        <f t="shared" si="1"/>
        <v>0.0004803910185008868</v>
      </c>
      <c r="G49" s="32">
        <v>0</v>
      </c>
      <c r="H49" s="6">
        <f t="shared" si="2"/>
        <v>0</v>
      </c>
      <c r="I49" s="32">
        <v>13230.78</v>
      </c>
      <c r="J49" s="6">
        <f t="shared" si="3"/>
        <v>0.004593134135167899</v>
      </c>
      <c r="K49" s="27">
        <f t="shared" si="4"/>
        <v>17626.800000000003</v>
      </c>
      <c r="L49" s="6">
        <f t="shared" si="5"/>
        <v>0.0009722624067265955</v>
      </c>
    </row>
    <row r="50" spans="1:12" ht="12.75">
      <c r="A50" s="2"/>
      <c r="B50" s="30">
        <v>33158</v>
      </c>
      <c r="C50" s="32">
        <v>617.45</v>
      </c>
      <c r="D50" s="6">
        <f t="shared" si="0"/>
        <v>6.334485098560075E-05</v>
      </c>
      <c r="E50" s="32">
        <v>617.45</v>
      </c>
      <c r="F50" s="6">
        <f t="shared" si="1"/>
        <v>0.00013494817329009993</v>
      </c>
      <c r="G50" s="32">
        <v>0</v>
      </c>
      <c r="H50" s="6">
        <f t="shared" si="2"/>
        <v>0</v>
      </c>
      <c r="I50" s="32">
        <v>2211.15999999999</v>
      </c>
      <c r="J50" s="6">
        <f t="shared" si="3"/>
        <v>0.0007676157017437978</v>
      </c>
      <c r="K50" s="27">
        <f t="shared" si="4"/>
        <v>3446.05999999999</v>
      </c>
      <c r="L50" s="6">
        <f t="shared" si="5"/>
        <v>0.00019007843677379</v>
      </c>
    </row>
    <row r="51" spans="1:12" ht="12.75">
      <c r="A51" s="2"/>
      <c r="B51" s="30">
        <v>33160</v>
      </c>
      <c r="C51" s="32">
        <v>319448.53</v>
      </c>
      <c r="D51" s="6">
        <f t="shared" si="0"/>
        <v>0.03277256381961165</v>
      </c>
      <c r="E51" s="32">
        <v>319448.53</v>
      </c>
      <c r="F51" s="6">
        <f t="shared" si="1"/>
        <v>0.06981779185959622</v>
      </c>
      <c r="G51" s="32">
        <v>37879.29</v>
      </c>
      <c r="H51" s="6">
        <f t="shared" si="2"/>
        <v>0.04089667003527097</v>
      </c>
      <c r="I51" s="32">
        <v>107000.85</v>
      </c>
      <c r="J51" s="6">
        <f t="shared" si="3"/>
        <v>0.03714590195188644</v>
      </c>
      <c r="K51" s="27">
        <f t="shared" si="4"/>
        <v>783777.2000000001</v>
      </c>
      <c r="L51" s="6">
        <f t="shared" si="5"/>
        <v>0.04323173274839631</v>
      </c>
    </row>
    <row r="52" spans="1:12" ht="12.75">
      <c r="A52" s="2"/>
      <c r="B52" s="30">
        <v>33161</v>
      </c>
      <c r="C52" s="32">
        <v>6488.61999999999</v>
      </c>
      <c r="D52" s="6">
        <f t="shared" si="0"/>
        <v>0.0006656744141261447</v>
      </c>
      <c r="E52" s="32">
        <v>6488.61999999999</v>
      </c>
      <c r="F52" s="6">
        <f t="shared" si="1"/>
        <v>0.0014181349359034849</v>
      </c>
      <c r="G52" s="32">
        <v>0</v>
      </c>
      <c r="H52" s="6">
        <f t="shared" si="2"/>
        <v>0</v>
      </c>
      <c r="I52" s="32">
        <v>2136.25</v>
      </c>
      <c r="J52" s="6">
        <f t="shared" si="3"/>
        <v>0.0007416103053827835</v>
      </c>
      <c r="K52" s="27">
        <f t="shared" si="4"/>
        <v>15113.48999999998</v>
      </c>
      <c r="L52" s="6">
        <f t="shared" si="5"/>
        <v>0.000833632772904799</v>
      </c>
    </row>
    <row r="53" spans="1:12" ht="12.75">
      <c r="A53" s="2"/>
      <c r="B53" s="30">
        <v>33162</v>
      </c>
      <c r="C53" s="32">
        <v>4598.3</v>
      </c>
      <c r="D53" s="6">
        <f t="shared" si="0"/>
        <v>0.00047174447856034973</v>
      </c>
      <c r="E53" s="32">
        <v>4598.3</v>
      </c>
      <c r="F53" s="6">
        <f t="shared" si="1"/>
        <v>0.0010049917972951112</v>
      </c>
      <c r="G53" s="32">
        <v>0</v>
      </c>
      <c r="H53" s="6">
        <f t="shared" si="2"/>
        <v>0</v>
      </c>
      <c r="I53" s="32">
        <v>3153.40999999999</v>
      </c>
      <c r="J53" s="6">
        <f t="shared" si="3"/>
        <v>0.0010947226930823244</v>
      </c>
      <c r="K53" s="27">
        <f t="shared" si="4"/>
        <v>12350.009999999991</v>
      </c>
      <c r="L53" s="6">
        <f t="shared" si="5"/>
        <v>0.0006812042143609454</v>
      </c>
    </row>
    <row r="54" spans="1:12" ht="12.75">
      <c r="A54" s="2"/>
      <c r="B54" s="30">
        <v>33165</v>
      </c>
      <c r="C54" s="32">
        <v>2881.25</v>
      </c>
      <c r="D54" s="6">
        <f t="shared" si="0"/>
        <v>0.0002955904962381766</v>
      </c>
      <c r="E54" s="32">
        <v>2881.25</v>
      </c>
      <c r="F54" s="6">
        <f t="shared" si="1"/>
        <v>0.0006297180731915141</v>
      </c>
      <c r="G54" s="32">
        <v>0</v>
      </c>
      <c r="H54" s="6">
        <f t="shared" si="2"/>
        <v>0</v>
      </c>
      <c r="I54" s="32">
        <v>39253.07</v>
      </c>
      <c r="J54" s="6">
        <f t="shared" si="3"/>
        <v>0.013626907538870347</v>
      </c>
      <c r="K54" s="27">
        <f t="shared" si="4"/>
        <v>45015.57</v>
      </c>
      <c r="L54" s="6">
        <f t="shared" si="5"/>
        <v>0.002482977422355137</v>
      </c>
    </row>
    <row r="55" spans="1:12" ht="12.75">
      <c r="A55" s="2"/>
      <c r="B55" s="30">
        <v>33166</v>
      </c>
      <c r="C55" s="32">
        <v>243297.519999999</v>
      </c>
      <c r="D55" s="6">
        <f t="shared" si="0"/>
        <v>0.02496015086171537</v>
      </c>
      <c r="E55" s="32">
        <v>243297.519999999</v>
      </c>
      <c r="F55" s="6">
        <f t="shared" si="1"/>
        <v>0.053174436618368154</v>
      </c>
      <c r="G55" s="32">
        <v>6714.23999999999</v>
      </c>
      <c r="H55" s="6">
        <f t="shared" si="2"/>
        <v>0.007249081432561627</v>
      </c>
      <c r="I55" s="32">
        <v>45015.61</v>
      </c>
      <c r="J55" s="6">
        <f t="shared" si="3"/>
        <v>0.01562740329038843</v>
      </c>
      <c r="K55" s="27">
        <f t="shared" si="4"/>
        <v>538324.889999998</v>
      </c>
      <c r="L55" s="6">
        <f t="shared" si="5"/>
        <v>0.02969302727393672</v>
      </c>
    </row>
    <row r="56" spans="1:12" ht="12.75">
      <c r="A56" s="2"/>
      <c r="B56" s="30">
        <v>33167</v>
      </c>
      <c r="C56" s="32">
        <v>371.069999999999</v>
      </c>
      <c r="D56" s="6">
        <f t="shared" si="0"/>
        <v>3.806846522832101E-05</v>
      </c>
      <c r="E56" s="32">
        <v>371.069999999999</v>
      </c>
      <c r="F56" s="6">
        <f t="shared" si="1"/>
        <v>8.110003832335776E-05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742.139999999998</v>
      </c>
      <c r="L56" s="6">
        <f t="shared" si="5"/>
        <v>4.093510010484453E-05</v>
      </c>
    </row>
    <row r="57" spans="1:12" ht="12.75">
      <c r="A57" s="2"/>
      <c r="B57" s="30">
        <v>33168</v>
      </c>
      <c r="C57" s="32">
        <v>2607.59999999999</v>
      </c>
      <c r="D57" s="6">
        <f t="shared" si="0"/>
        <v>0.0002675164522310339</v>
      </c>
      <c r="E57" s="32">
        <v>2607.59999999999</v>
      </c>
      <c r="F57" s="6">
        <f t="shared" si="1"/>
        <v>0.0005699098820491752</v>
      </c>
      <c r="G57" s="32">
        <v>0</v>
      </c>
      <c r="H57" s="6">
        <f t="shared" si="2"/>
        <v>0</v>
      </c>
      <c r="I57" s="32">
        <v>3683.07</v>
      </c>
      <c r="J57" s="6">
        <f t="shared" si="3"/>
        <v>0.0012785969186406873</v>
      </c>
      <c r="K57" s="27">
        <f t="shared" si="4"/>
        <v>8898.26999999998</v>
      </c>
      <c r="L57" s="6">
        <f t="shared" si="5"/>
        <v>0.0004908124790604672</v>
      </c>
    </row>
    <row r="58" spans="1:12" ht="12.75">
      <c r="A58" s="2"/>
      <c r="B58" s="30">
        <v>33169</v>
      </c>
      <c r="C58" s="32">
        <v>14300.84</v>
      </c>
      <c r="D58" s="6">
        <f t="shared" si="0"/>
        <v>0.0014671383573875109</v>
      </c>
      <c r="E58" s="32">
        <v>14300.84</v>
      </c>
      <c r="F58" s="6">
        <f t="shared" si="1"/>
        <v>0.0031255522463583974</v>
      </c>
      <c r="G58" s="32">
        <v>0</v>
      </c>
      <c r="H58" s="6">
        <f t="shared" si="2"/>
        <v>0</v>
      </c>
      <c r="I58" s="32">
        <v>29161.83</v>
      </c>
      <c r="J58" s="6">
        <f t="shared" si="3"/>
        <v>0.010123681054099855</v>
      </c>
      <c r="K58" s="27">
        <f t="shared" si="4"/>
        <v>57763.51</v>
      </c>
      <c r="L58" s="6">
        <f t="shared" si="5"/>
        <v>0.00318613073578731</v>
      </c>
    </row>
    <row r="59" spans="1:12" ht="12.75">
      <c r="A59" s="2"/>
      <c r="B59" s="30">
        <v>33170</v>
      </c>
      <c r="C59" s="32">
        <v>727.639999999999</v>
      </c>
      <c r="D59" s="6">
        <f t="shared" si="0"/>
        <v>7.464936006342613E-05</v>
      </c>
      <c r="E59" s="32">
        <v>727.639999999999</v>
      </c>
      <c r="F59" s="6">
        <f t="shared" si="1"/>
        <v>0.00015903099653868032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1455.279999999998</v>
      </c>
      <c r="L59" s="6">
        <f t="shared" si="5"/>
        <v>8.02706126614631E-05</v>
      </c>
    </row>
    <row r="60" spans="1:12" ht="12.75">
      <c r="A60" s="2"/>
      <c r="B60" s="30">
        <v>33172</v>
      </c>
      <c r="C60" s="32">
        <v>189986.54</v>
      </c>
      <c r="D60" s="6">
        <f t="shared" si="0"/>
        <v>0.019490920828520327</v>
      </c>
      <c r="E60" s="32">
        <v>189986.54</v>
      </c>
      <c r="F60" s="6">
        <f t="shared" si="1"/>
        <v>0.0415229354971358</v>
      </c>
      <c r="G60" s="32">
        <v>18599.45</v>
      </c>
      <c r="H60" s="6">
        <f t="shared" si="2"/>
        <v>0.020081040840193166</v>
      </c>
      <c r="I60" s="32">
        <v>124872.11</v>
      </c>
      <c r="J60" s="6">
        <f t="shared" si="3"/>
        <v>0.04335000286993214</v>
      </c>
      <c r="K60" s="27">
        <f t="shared" si="4"/>
        <v>523444.64</v>
      </c>
      <c r="L60" s="6">
        <f t="shared" si="5"/>
        <v>0.028872259597575074</v>
      </c>
    </row>
    <row r="61" spans="1:12" ht="12.75">
      <c r="A61" s="2"/>
      <c r="B61" s="30">
        <v>33173</v>
      </c>
      <c r="C61" s="32">
        <v>716.96</v>
      </c>
      <c r="D61" s="6">
        <f t="shared" si="0"/>
        <v>7.355368752552647E-05</v>
      </c>
      <c r="E61" s="32">
        <v>716.96</v>
      </c>
      <c r="F61" s="6">
        <f t="shared" si="1"/>
        <v>0.00015669680512117587</v>
      </c>
      <c r="G61" s="32">
        <v>0</v>
      </c>
      <c r="H61" s="6">
        <f t="shared" si="2"/>
        <v>0</v>
      </c>
      <c r="I61" s="32">
        <v>21280.73</v>
      </c>
      <c r="J61" s="6">
        <f t="shared" si="3"/>
        <v>0.007387716172764686</v>
      </c>
      <c r="K61" s="27">
        <f t="shared" si="4"/>
        <v>22714.65</v>
      </c>
      <c r="L61" s="6">
        <f t="shared" si="5"/>
        <v>0.0012528990104245955</v>
      </c>
    </row>
    <row r="62" spans="1:12" ht="12.75">
      <c r="A62" s="2"/>
      <c r="B62" s="30">
        <v>33174</v>
      </c>
      <c r="C62" s="32">
        <v>736.49</v>
      </c>
      <c r="D62" s="6">
        <f t="shared" si="0"/>
        <v>7.5557290958596E-05</v>
      </c>
      <c r="E62" s="32">
        <v>736.49</v>
      </c>
      <c r="F62" s="6">
        <f t="shared" si="1"/>
        <v>0.0001609652281908263</v>
      </c>
      <c r="G62" s="32">
        <v>0</v>
      </c>
      <c r="H62" s="6">
        <f t="shared" si="2"/>
        <v>0</v>
      </c>
      <c r="I62" s="32">
        <v>16383.48</v>
      </c>
      <c r="J62" s="6">
        <f t="shared" si="3"/>
        <v>0.005687610348055108</v>
      </c>
      <c r="K62" s="27">
        <f t="shared" si="4"/>
        <v>17856.46</v>
      </c>
      <c r="L62" s="6">
        <f t="shared" si="5"/>
        <v>0.0009849300369447194</v>
      </c>
    </row>
    <row r="63" spans="1:12" ht="12.75">
      <c r="A63" s="2"/>
      <c r="B63" s="30">
        <v>33175</v>
      </c>
      <c r="C63" s="32">
        <v>9008.95999999999</v>
      </c>
      <c r="D63" s="6">
        <f t="shared" si="0"/>
        <v>0.0009242387703218675</v>
      </c>
      <c r="E63" s="32">
        <v>9008.95999999999</v>
      </c>
      <c r="F63" s="6">
        <f t="shared" si="1"/>
        <v>0.0019689735124197544</v>
      </c>
      <c r="G63" s="32">
        <v>0</v>
      </c>
      <c r="H63" s="6">
        <f t="shared" si="2"/>
        <v>0</v>
      </c>
      <c r="I63" s="32">
        <v>44652.51</v>
      </c>
      <c r="J63" s="6">
        <f t="shared" si="3"/>
        <v>0.015501351235673632</v>
      </c>
      <c r="K63" s="27">
        <f t="shared" si="4"/>
        <v>62670.42999999998</v>
      </c>
      <c r="L63" s="6">
        <f t="shared" si="5"/>
        <v>0.003456787567930118</v>
      </c>
    </row>
    <row r="64" spans="1:12" ht="12.75">
      <c r="A64" s="2"/>
      <c r="B64" s="30">
        <v>33176</v>
      </c>
      <c r="C64" s="32">
        <v>11980.9599999999</v>
      </c>
      <c r="D64" s="6">
        <f t="shared" si="0"/>
        <v>0.001229139405400335</v>
      </c>
      <c r="E64" s="32">
        <v>11980.9599999999</v>
      </c>
      <c r="F64" s="6">
        <f t="shared" si="1"/>
        <v>0.0026185256559425737</v>
      </c>
      <c r="G64" s="32">
        <v>0</v>
      </c>
      <c r="H64" s="6">
        <f t="shared" si="2"/>
        <v>0</v>
      </c>
      <c r="I64" s="32">
        <v>78919.05</v>
      </c>
      <c r="J64" s="6">
        <f t="shared" si="3"/>
        <v>0.027397158933186266</v>
      </c>
      <c r="K64" s="27">
        <f t="shared" si="4"/>
        <v>102880.9699999998</v>
      </c>
      <c r="L64" s="6">
        <f t="shared" si="5"/>
        <v>0.005674728226255841</v>
      </c>
    </row>
    <row r="65" spans="1:12" ht="12.75">
      <c r="A65" s="2"/>
      <c r="B65" s="30">
        <v>33177</v>
      </c>
      <c r="C65" s="32">
        <v>8242.19</v>
      </c>
      <c r="D65" s="6">
        <f t="shared" si="0"/>
        <v>0.0008455750220179912</v>
      </c>
      <c r="E65" s="32">
        <v>8242.19</v>
      </c>
      <c r="F65" s="6">
        <f t="shared" si="1"/>
        <v>0.001801390370734357</v>
      </c>
      <c r="G65" s="32">
        <v>0</v>
      </c>
      <c r="H65" s="6">
        <f t="shared" si="2"/>
        <v>0</v>
      </c>
      <c r="I65" s="32">
        <v>15010.5499999999</v>
      </c>
      <c r="J65" s="6">
        <f t="shared" si="3"/>
        <v>0.005210990553288925</v>
      </c>
      <c r="K65" s="27">
        <f t="shared" si="4"/>
        <v>31494.9299999999</v>
      </c>
      <c r="L65" s="6">
        <f t="shared" si="5"/>
        <v>0.0017372033744914308</v>
      </c>
    </row>
    <row r="66" spans="1:12" ht="12.75">
      <c r="A66" s="2"/>
      <c r="B66" s="30">
        <v>33178</v>
      </c>
      <c r="C66" s="32">
        <v>187225.63</v>
      </c>
      <c r="D66" s="6">
        <f t="shared" si="0"/>
        <v>0.01920767614063523</v>
      </c>
      <c r="E66" s="32">
        <v>187225.63</v>
      </c>
      <c r="F66" s="6">
        <f t="shared" si="1"/>
        <v>0.04091951860326849</v>
      </c>
      <c r="G66" s="32">
        <v>44985.94</v>
      </c>
      <c r="H66" s="6">
        <f t="shared" si="2"/>
        <v>0.048569419976100335</v>
      </c>
      <c r="I66" s="32">
        <v>53758.1699999999</v>
      </c>
      <c r="J66" s="6">
        <f t="shared" si="3"/>
        <v>0.018662428494099246</v>
      </c>
      <c r="K66" s="27">
        <f t="shared" si="4"/>
        <v>473195.3699999999</v>
      </c>
      <c r="L66" s="6">
        <f t="shared" si="5"/>
        <v>0.02610060074931818</v>
      </c>
    </row>
    <row r="67" spans="1:12" ht="12.75">
      <c r="A67" s="2"/>
      <c r="B67" s="30">
        <v>33179</v>
      </c>
      <c r="C67" s="32">
        <v>6540.64</v>
      </c>
      <c r="D67" s="6">
        <f t="shared" si="0"/>
        <v>0.0006710112011506352</v>
      </c>
      <c r="E67" s="32">
        <v>6540.64</v>
      </c>
      <c r="F67" s="6">
        <f t="shared" si="1"/>
        <v>0.0014295042839876251</v>
      </c>
      <c r="G67" s="32">
        <v>0</v>
      </c>
      <c r="H67" s="6">
        <f t="shared" si="2"/>
        <v>0</v>
      </c>
      <c r="I67" s="32">
        <v>806.36</v>
      </c>
      <c r="J67" s="6">
        <f t="shared" si="3"/>
        <v>0.0002799320706136741</v>
      </c>
      <c r="K67" s="27">
        <f t="shared" si="4"/>
        <v>13887.640000000001</v>
      </c>
      <c r="L67" s="6">
        <f t="shared" si="5"/>
        <v>0.0007660171040774579</v>
      </c>
    </row>
    <row r="68" spans="1:12" ht="12.75">
      <c r="A68" s="2"/>
      <c r="B68" s="30">
        <v>33180</v>
      </c>
      <c r="C68" s="32">
        <v>135891.26</v>
      </c>
      <c r="D68" s="6">
        <f aca="true" t="shared" si="6" ref="D68:D89">+C68/$C$90</f>
        <v>0.01394122862571144</v>
      </c>
      <c r="E68" s="32">
        <v>135891.26</v>
      </c>
      <c r="F68" s="6">
        <f aca="true" t="shared" si="7" ref="F68:F89">+E68/$E$90</f>
        <v>0.029700019925645842</v>
      </c>
      <c r="G68" s="32">
        <v>42428.9499999999</v>
      </c>
      <c r="H68" s="6">
        <f aca="true" t="shared" si="8" ref="H68:H89">+G68/$G$90</f>
        <v>0.045808745836920545</v>
      </c>
      <c r="I68" s="32">
        <v>84870.33</v>
      </c>
      <c r="J68" s="6">
        <f aca="true" t="shared" si="9" ref="J68:J89">+I68/$I$90</f>
        <v>0.029463176757981328</v>
      </c>
      <c r="K68" s="27">
        <f aca="true" t="shared" si="10" ref="K68:K89">+C68+E68+G68+I68</f>
        <v>399081.79999999993</v>
      </c>
      <c r="L68" s="6">
        <f aca="true" t="shared" si="11" ref="L68:L89">+K68/$K$90</f>
        <v>0.022012630275987797</v>
      </c>
    </row>
    <row r="69" spans="1:12" ht="12.75">
      <c r="A69" s="2"/>
      <c r="B69" s="30">
        <v>33181</v>
      </c>
      <c r="C69" s="32">
        <v>15383.92</v>
      </c>
      <c r="D69" s="6">
        <f t="shared" si="6"/>
        <v>0.001578252684386433</v>
      </c>
      <c r="E69" s="32">
        <v>15383.92</v>
      </c>
      <c r="F69" s="6">
        <f t="shared" si="7"/>
        <v>0.003362267231421223</v>
      </c>
      <c r="G69" s="32">
        <v>0</v>
      </c>
      <c r="H69" s="6">
        <f t="shared" si="8"/>
        <v>0</v>
      </c>
      <c r="I69" s="32">
        <v>30081.41</v>
      </c>
      <c r="J69" s="6">
        <f t="shared" si="9"/>
        <v>0.010442918036954811</v>
      </c>
      <c r="K69" s="27">
        <f t="shared" si="10"/>
        <v>60849.25</v>
      </c>
      <c r="L69" s="6">
        <f t="shared" si="11"/>
        <v>0.0033563345730653485</v>
      </c>
    </row>
    <row r="70" spans="1:12" ht="12.75">
      <c r="A70" s="2"/>
      <c r="B70" s="30">
        <v>33182</v>
      </c>
      <c r="C70" s="32">
        <v>534.24</v>
      </c>
      <c r="D70" s="6">
        <f t="shared" si="6"/>
        <v>5.480824874977301E-05</v>
      </c>
      <c r="E70" s="32">
        <v>534.24</v>
      </c>
      <c r="F70" s="6">
        <f t="shared" si="7"/>
        <v>0.0001167620246149534</v>
      </c>
      <c r="G70" s="32">
        <v>0</v>
      </c>
      <c r="H70" s="6">
        <f t="shared" si="8"/>
        <v>0</v>
      </c>
      <c r="I70" s="32">
        <v>0</v>
      </c>
      <c r="J70" s="6">
        <f t="shared" si="9"/>
        <v>0</v>
      </c>
      <c r="K70" s="27">
        <f t="shared" si="10"/>
        <v>1068.48</v>
      </c>
      <c r="L70" s="6">
        <f t="shared" si="11"/>
        <v>5.893542425960654E-05</v>
      </c>
    </row>
    <row r="71" spans="1:12" ht="12.75">
      <c r="A71" s="2"/>
      <c r="B71" s="30">
        <v>33183</v>
      </c>
      <c r="C71" s="32">
        <v>20547.0099999999</v>
      </c>
      <c r="D71" s="6">
        <f t="shared" si="6"/>
        <v>0.002107939568628459</v>
      </c>
      <c r="E71" s="32">
        <v>20547.0099999999</v>
      </c>
      <c r="F71" s="6">
        <f t="shared" si="7"/>
        <v>0.004490697977283023</v>
      </c>
      <c r="G71" s="32">
        <v>0</v>
      </c>
      <c r="H71" s="6">
        <f t="shared" si="8"/>
        <v>0</v>
      </c>
      <c r="I71" s="32">
        <v>37090.7399999999</v>
      </c>
      <c r="J71" s="6">
        <f t="shared" si="9"/>
        <v>0.01287624342575698</v>
      </c>
      <c r="K71" s="27">
        <f t="shared" si="10"/>
        <v>78184.7599999997</v>
      </c>
      <c r="L71" s="6">
        <f t="shared" si="11"/>
        <v>0.004312529950242866</v>
      </c>
    </row>
    <row r="72" spans="1:12" ht="12.75">
      <c r="A72" s="2"/>
      <c r="B72" s="30">
        <v>33184</v>
      </c>
      <c r="C72" s="32">
        <v>691.84</v>
      </c>
      <c r="D72" s="6">
        <f t="shared" si="6"/>
        <v>7.097660005810677E-05</v>
      </c>
      <c r="E72" s="32">
        <v>691.84</v>
      </c>
      <c r="F72" s="6">
        <f t="shared" si="7"/>
        <v>0.0001512066470305656</v>
      </c>
      <c r="G72" s="32">
        <v>0</v>
      </c>
      <c r="H72" s="6">
        <f t="shared" si="8"/>
        <v>0</v>
      </c>
      <c r="I72" s="32">
        <v>11473.51</v>
      </c>
      <c r="J72" s="6">
        <f t="shared" si="9"/>
        <v>0.0039830887091456615</v>
      </c>
      <c r="K72" s="27">
        <f t="shared" si="10"/>
        <v>12857.19</v>
      </c>
      <c r="L72" s="6">
        <f t="shared" si="11"/>
        <v>0.0007091793458336803</v>
      </c>
    </row>
    <row r="73" spans="1:12" ht="12.75">
      <c r="A73" s="2"/>
      <c r="B73" s="30">
        <v>33185</v>
      </c>
      <c r="C73" s="32">
        <v>939.21</v>
      </c>
      <c r="D73" s="6">
        <f t="shared" si="6"/>
        <v>9.635455096637149E-05</v>
      </c>
      <c r="E73" s="32">
        <v>939.21</v>
      </c>
      <c r="F73" s="6">
        <f t="shared" si="7"/>
        <v>0.00020527115367364928</v>
      </c>
      <c r="G73" s="32">
        <v>0</v>
      </c>
      <c r="H73" s="6">
        <f t="shared" si="8"/>
        <v>0</v>
      </c>
      <c r="I73" s="32">
        <v>1790.2</v>
      </c>
      <c r="J73" s="6">
        <f t="shared" si="9"/>
        <v>0.0006214772469028714</v>
      </c>
      <c r="K73" s="27">
        <f t="shared" si="10"/>
        <v>3668.62</v>
      </c>
      <c r="L73" s="6">
        <f t="shared" si="11"/>
        <v>0.00020235444383355584</v>
      </c>
    </row>
    <row r="74" spans="1:12" ht="12.75">
      <c r="A74" s="2"/>
      <c r="B74" s="30">
        <v>33186</v>
      </c>
      <c r="C74" s="32">
        <v>26177.45</v>
      </c>
      <c r="D74" s="6">
        <f t="shared" si="6"/>
        <v>0.002685572385509781</v>
      </c>
      <c r="E74" s="32">
        <v>26177.45</v>
      </c>
      <c r="F74" s="6">
        <f t="shared" si="7"/>
        <v>0.00572127145338558</v>
      </c>
      <c r="G74" s="32">
        <v>283.13</v>
      </c>
      <c r="H74" s="6">
        <f t="shared" si="8"/>
        <v>0.00030568350639851666</v>
      </c>
      <c r="I74" s="32">
        <v>70334.1</v>
      </c>
      <c r="J74" s="6">
        <f t="shared" si="9"/>
        <v>0.024416848861239664</v>
      </c>
      <c r="K74" s="27">
        <f t="shared" si="10"/>
        <v>122972.13</v>
      </c>
      <c r="L74" s="6">
        <f t="shared" si="11"/>
        <v>0.00678292027333922</v>
      </c>
    </row>
    <row r="75" spans="1:12" ht="12.75">
      <c r="A75" s="2"/>
      <c r="B75" s="30">
        <v>33187</v>
      </c>
      <c r="C75" s="32">
        <v>5285.35</v>
      </c>
      <c r="D75" s="6">
        <f t="shared" si="6"/>
        <v>0.0005422296674333872</v>
      </c>
      <c r="E75" s="32">
        <v>5285.35</v>
      </c>
      <c r="F75" s="6">
        <f t="shared" si="7"/>
        <v>0.0011551515551037812</v>
      </c>
      <c r="G75" s="32">
        <v>0</v>
      </c>
      <c r="H75" s="6">
        <f t="shared" si="8"/>
        <v>0</v>
      </c>
      <c r="I75" s="32">
        <v>1041.83999999999</v>
      </c>
      <c r="J75" s="6">
        <f t="shared" si="9"/>
        <v>0.00036168017814393994</v>
      </c>
      <c r="K75" s="27">
        <f t="shared" si="10"/>
        <v>11612.53999999999</v>
      </c>
      <c r="L75" s="6">
        <f t="shared" si="11"/>
        <v>0.0006405267030095564</v>
      </c>
    </row>
    <row r="76" spans="1:12" ht="12.75">
      <c r="A76" s="2"/>
      <c r="B76" s="30">
        <v>33189</v>
      </c>
      <c r="C76" s="32">
        <v>15161.98</v>
      </c>
      <c r="D76" s="6">
        <f t="shared" si="6"/>
        <v>0.0015554836241746842</v>
      </c>
      <c r="E76" s="32">
        <v>15161.98</v>
      </c>
      <c r="F76" s="6">
        <f t="shared" si="7"/>
        <v>0.0033137606356158865</v>
      </c>
      <c r="G76" s="32">
        <v>0</v>
      </c>
      <c r="H76" s="6">
        <f t="shared" si="8"/>
        <v>0</v>
      </c>
      <c r="I76" s="32">
        <v>12982.16</v>
      </c>
      <c r="J76" s="6">
        <f t="shared" si="9"/>
        <v>0.004506824408251916</v>
      </c>
      <c r="K76" s="27">
        <f t="shared" si="10"/>
        <v>43306.119999999995</v>
      </c>
      <c r="L76" s="6">
        <f t="shared" si="11"/>
        <v>0.0023886872522063418</v>
      </c>
    </row>
    <row r="77" spans="2:12" ht="12.75">
      <c r="B77" s="30">
        <v>33190</v>
      </c>
      <c r="C77" s="32">
        <v>511.73</v>
      </c>
      <c r="D77" s="6">
        <f t="shared" si="6"/>
        <v>5.2498923953132195E-05</v>
      </c>
      <c r="E77" s="32">
        <v>511.73</v>
      </c>
      <c r="F77" s="6">
        <f t="shared" si="7"/>
        <v>0.00011184230094378952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1023.46</v>
      </c>
      <c r="L77" s="6">
        <f t="shared" si="11"/>
        <v>5.645220248646387E-05</v>
      </c>
    </row>
    <row r="78" spans="2:12" ht="12.75">
      <c r="B78" s="30">
        <v>33193</v>
      </c>
      <c r="C78" s="32">
        <v>586.35</v>
      </c>
      <c r="D78" s="6">
        <f t="shared" si="6"/>
        <v>6.015426896980646E-05</v>
      </c>
      <c r="E78" s="32">
        <v>586.35</v>
      </c>
      <c r="F78" s="6">
        <f t="shared" si="7"/>
        <v>0.0001281510428514861</v>
      </c>
      <c r="G78" s="32">
        <v>0</v>
      </c>
      <c r="H78" s="6">
        <f t="shared" si="8"/>
        <v>0</v>
      </c>
      <c r="I78" s="32">
        <v>2187.92</v>
      </c>
      <c r="J78" s="6">
        <f t="shared" si="9"/>
        <v>0.0007595478147937271</v>
      </c>
      <c r="K78" s="27">
        <f t="shared" si="10"/>
        <v>3360.62</v>
      </c>
      <c r="L78" s="6">
        <f t="shared" si="11"/>
        <v>0.00018536572090756864</v>
      </c>
    </row>
    <row r="79" spans="2:12" ht="12.75">
      <c r="B79" s="30">
        <v>33194</v>
      </c>
      <c r="C79" s="4">
        <v>145.72</v>
      </c>
      <c r="D79" s="6">
        <f t="shared" si="6"/>
        <v>1.4949569496512659E-05</v>
      </c>
      <c r="E79" s="4">
        <v>145.72</v>
      </c>
      <c r="F79" s="6">
        <f t="shared" si="7"/>
        <v>3.1848162299511474E-05</v>
      </c>
      <c r="G79" s="4">
        <v>0</v>
      </c>
      <c r="H79" s="6">
        <f t="shared" si="8"/>
        <v>0</v>
      </c>
      <c r="I79" s="4">
        <v>1240</v>
      </c>
      <c r="J79" s="6">
        <f t="shared" si="9"/>
        <v>0.0004304724534462968</v>
      </c>
      <c r="K79" s="27">
        <f t="shared" si="10"/>
        <v>1531.44</v>
      </c>
      <c r="L79" s="6">
        <f t="shared" si="11"/>
        <v>8.447146051225277E-05</v>
      </c>
    </row>
    <row r="80" spans="2:12" ht="12.75">
      <c r="B80" s="37">
        <v>33196</v>
      </c>
      <c r="C80" s="47">
        <v>1718.73</v>
      </c>
      <c r="D80" s="6">
        <f t="shared" si="6"/>
        <v>0.00017632633530566293</v>
      </c>
      <c r="E80" s="47">
        <v>1718.73</v>
      </c>
      <c r="F80" s="6">
        <f t="shared" si="7"/>
        <v>0.00037564090028163163</v>
      </c>
      <c r="G80" s="47">
        <v>0</v>
      </c>
      <c r="H80" s="6">
        <f t="shared" si="8"/>
        <v>0</v>
      </c>
      <c r="I80" s="47">
        <v>28648.6699999999</v>
      </c>
      <c r="J80" s="6">
        <f t="shared" si="9"/>
        <v>0.009945534889413932</v>
      </c>
      <c r="K80" s="40">
        <f t="shared" si="10"/>
        <v>32086.1299999999</v>
      </c>
      <c r="L80" s="6">
        <f t="shared" si="11"/>
        <v>0.0017698128971987154</v>
      </c>
    </row>
    <row r="81" spans="2:12" ht="12.75">
      <c r="B81" s="37">
        <v>33299</v>
      </c>
      <c r="C81" s="47">
        <v>80.4599999999999</v>
      </c>
      <c r="D81" s="6">
        <f t="shared" si="6"/>
        <v>8.254476816424698E-06</v>
      </c>
      <c r="E81" s="47">
        <v>80.4599999999999</v>
      </c>
      <c r="F81" s="6">
        <f t="shared" si="7"/>
        <v>1.7585116240863918E-05</v>
      </c>
      <c r="G81" s="47">
        <v>0</v>
      </c>
      <c r="H81" s="6">
        <f t="shared" si="8"/>
        <v>0</v>
      </c>
      <c r="I81" s="47">
        <v>6568.63</v>
      </c>
      <c r="J81" s="6">
        <f t="shared" si="9"/>
        <v>0.002280334090226571</v>
      </c>
      <c r="K81" s="40">
        <f t="shared" si="10"/>
        <v>6729.55</v>
      </c>
      <c r="L81" s="6">
        <f t="shared" si="11"/>
        <v>0.000371189806384991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21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">
        <f aca="true" t="shared" si="12" ref="C90:J90">SUM(C2:C89)</f>
        <v>9747437.879999999</v>
      </c>
      <c r="D90" s="10">
        <f t="shared" si="12"/>
        <v>0.9999999999999996</v>
      </c>
      <c r="E90" s="4">
        <f t="shared" si="12"/>
        <v>4575460.229999997</v>
      </c>
      <c r="F90" s="10">
        <f t="shared" si="12"/>
        <v>0.9999999999999996</v>
      </c>
      <c r="G90" s="4">
        <f t="shared" si="12"/>
        <v>926219.4199999986</v>
      </c>
      <c r="H90" s="10">
        <f t="shared" si="12"/>
        <v>0.9999999999999998</v>
      </c>
      <c r="I90" s="4">
        <f>SUM(I2:I89)</f>
        <v>2880555.979999996</v>
      </c>
      <c r="J90" s="7">
        <f t="shared" si="12"/>
        <v>1.0000000000000004</v>
      </c>
      <c r="K90" s="4">
        <f>SUM(K2:K89)</f>
        <v>18129673.509999998</v>
      </c>
      <c r="L90" s="10"/>
    </row>
    <row r="91" spans="3:11" ht="12.75">
      <c r="C91" s="4">
        <f>+C90-C92</f>
        <v>-1.1200000010430813</v>
      </c>
      <c r="E91" s="4">
        <f>+E90-E92</f>
        <v>-1.1100000031292439</v>
      </c>
      <c r="F91" s="10"/>
      <c r="G91" s="4">
        <f>+G90-G92</f>
        <v>-1.3969838619232178E-09</v>
      </c>
      <c r="I91" s="4">
        <f>+I90-I92</f>
        <v>-4.190951585769653E-09</v>
      </c>
      <c r="K91" s="4">
        <f>+K90-K92</f>
        <v>-2.230000000447035</v>
      </c>
    </row>
    <row r="92" spans="3:11" ht="12.75">
      <c r="C92" s="16">
        <v>9747439</v>
      </c>
      <c r="E92" s="9">
        <v>4575461.34</v>
      </c>
      <c r="F92" s="10"/>
      <c r="G92" s="9">
        <v>926219.42</v>
      </c>
      <c r="I92" s="9">
        <v>2880555.98</v>
      </c>
      <c r="K92" s="4">
        <v>18129675.74</v>
      </c>
    </row>
    <row r="94" spans="3:12" ht="12.75">
      <c r="C94" s="13"/>
      <c r="D94" s="13"/>
      <c r="E94" s="14"/>
      <c r="G94" s="13"/>
      <c r="H94" s="13"/>
      <c r="I94" s="14"/>
      <c r="K94" s="13"/>
      <c r="L94" s="13"/>
    </row>
    <row r="103" spans="3:12" ht="12.75">
      <c r="C103" s="4">
        <f>+C92</f>
        <v>9747439</v>
      </c>
      <c r="E103" s="4">
        <f>+E92</f>
        <v>4575461.34</v>
      </c>
      <c r="F103" s="10"/>
      <c r="G103" s="4">
        <f>+G92</f>
        <v>926219.42</v>
      </c>
      <c r="I103" s="4">
        <f>+I92</f>
        <v>2880555.98</v>
      </c>
      <c r="K103" s="4">
        <f>SUM(C103:I103)</f>
        <v>18129675.74</v>
      </c>
      <c r="L103" s="4"/>
    </row>
    <row r="104" spans="3:12" ht="12.75">
      <c r="C104" s="4"/>
      <c r="E104" s="4"/>
      <c r="F104" s="10"/>
      <c r="G104" s="4"/>
      <c r="I104" s="4"/>
      <c r="K104" s="4"/>
      <c r="L104" s="4"/>
    </row>
    <row r="105" spans="3:12" ht="12.75">
      <c r="C105" s="4"/>
      <c r="E105" s="4"/>
      <c r="F105" s="10"/>
      <c r="G105" s="4"/>
      <c r="I105" s="4"/>
      <c r="K105" s="4">
        <f>SUM(K101:K102)</f>
        <v>0</v>
      </c>
      <c r="L105" s="4"/>
    </row>
    <row r="106" spans="3:10" ht="12.75">
      <c r="C106" s="4"/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7109375" style="0" customWidth="1"/>
    <col min="3" max="3" width="17.42187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43497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42229.37</v>
      </c>
      <c r="D3" s="6">
        <f>+C3/$C$90</f>
        <v>0.004361247938026108</v>
      </c>
      <c r="E3" s="32">
        <v>42229.37</v>
      </c>
      <c r="F3" s="6">
        <f>+E3/$E$90</f>
        <v>0.008415574213148869</v>
      </c>
      <c r="G3" s="32">
        <v>1650.60999999999</v>
      </c>
      <c r="H3" s="6">
        <f>+G3/$G$90</f>
        <v>0.002085389657295577</v>
      </c>
      <c r="I3" s="32">
        <v>3554.65999999999</v>
      </c>
      <c r="J3" s="6">
        <f>+I3/$I$90</f>
        <v>0.0014132057294160526</v>
      </c>
      <c r="K3" s="27">
        <f>+C3+E3+G3+I3</f>
        <v>89664.00999999998</v>
      </c>
      <c r="L3" s="6">
        <f>+K3/$K$90</f>
        <v>0.0049792054638901715</v>
      </c>
    </row>
    <row r="4" spans="2:12" ht="12.75">
      <c r="B4" s="30">
        <v>33012</v>
      </c>
      <c r="C4" s="32">
        <v>312.16</v>
      </c>
      <c r="D4" s="6">
        <f aca="true" t="shared" si="0" ref="D4:D67">+C4/$C$90</f>
        <v>3.223839608154774E-05</v>
      </c>
      <c r="E4" s="32">
        <v>312.16</v>
      </c>
      <c r="F4" s="6">
        <f aca="true" t="shared" si="1" ref="F4:F67">+E4/$E$90</f>
        <v>6.220802361902512E-05</v>
      </c>
      <c r="G4" s="32">
        <v>0</v>
      </c>
      <c r="H4" s="6">
        <f aca="true" t="shared" si="2" ref="H4:H67">+G4/$G$90</f>
        <v>0</v>
      </c>
      <c r="I4" s="32">
        <v>50900.3899999999</v>
      </c>
      <c r="J4" s="6">
        <f aca="true" t="shared" si="3" ref="J4:J67">+I4/$I$90</f>
        <v>0.020236175267820723</v>
      </c>
      <c r="K4" s="27">
        <f aca="true" t="shared" si="4" ref="K4:K67">+C4+E4+G4+I4</f>
        <v>51524.7099999999</v>
      </c>
      <c r="L4" s="6">
        <f aca="true" t="shared" si="5" ref="L4:L67">+K4/$K$90</f>
        <v>0.002861260806396637</v>
      </c>
    </row>
    <row r="5" spans="2:12" ht="12.75">
      <c r="B5" s="30">
        <v>33013</v>
      </c>
      <c r="C5" s="32">
        <v>746.69</v>
      </c>
      <c r="D5" s="6">
        <f t="shared" si="0"/>
        <v>7.711458216981959E-05</v>
      </c>
      <c r="E5" s="32">
        <v>746.69</v>
      </c>
      <c r="F5" s="6">
        <f t="shared" si="1"/>
        <v>0.00014880224614329148</v>
      </c>
      <c r="G5" s="32">
        <v>0</v>
      </c>
      <c r="H5" s="6">
        <f t="shared" si="2"/>
        <v>0</v>
      </c>
      <c r="I5" s="32">
        <v>5382.89</v>
      </c>
      <c r="J5" s="6">
        <f t="shared" si="3"/>
        <v>0.0021400446143418493</v>
      </c>
      <c r="K5" s="27">
        <f t="shared" si="4"/>
        <v>6876.27</v>
      </c>
      <c r="L5" s="6">
        <f t="shared" si="5"/>
        <v>0.0003818517725805937</v>
      </c>
    </row>
    <row r="6" spans="2:12" ht="12.75">
      <c r="B6" s="30">
        <v>33014</v>
      </c>
      <c r="C6" s="32">
        <v>23424.88</v>
      </c>
      <c r="D6" s="6">
        <f t="shared" si="0"/>
        <v>0.0024192098910902297</v>
      </c>
      <c r="E6" s="32">
        <v>23424.88</v>
      </c>
      <c r="F6" s="6">
        <f t="shared" si="1"/>
        <v>0.004668168529961651</v>
      </c>
      <c r="G6" s="32">
        <v>226.15</v>
      </c>
      <c r="H6" s="6">
        <f t="shared" si="2"/>
        <v>0.0002857191408009146</v>
      </c>
      <c r="I6" s="32">
        <v>34235.82</v>
      </c>
      <c r="J6" s="6">
        <f t="shared" si="3"/>
        <v>0.013610938029307112</v>
      </c>
      <c r="K6" s="27">
        <f t="shared" si="4"/>
        <v>81311.73000000001</v>
      </c>
      <c r="L6" s="6">
        <f t="shared" si="5"/>
        <v>0.004515388172962179</v>
      </c>
    </row>
    <row r="7" spans="2:12" ht="12.75">
      <c r="B7" s="30">
        <v>33015</v>
      </c>
      <c r="C7" s="32">
        <v>2052.84</v>
      </c>
      <c r="D7" s="6">
        <f t="shared" si="0"/>
        <v>0.00021200752502577031</v>
      </c>
      <c r="E7" s="32">
        <v>2052.84</v>
      </c>
      <c r="F7" s="6">
        <f t="shared" si="1"/>
        <v>0.0004090950769031251</v>
      </c>
      <c r="G7" s="32">
        <v>0</v>
      </c>
      <c r="H7" s="6">
        <f t="shared" si="2"/>
        <v>0</v>
      </c>
      <c r="I7" s="32">
        <v>14232.2099999999</v>
      </c>
      <c r="J7" s="6">
        <f t="shared" si="3"/>
        <v>0.005658217864508098</v>
      </c>
      <c r="K7" s="27">
        <f t="shared" si="4"/>
        <v>18337.8899999999</v>
      </c>
      <c r="L7" s="6">
        <f t="shared" si="5"/>
        <v>0.0010183363657750358</v>
      </c>
    </row>
    <row r="8" spans="2:12" ht="12.75">
      <c r="B8" s="30">
        <v>33016</v>
      </c>
      <c r="C8" s="32">
        <v>59932.9499999999</v>
      </c>
      <c r="D8" s="6">
        <f t="shared" si="0"/>
        <v>0.006189589250498441</v>
      </c>
      <c r="E8" s="32">
        <v>59932.9499999999</v>
      </c>
      <c r="F8" s="6">
        <f t="shared" si="1"/>
        <v>0.011943587804836767</v>
      </c>
      <c r="G8" s="32">
        <v>2052.86999999999</v>
      </c>
      <c r="H8" s="6">
        <f t="shared" si="2"/>
        <v>0.002593607130559233</v>
      </c>
      <c r="I8" s="32">
        <v>24813.6199999999</v>
      </c>
      <c r="J8" s="6">
        <f t="shared" si="3"/>
        <v>0.009865008172807726</v>
      </c>
      <c r="K8" s="27">
        <f t="shared" si="4"/>
        <v>146732.3899999997</v>
      </c>
      <c r="L8" s="6">
        <f t="shared" si="5"/>
        <v>0.008148316342506455</v>
      </c>
    </row>
    <row r="9" spans="2:12" ht="12.75">
      <c r="B9" s="30">
        <v>33018</v>
      </c>
      <c r="C9" s="32">
        <v>926.74</v>
      </c>
      <c r="D9" s="6">
        <f t="shared" si="0"/>
        <v>9.570928749555853E-05</v>
      </c>
      <c r="E9" s="32">
        <v>926.74</v>
      </c>
      <c r="F9" s="6">
        <f t="shared" si="1"/>
        <v>0.00018468305935640485</v>
      </c>
      <c r="G9" s="32">
        <v>0</v>
      </c>
      <c r="H9" s="6">
        <f t="shared" si="2"/>
        <v>0</v>
      </c>
      <c r="I9" s="32">
        <v>6577.46</v>
      </c>
      <c r="J9" s="6">
        <f t="shared" si="3"/>
        <v>0.002614962937947634</v>
      </c>
      <c r="K9" s="27">
        <f t="shared" si="4"/>
        <v>8430.94</v>
      </c>
      <c r="L9" s="6">
        <f t="shared" si="5"/>
        <v>0.00046818542371382025</v>
      </c>
    </row>
    <row r="10" spans="2:12" ht="12.75">
      <c r="B10" s="30">
        <v>33030</v>
      </c>
      <c r="C10" s="32">
        <v>18505.1699999999</v>
      </c>
      <c r="D10" s="6">
        <f t="shared" si="0"/>
        <v>0.0019111257048192323</v>
      </c>
      <c r="E10" s="32">
        <v>18505.1699999999</v>
      </c>
      <c r="F10" s="6">
        <f t="shared" si="1"/>
        <v>0.003687756446803142</v>
      </c>
      <c r="G10" s="32">
        <v>324.8</v>
      </c>
      <c r="H10" s="6">
        <f t="shared" si="2"/>
        <v>0.0004103540876946144</v>
      </c>
      <c r="I10" s="32">
        <v>7404.5</v>
      </c>
      <c r="J10" s="6">
        <f t="shared" si="3"/>
        <v>0.002943764473525229</v>
      </c>
      <c r="K10" s="27">
        <f t="shared" si="4"/>
        <v>44739.6399999998</v>
      </c>
      <c r="L10" s="6">
        <f t="shared" si="5"/>
        <v>0.0024844735355967055</v>
      </c>
    </row>
    <row r="11" spans="2:12" ht="12.75">
      <c r="B11" s="30">
        <v>33031</v>
      </c>
      <c r="C11" s="32">
        <v>1071.57999999999</v>
      </c>
      <c r="D11" s="6">
        <f t="shared" si="0"/>
        <v>0.0001106676719408784</v>
      </c>
      <c r="E11" s="32">
        <v>1071.57999999999</v>
      </c>
      <c r="F11" s="6">
        <f t="shared" si="1"/>
        <v>0.00021354713592284185</v>
      </c>
      <c r="G11" s="32">
        <v>0</v>
      </c>
      <c r="H11" s="6">
        <f t="shared" si="2"/>
        <v>0</v>
      </c>
      <c r="I11" s="32">
        <v>1794.45</v>
      </c>
      <c r="J11" s="6">
        <f t="shared" si="3"/>
        <v>0.00071340916463196</v>
      </c>
      <c r="K11" s="27">
        <f t="shared" si="4"/>
        <v>3937.6099999999797</v>
      </c>
      <c r="L11" s="6">
        <f t="shared" si="5"/>
        <v>0.00021866264097120442</v>
      </c>
    </row>
    <row r="12" spans="2:12" ht="12.75">
      <c r="B12" s="30">
        <v>33032</v>
      </c>
      <c r="C12" s="32">
        <v>3537.44999999999</v>
      </c>
      <c r="D12" s="6">
        <f t="shared" si="0"/>
        <v>0.0003653309655903086</v>
      </c>
      <c r="E12" s="32">
        <v>3537.44999999999</v>
      </c>
      <c r="F12" s="6">
        <f t="shared" si="1"/>
        <v>0.0007049518617091228</v>
      </c>
      <c r="G12" s="32">
        <v>0</v>
      </c>
      <c r="H12" s="6">
        <f t="shared" si="2"/>
        <v>0</v>
      </c>
      <c r="I12" s="32">
        <v>907.71</v>
      </c>
      <c r="J12" s="6">
        <f t="shared" si="3"/>
        <v>0.00036087304345514026</v>
      </c>
      <c r="K12" s="27">
        <f t="shared" si="4"/>
        <v>7982.60999999998</v>
      </c>
      <c r="L12" s="6">
        <f t="shared" si="5"/>
        <v>0.0004432888438527814</v>
      </c>
    </row>
    <row r="13" spans="2:12" ht="12.75">
      <c r="B13" s="30">
        <v>33033</v>
      </c>
      <c r="C13" s="32">
        <v>68213.5599999999</v>
      </c>
      <c r="D13" s="6">
        <f t="shared" si="0"/>
        <v>0.007044771160342191</v>
      </c>
      <c r="E13" s="32">
        <v>68213.5599999999</v>
      </c>
      <c r="F13" s="6">
        <f t="shared" si="1"/>
        <v>0.013593768425223541</v>
      </c>
      <c r="G13" s="32">
        <v>1520.18</v>
      </c>
      <c r="H13" s="6">
        <f t="shared" si="2"/>
        <v>0.001920603685442115</v>
      </c>
      <c r="I13" s="32">
        <v>25389.93</v>
      </c>
      <c r="J13" s="6">
        <f t="shared" si="3"/>
        <v>0.010094128424511097</v>
      </c>
      <c r="K13" s="27">
        <f t="shared" si="4"/>
        <v>163337.22999999978</v>
      </c>
      <c r="L13" s="6">
        <f t="shared" si="5"/>
        <v>0.009070413291494377</v>
      </c>
    </row>
    <row r="14" spans="2:12" ht="12.75">
      <c r="B14" s="30">
        <v>33034</v>
      </c>
      <c r="C14" s="32">
        <v>74009.75</v>
      </c>
      <c r="D14" s="6">
        <f t="shared" si="0"/>
        <v>0.0076433740210031</v>
      </c>
      <c r="E14" s="32">
        <v>74009.75</v>
      </c>
      <c r="F14" s="6">
        <f t="shared" si="1"/>
        <v>0.014748847629543003</v>
      </c>
      <c r="G14" s="32">
        <v>142.78</v>
      </c>
      <c r="H14" s="6">
        <f t="shared" si="2"/>
        <v>0.00018038902906723227</v>
      </c>
      <c r="I14" s="32">
        <v>7515.89</v>
      </c>
      <c r="J14" s="6">
        <f t="shared" si="3"/>
        <v>0.0029880491550980533</v>
      </c>
      <c r="K14" s="27">
        <f t="shared" si="4"/>
        <v>155678.17</v>
      </c>
      <c r="L14" s="6">
        <f t="shared" si="5"/>
        <v>0.008645091767281244</v>
      </c>
    </row>
    <row r="15" spans="2:12" ht="12.75">
      <c r="B15" s="30">
        <v>33035</v>
      </c>
      <c r="C15" s="32">
        <v>371.589999999999</v>
      </c>
      <c r="D15" s="6">
        <f t="shared" si="0"/>
        <v>3.83760430546588E-05</v>
      </c>
      <c r="E15" s="32">
        <v>371.589999999999</v>
      </c>
      <c r="F15" s="6">
        <f t="shared" si="1"/>
        <v>7.405138229303397E-05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743.179999999998</v>
      </c>
      <c r="L15" s="6">
        <f t="shared" si="5"/>
        <v>4.1270136330662535E-05</v>
      </c>
    </row>
    <row r="16" spans="2:12" ht="12.75">
      <c r="B16" s="30">
        <v>33054</v>
      </c>
      <c r="C16" s="32">
        <v>292.949999999999</v>
      </c>
      <c r="D16" s="6">
        <f t="shared" si="0"/>
        <v>3.025447889572456E-05</v>
      </c>
      <c r="E16" s="32">
        <v>292.949999999999</v>
      </c>
      <c r="F16" s="6">
        <f t="shared" si="1"/>
        <v>5.837980689131646E-05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585.899999999998</v>
      </c>
      <c r="L16" s="6">
        <f t="shared" si="5"/>
        <v>3.253609203172201E-05</v>
      </c>
    </row>
    <row r="17" spans="2:12" ht="12.75">
      <c r="B17" s="30">
        <v>33055</v>
      </c>
      <c r="C17" s="32">
        <v>396.069999999999</v>
      </c>
      <c r="D17" s="6">
        <f t="shared" si="0"/>
        <v>4.09042207073891E-05</v>
      </c>
      <c r="E17" s="32">
        <v>396.069999999999</v>
      </c>
      <c r="F17" s="6">
        <f t="shared" si="1"/>
        <v>7.892981776905182E-05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792.139999999998</v>
      </c>
      <c r="L17" s="6">
        <f t="shared" si="5"/>
        <v>4.398897412870506E-05</v>
      </c>
    </row>
    <row r="18" spans="2:12" ht="12.75">
      <c r="B18" s="30">
        <v>33056</v>
      </c>
      <c r="C18" s="32">
        <v>14335.5499999999</v>
      </c>
      <c r="D18" s="6">
        <f t="shared" si="0"/>
        <v>0.0014805072365031665</v>
      </c>
      <c r="E18" s="32">
        <v>14335.5499999999</v>
      </c>
      <c r="F18" s="6">
        <f t="shared" si="1"/>
        <v>0.002856824170270724</v>
      </c>
      <c r="G18" s="32">
        <v>558.07</v>
      </c>
      <c r="H18" s="6">
        <f t="shared" si="2"/>
        <v>0.0007050686752454848</v>
      </c>
      <c r="I18" s="32">
        <v>2400.46</v>
      </c>
      <c r="J18" s="6">
        <f t="shared" si="3"/>
        <v>0.0009543370744977206</v>
      </c>
      <c r="K18" s="27">
        <f t="shared" si="4"/>
        <v>31629.629999999797</v>
      </c>
      <c r="L18" s="6">
        <f t="shared" si="5"/>
        <v>0.0017564508493075818</v>
      </c>
    </row>
    <row r="19" spans="2:12" ht="12.75">
      <c r="B19" s="30">
        <v>33109</v>
      </c>
      <c r="C19" s="32">
        <v>18998.97</v>
      </c>
      <c r="D19" s="6">
        <f t="shared" si="0"/>
        <v>0.0019621230138436798</v>
      </c>
      <c r="E19" s="32">
        <v>18998.97</v>
      </c>
      <c r="F19" s="6">
        <f t="shared" si="1"/>
        <v>0.003786162142802248</v>
      </c>
      <c r="G19" s="32">
        <v>17807.7599999999</v>
      </c>
      <c r="H19" s="6">
        <f t="shared" si="2"/>
        <v>0.022498420901122553</v>
      </c>
      <c r="I19" s="32">
        <v>0</v>
      </c>
      <c r="J19" s="6">
        <f t="shared" si="3"/>
        <v>0</v>
      </c>
      <c r="K19" s="27">
        <f t="shared" si="4"/>
        <v>55805.6999999999</v>
      </c>
      <c r="L19" s="6">
        <f t="shared" si="5"/>
        <v>0.0030989919629538687</v>
      </c>
    </row>
    <row r="20" spans="2:12" ht="12.75">
      <c r="B20" s="30">
        <v>33122</v>
      </c>
      <c r="C20" s="32">
        <v>109301.71</v>
      </c>
      <c r="D20" s="6">
        <f t="shared" si="0"/>
        <v>0.011288159339346706</v>
      </c>
      <c r="E20" s="32">
        <v>109301.71</v>
      </c>
      <c r="F20" s="6">
        <f t="shared" si="1"/>
        <v>0.02178191746950229</v>
      </c>
      <c r="G20" s="32">
        <v>10667.25</v>
      </c>
      <c r="H20" s="6">
        <f t="shared" si="2"/>
        <v>0.013477061705543029</v>
      </c>
      <c r="I20" s="32">
        <v>127674.36</v>
      </c>
      <c r="J20" s="6">
        <f t="shared" si="3"/>
        <v>0.05075876090864617</v>
      </c>
      <c r="K20" s="27">
        <f t="shared" si="4"/>
        <v>356945.03</v>
      </c>
      <c r="L20" s="6">
        <f t="shared" si="5"/>
        <v>0.01982180636003723</v>
      </c>
    </row>
    <row r="21" spans="2:12" ht="12.75">
      <c r="B21" s="30">
        <v>33125</v>
      </c>
      <c r="C21" s="32">
        <v>10773.91</v>
      </c>
      <c r="D21" s="6">
        <f t="shared" si="0"/>
        <v>0.0011126780430771015</v>
      </c>
      <c r="E21" s="32">
        <v>10773.91</v>
      </c>
      <c r="F21" s="6">
        <f t="shared" si="1"/>
        <v>0.002147051665009133</v>
      </c>
      <c r="G21" s="32">
        <v>0</v>
      </c>
      <c r="H21" s="6">
        <f t="shared" si="2"/>
        <v>0</v>
      </c>
      <c r="I21" s="32">
        <v>5989.22999999999</v>
      </c>
      <c r="J21" s="6">
        <f t="shared" si="3"/>
        <v>0.00238110372040941</v>
      </c>
      <c r="K21" s="27">
        <f t="shared" si="4"/>
        <v>27537.04999999999</v>
      </c>
      <c r="L21" s="6">
        <f t="shared" si="5"/>
        <v>0.0015291824425364962</v>
      </c>
    </row>
    <row r="22" spans="2:12" ht="12.75">
      <c r="B22" s="30">
        <v>33126</v>
      </c>
      <c r="C22" s="32">
        <v>449924.51</v>
      </c>
      <c r="D22" s="6">
        <f t="shared" si="0"/>
        <v>0.04646605766330179</v>
      </c>
      <c r="E22" s="32">
        <v>449924.51</v>
      </c>
      <c r="F22" s="6">
        <f t="shared" si="1"/>
        <v>0.08966207888537385</v>
      </c>
      <c r="G22" s="32">
        <v>47498.7799999999</v>
      </c>
      <c r="H22" s="6">
        <f t="shared" si="2"/>
        <v>0.06001021715981267</v>
      </c>
      <c r="I22" s="32">
        <v>46215.23</v>
      </c>
      <c r="J22" s="6">
        <f t="shared" si="3"/>
        <v>0.01837352315616144</v>
      </c>
      <c r="K22" s="27">
        <f t="shared" si="4"/>
        <v>993563.0299999999</v>
      </c>
      <c r="L22" s="6">
        <f t="shared" si="5"/>
        <v>0.05517436112544236</v>
      </c>
    </row>
    <row r="23" spans="2:12" ht="12.75">
      <c r="B23" s="30">
        <v>33127</v>
      </c>
      <c r="C23" s="32">
        <v>35819.3399999999</v>
      </c>
      <c r="D23" s="6">
        <f t="shared" si="0"/>
        <v>0.0036992506096220623</v>
      </c>
      <c r="E23" s="32">
        <v>35819.3399999999</v>
      </c>
      <c r="F23" s="6">
        <f t="shared" si="1"/>
        <v>0.007138167442138278</v>
      </c>
      <c r="G23" s="32">
        <v>168.56</v>
      </c>
      <c r="H23" s="6">
        <f t="shared" si="2"/>
        <v>0.00021295962137254988</v>
      </c>
      <c r="I23" s="32">
        <v>92992.94</v>
      </c>
      <c r="J23" s="6">
        <f t="shared" si="3"/>
        <v>0.03697066825047785</v>
      </c>
      <c r="K23" s="27">
        <f t="shared" si="4"/>
        <v>164800.17999999982</v>
      </c>
      <c r="L23" s="6">
        <f t="shared" si="5"/>
        <v>0.009151653564301698</v>
      </c>
    </row>
    <row r="24" spans="2:12" ht="12.75">
      <c r="B24" s="30">
        <v>33128</v>
      </c>
      <c r="C24" s="32">
        <v>2650.57</v>
      </c>
      <c r="D24" s="6">
        <f t="shared" si="0"/>
        <v>0.0002737382287989108</v>
      </c>
      <c r="E24" s="32">
        <v>2650.57</v>
      </c>
      <c r="F24" s="6">
        <f t="shared" si="1"/>
        <v>0.0005282122026008439</v>
      </c>
      <c r="G24" s="32">
        <v>0</v>
      </c>
      <c r="H24" s="6">
        <f t="shared" si="2"/>
        <v>0</v>
      </c>
      <c r="I24" s="32">
        <v>37143.48</v>
      </c>
      <c r="J24" s="6">
        <f t="shared" si="3"/>
        <v>0.014766919690336267</v>
      </c>
      <c r="K24" s="27">
        <f t="shared" si="4"/>
        <v>42444.62</v>
      </c>
      <c r="L24" s="6">
        <f t="shared" si="5"/>
        <v>0.0023570269031771176</v>
      </c>
    </row>
    <row r="25" spans="2:12" ht="12.75">
      <c r="B25" s="30">
        <v>33129</v>
      </c>
      <c r="C25" s="32">
        <v>91794.61</v>
      </c>
      <c r="D25" s="6">
        <f t="shared" si="0"/>
        <v>0.009480109544243987</v>
      </c>
      <c r="E25" s="32">
        <v>91794.61</v>
      </c>
      <c r="F25" s="6">
        <f t="shared" si="1"/>
        <v>0.01829305890241927</v>
      </c>
      <c r="G25" s="32">
        <v>4713.93999999999</v>
      </c>
      <c r="H25" s="6">
        <f t="shared" si="2"/>
        <v>0.0059556174511919534</v>
      </c>
      <c r="I25" s="32">
        <v>3482.65999999999</v>
      </c>
      <c r="J25" s="6">
        <f t="shared" si="3"/>
        <v>0.0013845811035677418</v>
      </c>
      <c r="K25" s="27">
        <f t="shared" si="4"/>
        <v>191785.82</v>
      </c>
      <c r="L25" s="6">
        <f t="shared" si="5"/>
        <v>0.010650215207201387</v>
      </c>
    </row>
    <row r="26" spans="2:12" ht="12.75">
      <c r="B26" s="30">
        <v>33130</v>
      </c>
      <c r="C26" s="32">
        <v>243393.14</v>
      </c>
      <c r="D26" s="6">
        <f t="shared" si="0"/>
        <v>0.025136482735941826</v>
      </c>
      <c r="E26" s="32">
        <v>243393.14</v>
      </c>
      <c r="F26" s="6">
        <f t="shared" si="1"/>
        <v>0.04850399218935382</v>
      </c>
      <c r="G26" s="32">
        <v>35279.5</v>
      </c>
      <c r="H26" s="6">
        <f t="shared" si="2"/>
        <v>0.04457231230548691</v>
      </c>
      <c r="I26" s="32">
        <v>95862.77</v>
      </c>
      <c r="J26" s="6">
        <f t="shared" si="3"/>
        <v>0.0381116100560092</v>
      </c>
      <c r="K26" s="27">
        <f t="shared" si="4"/>
        <v>617928.55</v>
      </c>
      <c r="L26" s="6">
        <f t="shared" si="5"/>
        <v>0.03431469563377471</v>
      </c>
    </row>
    <row r="27" spans="2:12" ht="12.75">
      <c r="B27" s="30">
        <v>33131</v>
      </c>
      <c r="C27" s="32">
        <v>800746.479999999</v>
      </c>
      <c r="D27" s="6">
        <f t="shared" si="0"/>
        <v>0.08269727762411941</v>
      </c>
      <c r="E27" s="32">
        <v>800746.479999999</v>
      </c>
      <c r="F27" s="6">
        <f t="shared" si="1"/>
        <v>0.1595747563451152</v>
      </c>
      <c r="G27" s="32">
        <v>273675.59</v>
      </c>
      <c r="H27" s="6">
        <f t="shared" si="2"/>
        <v>0.3457632298606384</v>
      </c>
      <c r="I27" s="32">
        <v>159431.579999999</v>
      </c>
      <c r="J27" s="6">
        <f t="shared" si="3"/>
        <v>0.06338429619312479</v>
      </c>
      <c r="K27" s="27">
        <f t="shared" si="4"/>
        <v>2034600.129999997</v>
      </c>
      <c r="L27" s="6">
        <f t="shared" si="5"/>
        <v>0.11298504365494741</v>
      </c>
    </row>
    <row r="28" spans="2:12" ht="12.75">
      <c r="B28" s="30">
        <v>33132</v>
      </c>
      <c r="C28" s="32">
        <v>374053.71</v>
      </c>
      <c r="D28" s="6">
        <f t="shared" si="0"/>
        <v>0.038630483273809565</v>
      </c>
      <c r="E28" s="32">
        <v>374053.71</v>
      </c>
      <c r="F28" s="6">
        <f t="shared" si="1"/>
        <v>0.07454235656863138</v>
      </c>
      <c r="G28" s="32">
        <v>54385.3899999999</v>
      </c>
      <c r="H28" s="6">
        <f t="shared" si="2"/>
        <v>0.06871079771356454</v>
      </c>
      <c r="I28" s="32">
        <v>177271.41</v>
      </c>
      <c r="J28" s="6">
        <f t="shared" si="3"/>
        <v>0.07047677478961781</v>
      </c>
      <c r="K28" s="27">
        <f t="shared" si="4"/>
        <v>979764.22</v>
      </c>
      <c r="L28" s="6">
        <f t="shared" si="5"/>
        <v>0.05440808812307294</v>
      </c>
    </row>
    <row r="29" spans="2:12" ht="12.75">
      <c r="B29" s="30">
        <v>33133</v>
      </c>
      <c r="C29" s="32">
        <v>175328.51</v>
      </c>
      <c r="D29" s="6">
        <f t="shared" si="0"/>
        <v>0.018107092355739377</v>
      </c>
      <c r="E29" s="32">
        <v>175328.51</v>
      </c>
      <c r="F29" s="6">
        <f t="shared" si="1"/>
        <v>0.03493990290610098</v>
      </c>
      <c r="G29" s="32">
        <v>27867.88</v>
      </c>
      <c r="H29" s="6">
        <f t="shared" si="2"/>
        <v>0.03520843126041561</v>
      </c>
      <c r="I29" s="32">
        <v>78973.7299999999</v>
      </c>
      <c r="J29" s="6">
        <f t="shared" si="3"/>
        <v>0.03139713157077092</v>
      </c>
      <c r="K29" s="27">
        <f t="shared" si="4"/>
        <v>457498.6299999999</v>
      </c>
      <c r="L29" s="6">
        <f t="shared" si="5"/>
        <v>0.025405730551402595</v>
      </c>
    </row>
    <row r="30" spans="2:12" ht="12.75">
      <c r="B30" s="30">
        <v>33134</v>
      </c>
      <c r="C30" s="32">
        <v>193325.7</v>
      </c>
      <c r="D30" s="6">
        <f t="shared" si="0"/>
        <v>0.01996575630875985</v>
      </c>
      <c r="E30" s="32">
        <v>193325.7</v>
      </c>
      <c r="F30" s="6">
        <f t="shared" si="1"/>
        <v>0.03852642783112687</v>
      </c>
      <c r="G30" s="32">
        <v>56864.69</v>
      </c>
      <c r="H30" s="6">
        <f t="shared" si="2"/>
        <v>0.07184315882693061</v>
      </c>
      <c r="I30" s="32">
        <v>128248.38</v>
      </c>
      <c r="J30" s="6">
        <f t="shared" si="3"/>
        <v>0.05098697073822183</v>
      </c>
      <c r="K30" s="27">
        <f t="shared" si="4"/>
        <v>571764.47</v>
      </c>
      <c r="L30" s="6">
        <f t="shared" si="5"/>
        <v>0.03175112035567301</v>
      </c>
    </row>
    <row r="31" spans="2:12" ht="12.75">
      <c r="B31" s="30">
        <v>33135</v>
      </c>
      <c r="C31" s="32">
        <v>13004.68</v>
      </c>
      <c r="D31" s="6">
        <f t="shared" si="0"/>
        <v>0.001343061329939077</v>
      </c>
      <c r="E31" s="32">
        <v>13004.68</v>
      </c>
      <c r="F31" s="6">
        <f t="shared" si="1"/>
        <v>0.0025916050762361084</v>
      </c>
      <c r="G31" s="32">
        <v>0</v>
      </c>
      <c r="H31" s="6">
        <f t="shared" si="2"/>
        <v>0</v>
      </c>
      <c r="I31" s="32">
        <v>44655.86</v>
      </c>
      <c r="J31" s="6">
        <f t="shared" si="3"/>
        <v>0.017753573394924213</v>
      </c>
      <c r="K31" s="27">
        <f t="shared" si="4"/>
        <v>70665.22</v>
      </c>
      <c r="L31" s="6">
        <f t="shared" si="5"/>
        <v>0.003924168119750624</v>
      </c>
    </row>
    <row r="32" spans="2:12" ht="12.75">
      <c r="B32" s="30">
        <v>33136</v>
      </c>
      <c r="C32" s="32">
        <v>27042.36</v>
      </c>
      <c r="D32" s="6">
        <f t="shared" si="0"/>
        <v>0.0027928059734104414</v>
      </c>
      <c r="E32" s="32">
        <v>27042.36</v>
      </c>
      <c r="F32" s="6">
        <f t="shared" si="1"/>
        <v>0.005389068969740454</v>
      </c>
      <c r="G32" s="32">
        <v>959.419999999999</v>
      </c>
      <c r="H32" s="6">
        <f t="shared" si="2"/>
        <v>0.0012121364495565473</v>
      </c>
      <c r="I32" s="32">
        <v>4072.79</v>
      </c>
      <c r="J32" s="6">
        <f t="shared" si="3"/>
        <v>0.0016191956931769624</v>
      </c>
      <c r="K32" s="27">
        <f t="shared" si="4"/>
        <v>59116.93</v>
      </c>
      <c r="L32" s="6">
        <f t="shared" si="5"/>
        <v>0.0032828705839100087</v>
      </c>
    </row>
    <row r="33" spans="2:12" ht="12.75">
      <c r="B33" s="30">
        <v>33137</v>
      </c>
      <c r="C33" s="32">
        <v>81454.7599999999</v>
      </c>
      <c r="D33" s="6">
        <f t="shared" si="0"/>
        <v>0.008412259147896617</v>
      </c>
      <c r="E33" s="32">
        <v>81454.7599999999</v>
      </c>
      <c r="F33" s="6">
        <f t="shared" si="1"/>
        <v>0.01623250779716176</v>
      </c>
      <c r="G33" s="32">
        <v>0</v>
      </c>
      <c r="H33" s="6">
        <f t="shared" si="2"/>
        <v>0</v>
      </c>
      <c r="I33" s="32">
        <v>106753.31</v>
      </c>
      <c r="J33" s="6">
        <f t="shared" si="3"/>
        <v>0.042441299400260056</v>
      </c>
      <c r="K33" s="27">
        <f t="shared" si="4"/>
        <v>269662.8299999998</v>
      </c>
      <c r="L33" s="6">
        <f t="shared" si="5"/>
        <v>0.014974867135030942</v>
      </c>
    </row>
    <row r="34" spans="2:12" ht="12.75">
      <c r="B34" s="30">
        <v>33138</v>
      </c>
      <c r="C34" s="32">
        <v>48287.7099999999</v>
      </c>
      <c r="D34" s="6">
        <f t="shared" si="0"/>
        <v>0.004986924400470625</v>
      </c>
      <c r="E34" s="32">
        <v>48287.7099999999</v>
      </c>
      <c r="F34" s="6">
        <f t="shared" si="1"/>
        <v>0.009622895323515597</v>
      </c>
      <c r="G34" s="32">
        <v>804</v>
      </c>
      <c r="H34" s="6">
        <f t="shared" si="2"/>
        <v>0.0010157779756972598</v>
      </c>
      <c r="I34" s="32">
        <v>20741.1899999999</v>
      </c>
      <c r="J34" s="6">
        <f t="shared" si="3"/>
        <v>0.008245955602760004</v>
      </c>
      <c r="K34" s="27">
        <f t="shared" si="4"/>
        <v>118120.6099999997</v>
      </c>
      <c r="L34" s="6">
        <f t="shared" si="5"/>
        <v>0.006559452189457494</v>
      </c>
    </row>
    <row r="35" spans="2:12" ht="12.75">
      <c r="B35" s="30">
        <v>33139</v>
      </c>
      <c r="C35" s="32">
        <v>2778178.14999999</v>
      </c>
      <c r="D35" s="6">
        <f t="shared" si="0"/>
        <v>0.28691698995643655</v>
      </c>
      <c r="E35" s="32">
        <v>681.059999999999</v>
      </c>
      <c r="F35" s="6">
        <f t="shared" si="1"/>
        <v>0.00013572333600068293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2778859.20999999</v>
      </c>
      <c r="L35" s="6">
        <f t="shared" si="5"/>
        <v>0.15431510325952943</v>
      </c>
    </row>
    <row r="36" spans="2:12" ht="12.75">
      <c r="B36" s="30">
        <v>33140</v>
      </c>
      <c r="C36" s="32">
        <v>1726096.28</v>
      </c>
      <c r="D36" s="6">
        <f t="shared" si="0"/>
        <v>0.17826299189366393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1726096.28</v>
      </c>
      <c r="L36" s="6">
        <f t="shared" si="5"/>
        <v>0.0958532640752572</v>
      </c>
    </row>
    <row r="37" spans="2:12" ht="12.75">
      <c r="B37" s="30">
        <v>33141</v>
      </c>
      <c r="C37" s="32">
        <v>181918.31</v>
      </c>
      <c r="D37" s="6">
        <f t="shared" si="0"/>
        <v>0.018787655472404494</v>
      </c>
      <c r="E37" s="32">
        <v>20650.04</v>
      </c>
      <c r="F37" s="6">
        <f t="shared" si="1"/>
        <v>0.004115191491715189</v>
      </c>
      <c r="G37" s="32">
        <v>10594.75</v>
      </c>
      <c r="H37" s="6">
        <f t="shared" si="2"/>
        <v>0.013385464810968337</v>
      </c>
      <c r="I37" s="32">
        <v>5165.52</v>
      </c>
      <c r="J37" s="6">
        <f t="shared" si="3"/>
        <v>0.0020536260737773035</v>
      </c>
      <c r="K37" s="27">
        <f t="shared" si="4"/>
        <v>218328.62</v>
      </c>
      <c r="L37" s="6">
        <f t="shared" si="5"/>
        <v>0.012124185139919587</v>
      </c>
    </row>
    <row r="38" spans="2:12" ht="12.75">
      <c r="B38" s="30">
        <v>33142</v>
      </c>
      <c r="C38" s="32">
        <v>175326.64</v>
      </c>
      <c r="D38" s="6">
        <f t="shared" si="0"/>
        <v>0.01810689923105757</v>
      </c>
      <c r="E38" s="32">
        <v>175326.64</v>
      </c>
      <c r="F38" s="6">
        <f t="shared" si="1"/>
        <v>0.03493953024783545</v>
      </c>
      <c r="G38" s="32">
        <v>16555.32</v>
      </c>
      <c r="H38" s="6">
        <f t="shared" si="2"/>
        <v>0.020916081388831293</v>
      </c>
      <c r="I38" s="32">
        <v>23408.16</v>
      </c>
      <c r="J38" s="6">
        <f t="shared" si="3"/>
        <v>0.009306247524963783</v>
      </c>
      <c r="K38" s="27">
        <f t="shared" si="4"/>
        <v>390616.76</v>
      </c>
      <c r="L38" s="6">
        <f t="shared" si="5"/>
        <v>0.02169165873441391</v>
      </c>
    </row>
    <row r="39" spans="2:12" ht="12.75">
      <c r="B39" s="30">
        <v>33143</v>
      </c>
      <c r="C39" s="32">
        <v>40847.19</v>
      </c>
      <c r="D39" s="6">
        <f t="shared" si="0"/>
        <v>0.004218502979363903</v>
      </c>
      <c r="E39" s="32">
        <v>40847.19</v>
      </c>
      <c r="F39" s="6">
        <f t="shared" si="1"/>
        <v>0.0081401299342991</v>
      </c>
      <c r="G39" s="32">
        <v>0</v>
      </c>
      <c r="H39" s="6">
        <f t="shared" si="2"/>
        <v>0</v>
      </c>
      <c r="I39" s="32">
        <v>45435.2099999999</v>
      </c>
      <c r="J39" s="6">
        <f t="shared" si="3"/>
        <v>0.018063415091519743</v>
      </c>
      <c r="K39" s="27">
        <f t="shared" si="4"/>
        <v>127129.58999999991</v>
      </c>
      <c r="L39" s="6">
        <f t="shared" si="5"/>
        <v>0.0070597372251153725</v>
      </c>
    </row>
    <row r="40" spans="2:12" ht="12.75">
      <c r="B40" s="30">
        <v>33144</v>
      </c>
      <c r="C40" s="32">
        <v>17551.86</v>
      </c>
      <c r="D40" s="6">
        <f t="shared" si="0"/>
        <v>0.0018126723944383474</v>
      </c>
      <c r="E40" s="32">
        <v>17551.86</v>
      </c>
      <c r="F40" s="6">
        <f t="shared" si="1"/>
        <v>0.0034977784515563244</v>
      </c>
      <c r="G40" s="32">
        <v>448.579999999999</v>
      </c>
      <c r="H40" s="6">
        <f t="shared" si="2"/>
        <v>0.0005667384133560644</v>
      </c>
      <c r="I40" s="32">
        <v>31892.09</v>
      </c>
      <c r="J40" s="6">
        <f t="shared" si="3"/>
        <v>0.012679154774592373</v>
      </c>
      <c r="K40" s="27">
        <f t="shared" si="4"/>
        <v>67444.39</v>
      </c>
      <c r="L40" s="6">
        <f t="shared" si="5"/>
        <v>0.00374530957512094</v>
      </c>
    </row>
    <row r="41" spans="2:12" ht="12.75">
      <c r="B41" s="30">
        <v>33145</v>
      </c>
      <c r="C41" s="32">
        <v>22153.32</v>
      </c>
      <c r="D41" s="6">
        <f t="shared" si="0"/>
        <v>0.002287889238471531</v>
      </c>
      <c r="E41" s="32">
        <v>22153.32</v>
      </c>
      <c r="F41" s="6">
        <f t="shared" si="1"/>
        <v>0.004414768880701632</v>
      </c>
      <c r="G41" s="32">
        <v>0</v>
      </c>
      <c r="H41" s="6">
        <f t="shared" si="2"/>
        <v>0</v>
      </c>
      <c r="I41" s="32">
        <v>41722.62</v>
      </c>
      <c r="J41" s="6">
        <f t="shared" si="3"/>
        <v>0.016587422040433952</v>
      </c>
      <c r="K41" s="27">
        <f t="shared" si="4"/>
        <v>86029.26000000001</v>
      </c>
      <c r="L41" s="6">
        <f t="shared" si="5"/>
        <v>0.004777361189248934</v>
      </c>
    </row>
    <row r="42" spans="2:12" ht="12.75">
      <c r="B42" s="30">
        <v>33146</v>
      </c>
      <c r="C42" s="32">
        <v>16883.86</v>
      </c>
      <c r="D42" s="6">
        <f t="shared" si="0"/>
        <v>0.0017436845401890076</v>
      </c>
      <c r="E42" s="32">
        <v>16883.86</v>
      </c>
      <c r="F42" s="6">
        <f t="shared" si="1"/>
        <v>0.0033646577449394973</v>
      </c>
      <c r="G42" s="32">
        <v>456.769999999999</v>
      </c>
      <c r="H42" s="6">
        <f t="shared" si="2"/>
        <v>0.0005770857039293985</v>
      </c>
      <c r="I42" s="32">
        <v>55438.51</v>
      </c>
      <c r="J42" s="6">
        <f t="shared" si="3"/>
        <v>0.02204036953246987</v>
      </c>
      <c r="K42" s="27">
        <f t="shared" si="4"/>
        <v>89663</v>
      </c>
      <c r="L42" s="6">
        <f t="shared" si="5"/>
        <v>0.004979149376754225</v>
      </c>
    </row>
    <row r="43" spans="2:12" ht="12.75">
      <c r="B43" s="30">
        <v>33147</v>
      </c>
      <c r="C43" s="32">
        <v>5474.60999999999</v>
      </c>
      <c r="D43" s="6">
        <f t="shared" si="0"/>
        <v>0.0005653916119041573</v>
      </c>
      <c r="E43" s="32">
        <v>5474.60999999999</v>
      </c>
      <c r="F43" s="6">
        <f t="shared" si="1"/>
        <v>0.0010909939395981243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10949.21999999998</v>
      </c>
      <c r="L43" s="6">
        <f t="shared" si="5"/>
        <v>0.0006080300897688543</v>
      </c>
    </row>
    <row r="44" spans="2:12" ht="12.75">
      <c r="B44" s="30">
        <v>33149</v>
      </c>
      <c r="C44" s="32">
        <v>154352.01</v>
      </c>
      <c r="D44" s="6">
        <f t="shared" si="0"/>
        <v>0.015940739474509923</v>
      </c>
      <c r="E44" s="32">
        <v>154352.01</v>
      </c>
      <c r="F44" s="6">
        <f t="shared" si="1"/>
        <v>0.03075965365108919</v>
      </c>
      <c r="G44" s="32">
        <v>71708.47</v>
      </c>
      <c r="H44" s="6">
        <f t="shared" si="2"/>
        <v>0.09059687126486031</v>
      </c>
      <c r="I44" s="32">
        <v>42797.1699999999</v>
      </c>
      <c r="J44" s="6">
        <f t="shared" si="3"/>
        <v>0.017014624703007554</v>
      </c>
      <c r="K44" s="27">
        <f t="shared" si="4"/>
        <v>423209.6599999999</v>
      </c>
      <c r="L44" s="6">
        <f t="shared" si="5"/>
        <v>0.023501601717825265</v>
      </c>
    </row>
    <row r="45" spans="2:12" ht="12.75">
      <c r="B45" s="30">
        <v>33150</v>
      </c>
      <c r="C45" s="32">
        <v>3926.02</v>
      </c>
      <c r="D45" s="6">
        <f t="shared" si="0"/>
        <v>0.00040546062206585744</v>
      </c>
      <c r="E45" s="32">
        <v>3926.02</v>
      </c>
      <c r="F45" s="6">
        <f t="shared" si="1"/>
        <v>0.0007823870607661616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7852.04</v>
      </c>
      <c r="L45" s="6">
        <f t="shared" si="5"/>
        <v>0.00043603805440649144</v>
      </c>
    </row>
    <row r="46" spans="2:12" ht="12.75">
      <c r="B46" s="30">
        <v>33154</v>
      </c>
      <c r="C46" s="32">
        <v>38446.5299999999</v>
      </c>
      <c r="D46" s="6">
        <f t="shared" si="0"/>
        <v>0.003970574263522246</v>
      </c>
      <c r="E46" s="32">
        <v>38446.5299999999</v>
      </c>
      <c r="F46" s="6">
        <f t="shared" si="1"/>
        <v>0.0076617204200075326</v>
      </c>
      <c r="G46" s="32">
        <v>8660.6</v>
      </c>
      <c r="H46" s="6">
        <f t="shared" si="2"/>
        <v>0.010941849174531951</v>
      </c>
      <c r="I46" s="32">
        <v>1690.29</v>
      </c>
      <c r="J46" s="6">
        <f t="shared" si="3"/>
        <v>0.0006719988725714038</v>
      </c>
      <c r="K46" s="27">
        <f t="shared" si="4"/>
        <v>87243.9499999998</v>
      </c>
      <c r="L46" s="6">
        <f t="shared" si="5"/>
        <v>0.004844815132976542</v>
      </c>
    </row>
    <row r="47" spans="2:12" ht="12.75">
      <c r="B47" s="30">
        <v>33155</v>
      </c>
      <c r="C47" s="32">
        <v>4366.76</v>
      </c>
      <c r="D47" s="6">
        <f t="shared" si="0"/>
        <v>0.000450978147338094</v>
      </c>
      <c r="E47" s="32">
        <v>4366.76</v>
      </c>
      <c r="F47" s="6">
        <f t="shared" si="1"/>
        <v>0.0008702188275839766</v>
      </c>
      <c r="G47" s="32">
        <v>0</v>
      </c>
      <c r="H47" s="6">
        <f t="shared" si="2"/>
        <v>0</v>
      </c>
      <c r="I47" s="32">
        <v>51087.86</v>
      </c>
      <c r="J47" s="6">
        <f t="shared" si="3"/>
        <v>0.0203107066373733</v>
      </c>
      <c r="K47" s="27">
        <f t="shared" si="4"/>
        <v>59821.380000000005</v>
      </c>
      <c r="L47" s="6">
        <f t="shared" si="5"/>
        <v>0.0033219899729384213</v>
      </c>
    </row>
    <row r="48" spans="2:12" ht="12.75">
      <c r="B48" s="30">
        <v>33156</v>
      </c>
      <c r="C48" s="32">
        <v>27404.66</v>
      </c>
      <c r="D48" s="6">
        <f t="shared" si="0"/>
        <v>0.0028302225895699257</v>
      </c>
      <c r="E48" s="32">
        <v>27404.66</v>
      </c>
      <c r="F48" s="6">
        <f t="shared" si="1"/>
        <v>0.005461269017655538</v>
      </c>
      <c r="G48" s="32">
        <v>466.829999999999</v>
      </c>
      <c r="H48" s="6">
        <f t="shared" si="2"/>
        <v>0.0005897955626800383</v>
      </c>
      <c r="I48" s="32">
        <v>92382.2599999999</v>
      </c>
      <c r="J48" s="6">
        <f t="shared" si="3"/>
        <v>0.03672788371557438</v>
      </c>
      <c r="K48" s="27">
        <f t="shared" si="4"/>
        <v>147658.4099999999</v>
      </c>
      <c r="L48" s="6">
        <f t="shared" si="5"/>
        <v>0.008199739916398283</v>
      </c>
    </row>
    <row r="49" spans="2:12" ht="12.75">
      <c r="B49" s="30">
        <v>33157</v>
      </c>
      <c r="C49" s="32">
        <v>4991.18999999999</v>
      </c>
      <c r="D49" s="6">
        <f t="shared" si="0"/>
        <v>0.0005154662997765887</v>
      </c>
      <c r="E49" s="32">
        <v>4991.18999999999</v>
      </c>
      <c r="F49" s="6">
        <f t="shared" si="1"/>
        <v>0.0009946567958964677</v>
      </c>
      <c r="G49" s="32">
        <v>0</v>
      </c>
      <c r="H49" s="6">
        <f t="shared" si="2"/>
        <v>0</v>
      </c>
      <c r="I49" s="32">
        <v>13909.03</v>
      </c>
      <c r="J49" s="6">
        <f t="shared" si="3"/>
        <v>0.005529733050874012</v>
      </c>
      <c r="K49" s="27">
        <f t="shared" si="4"/>
        <v>23891.40999999998</v>
      </c>
      <c r="L49" s="6">
        <f t="shared" si="5"/>
        <v>0.0013267334263997363</v>
      </c>
    </row>
    <row r="50" spans="2:12" ht="12.75">
      <c r="B50" s="30">
        <v>33158</v>
      </c>
      <c r="C50" s="32">
        <v>1947.89</v>
      </c>
      <c r="D50" s="6">
        <f t="shared" si="0"/>
        <v>0.00020116878954153648</v>
      </c>
      <c r="E50" s="32">
        <v>1947.89</v>
      </c>
      <c r="F50" s="6">
        <f t="shared" si="1"/>
        <v>0.000388180379059658</v>
      </c>
      <c r="G50" s="32">
        <v>0</v>
      </c>
      <c r="H50" s="6">
        <f t="shared" si="2"/>
        <v>0</v>
      </c>
      <c r="I50" s="32">
        <v>1578.95</v>
      </c>
      <c r="J50" s="6">
        <f t="shared" si="3"/>
        <v>0.0006277340692109745</v>
      </c>
      <c r="K50" s="27">
        <f t="shared" si="4"/>
        <v>5474.7300000000005</v>
      </c>
      <c r="L50" s="6">
        <f t="shared" si="5"/>
        <v>0.00030402170870256026</v>
      </c>
    </row>
    <row r="51" spans="2:12" ht="12.75">
      <c r="B51" s="30">
        <v>33160</v>
      </c>
      <c r="C51" s="32">
        <v>474867.37</v>
      </c>
      <c r="D51" s="6">
        <f t="shared" si="0"/>
        <v>0.049042037289412095</v>
      </c>
      <c r="E51" s="32">
        <v>474867.37</v>
      </c>
      <c r="F51" s="6">
        <f t="shared" si="1"/>
        <v>0.09463275425699749</v>
      </c>
      <c r="G51" s="32">
        <v>43009.82</v>
      </c>
      <c r="H51" s="6">
        <f t="shared" si="2"/>
        <v>0.05433884066505413</v>
      </c>
      <c r="I51" s="32">
        <v>93971.1</v>
      </c>
      <c r="J51" s="6">
        <f t="shared" si="3"/>
        <v>0.037359549695197065</v>
      </c>
      <c r="K51" s="27">
        <f t="shared" si="4"/>
        <v>1086715.66</v>
      </c>
      <c r="L51" s="6">
        <f t="shared" si="5"/>
        <v>0.060347295999442975</v>
      </c>
    </row>
    <row r="52" spans="2:12" ht="12.75">
      <c r="B52" s="30">
        <v>33161</v>
      </c>
      <c r="C52" s="32">
        <v>11367.1</v>
      </c>
      <c r="D52" s="6">
        <f t="shared" si="0"/>
        <v>0.0011739398773019008</v>
      </c>
      <c r="E52" s="32">
        <v>11367.1</v>
      </c>
      <c r="F52" s="6">
        <f t="shared" si="1"/>
        <v>0.002265264048179845</v>
      </c>
      <c r="G52" s="32">
        <v>0</v>
      </c>
      <c r="H52" s="6">
        <f t="shared" si="2"/>
        <v>0</v>
      </c>
      <c r="I52" s="32">
        <v>5726.94999999999</v>
      </c>
      <c r="J52" s="6">
        <f t="shared" si="3"/>
        <v>0.0022768305694719805</v>
      </c>
      <c r="K52" s="27">
        <f t="shared" si="4"/>
        <v>28461.14999999999</v>
      </c>
      <c r="L52" s="6">
        <f t="shared" si="5"/>
        <v>0.0015804993953381936</v>
      </c>
    </row>
    <row r="53" spans="2:12" ht="12.75">
      <c r="B53" s="30">
        <v>33162</v>
      </c>
      <c r="C53" s="32">
        <v>9278.40999999999</v>
      </c>
      <c r="D53" s="6">
        <f t="shared" si="0"/>
        <v>0.0009582299352479275</v>
      </c>
      <c r="E53" s="32">
        <v>9278.40999999999</v>
      </c>
      <c r="F53" s="6">
        <f t="shared" si="1"/>
        <v>0.001849024693833285</v>
      </c>
      <c r="G53" s="32">
        <v>0</v>
      </c>
      <c r="H53" s="6">
        <f t="shared" si="2"/>
        <v>0</v>
      </c>
      <c r="I53" s="32">
        <v>1822.97</v>
      </c>
      <c r="J53" s="6">
        <f t="shared" si="3"/>
        <v>0.0007247476969818741</v>
      </c>
      <c r="K53" s="27">
        <f t="shared" si="4"/>
        <v>20379.789999999983</v>
      </c>
      <c r="L53" s="6">
        <f t="shared" si="5"/>
        <v>0.001131726784480576</v>
      </c>
    </row>
    <row r="54" spans="2:12" ht="12.75">
      <c r="B54" s="30">
        <v>33165</v>
      </c>
      <c r="C54" s="32">
        <v>4284.47</v>
      </c>
      <c r="D54" s="6">
        <f t="shared" si="0"/>
        <v>0.00044247962858633025</v>
      </c>
      <c r="E54" s="32">
        <v>4284.47</v>
      </c>
      <c r="F54" s="6">
        <f t="shared" si="1"/>
        <v>0.000853819871075745</v>
      </c>
      <c r="G54" s="32">
        <v>0</v>
      </c>
      <c r="H54" s="6">
        <f t="shared" si="2"/>
        <v>0</v>
      </c>
      <c r="I54" s="32">
        <v>29509.79</v>
      </c>
      <c r="J54" s="6">
        <f t="shared" si="3"/>
        <v>0.011732037466836393</v>
      </c>
      <c r="K54" s="27">
        <f t="shared" si="4"/>
        <v>38078.73</v>
      </c>
      <c r="L54" s="6">
        <f t="shared" si="5"/>
        <v>0.0021145810952911724</v>
      </c>
    </row>
    <row r="55" spans="2:12" ht="12.75">
      <c r="B55" s="30">
        <v>33166</v>
      </c>
      <c r="C55" s="32">
        <v>249527.56</v>
      </c>
      <c r="D55" s="6">
        <f t="shared" si="0"/>
        <v>0.025770016377954154</v>
      </c>
      <c r="E55" s="32">
        <v>249527.56</v>
      </c>
      <c r="F55" s="6">
        <f t="shared" si="1"/>
        <v>0.04972647471193525</v>
      </c>
      <c r="G55" s="32">
        <v>4357.84</v>
      </c>
      <c r="H55" s="6">
        <f t="shared" si="2"/>
        <v>0.0055057187731499336</v>
      </c>
      <c r="I55" s="32">
        <v>34702.22</v>
      </c>
      <c r="J55" s="6">
        <f t="shared" si="3"/>
        <v>0.013796361994524503</v>
      </c>
      <c r="K55" s="27">
        <f t="shared" si="4"/>
        <v>538115.18</v>
      </c>
      <c r="L55" s="6">
        <f t="shared" si="5"/>
        <v>0.029882514115287105</v>
      </c>
    </row>
    <row r="56" spans="2:12" ht="12.75">
      <c r="B56" s="30">
        <v>33167</v>
      </c>
      <c r="C56" s="32">
        <v>345.639999999999</v>
      </c>
      <c r="D56" s="6">
        <f t="shared" si="0"/>
        <v>3.56960508124876E-05</v>
      </c>
      <c r="E56" s="32">
        <v>345.639999999999</v>
      </c>
      <c r="F56" s="6">
        <f t="shared" si="1"/>
        <v>6.888000154946111E-05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691.279999999998</v>
      </c>
      <c r="L56" s="6">
        <f t="shared" si="5"/>
        <v>3.838803498837481E-05</v>
      </c>
    </row>
    <row r="57" spans="2:12" ht="12.75">
      <c r="B57" s="30">
        <v>33168</v>
      </c>
      <c r="C57" s="32">
        <v>3606.30999999999</v>
      </c>
      <c r="D57" s="6">
        <f t="shared" si="0"/>
        <v>0.0003724424979909216</v>
      </c>
      <c r="E57" s="32">
        <v>3606.30999999999</v>
      </c>
      <c r="F57" s="6">
        <f t="shared" si="1"/>
        <v>0.0007186744543103724</v>
      </c>
      <c r="G57" s="32">
        <v>0</v>
      </c>
      <c r="H57" s="6">
        <f t="shared" si="2"/>
        <v>0</v>
      </c>
      <c r="I57" s="32">
        <v>2218.11999999999</v>
      </c>
      <c r="J57" s="6">
        <f t="shared" si="3"/>
        <v>0.0008818452095368697</v>
      </c>
      <c r="K57" s="27">
        <f t="shared" si="4"/>
        <v>9430.739999999969</v>
      </c>
      <c r="L57" s="6">
        <f t="shared" si="5"/>
        <v>0.0005237061351207407</v>
      </c>
    </row>
    <row r="58" spans="2:12" ht="12.75">
      <c r="B58" s="30">
        <v>33169</v>
      </c>
      <c r="C58" s="32">
        <v>14143.8099999999</v>
      </c>
      <c r="D58" s="6">
        <f t="shared" si="0"/>
        <v>0.001460705243728064</v>
      </c>
      <c r="E58" s="32">
        <v>14143.8099999999</v>
      </c>
      <c r="F58" s="6">
        <f t="shared" si="1"/>
        <v>0.0028186137446918162</v>
      </c>
      <c r="G58" s="32">
        <v>0</v>
      </c>
      <c r="H58" s="6">
        <f t="shared" si="2"/>
        <v>0</v>
      </c>
      <c r="I58" s="32">
        <v>26914.1199999999</v>
      </c>
      <c r="J58" s="6">
        <f t="shared" si="3"/>
        <v>0.010700091875507401</v>
      </c>
      <c r="K58" s="27">
        <f t="shared" si="4"/>
        <v>55201.7399999997</v>
      </c>
      <c r="L58" s="6">
        <f t="shared" si="5"/>
        <v>0.0030654529662932006</v>
      </c>
    </row>
    <row r="59" spans="2:12" ht="12.75">
      <c r="B59" s="30">
        <v>33170</v>
      </c>
      <c r="C59" s="32">
        <v>893.09</v>
      </c>
      <c r="D59" s="6">
        <f t="shared" si="0"/>
        <v>9.22340759753635E-05</v>
      </c>
      <c r="E59" s="32">
        <v>893.09</v>
      </c>
      <c r="F59" s="6">
        <f t="shared" si="1"/>
        <v>0.00017797720340182965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1786.18</v>
      </c>
      <c r="L59" s="6">
        <f t="shared" si="5"/>
        <v>9.918982226526952E-05</v>
      </c>
    </row>
    <row r="60" spans="2:12" ht="12.75">
      <c r="B60" s="30">
        <v>33172</v>
      </c>
      <c r="C60" s="32">
        <v>199455.38</v>
      </c>
      <c r="D60" s="6">
        <f t="shared" si="0"/>
        <v>0.02059880042617765</v>
      </c>
      <c r="E60" s="32">
        <v>199455.38</v>
      </c>
      <c r="F60" s="6">
        <f t="shared" si="1"/>
        <v>0.03974796575468231</v>
      </c>
      <c r="G60" s="32">
        <v>13004.37</v>
      </c>
      <c r="H60" s="6">
        <f t="shared" si="2"/>
        <v>0.016429791833107183</v>
      </c>
      <c r="I60" s="32">
        <v>123889.28</v>
      </c>
      <c r="J60" s="6">
        <f t="shared" si="3"/>
        <v>0.049253948425230565</v>
      </c>
      <c r="K60" s="27">
        <f t="shared" si="4"/>
        <v>535804.41</v>
      </c>
      <c r="L60" s="6">
        <f t="shared" si="5"/>
        <v>0.02975419285673762</v>
      </c>
    </row>
    <row r="61" spans="2:12" ht="12.75">
      <c r="B61" s="30">
        <v>33173</v>
      </c>
      <c r="C61" s="32">
        <v>1192.56999999999</v>
      </c>
      <c r="D61" s="6">
        <f t="shared" si="0"/>
        <v>0.0001231629421289437</v>
      </c>
      <c r="E61" s="32">
        <v>1192.56999999999</v>
      </c>
      <c r="F61" s="6">
        <f t="shared" si="1"/>
        <v>0.00023765832498507227</v>
      </c>
      <c r="G61" s="32">
        <v>0</v>
      </c>
      <c r="H61" s="6">
        <f t="shared" si="2"/>
        <v>0</v>
      </c>
      <c r="I61" s="32">
        <v>13957.4</v>
      </c>
      <c r="J61" s="6">
        <f t="shared" si="3"/>
        <v>0.005548963233544606</v>
      </c>
      <c r="K61" s="27">
        <f t="shared" si="4"/>
        <v>16342.539999999979</v>
      </c>
      <c r="L61" s="6">
        <f t="shared" si="5"/>
        <v>0.00090753095318672</v>
      </c>
    </row>
    <row r="62" spans="2:12" ht="12.75">
      <c r="B62" s="30">
        <v>33174</v>
      </c>
      <c r="C62" s="32">
        <v>1207.97</v>
      </c>
      <c r="D62" s="6">
        <f t="shared" si="0"/>
        <v>0.0001247533806849924</v>
      </c>
      <c r="E62" s="32">
        <v>1207.97</v>
      </c>
      <c r="F62" s="6">
        <f t="shared" si="1"/>
        <v>0.00024072727540707897</v>
      </c>
      <c r="G62" s="32">
        <v>0</v>
      </c>
      <c r="H62" s="6">
        <f t="shared" si="2"/>
        <v>0</v>
      </c>
      <c r="I62" s="32">
        <v>15469.2999999999</v>
      </c>
      <c r="J62" s="6">
        <f t="shared" si="3"/>
        <v>0.006150040619934301</v>
      </c>
      <c r="K62" s="27">
        <f t="shared" si="4"/>
        <v>17885.2399999999</v>
      </c>
      <c r="L62" s="6">
        <f t="shared" si="5"/>
        <v>0.0009931998884612297</v>
      </c>
    </row>
    <row r="63" spans="2:12" ht="12.75">
      <c r="B63" s="30">
        <v>33175</v>
      </c>
      <c r="C63" s="32">
        <v>9618.90999999999</v>
      </c>
      <c r="D63" s="6">
        <f t="shared" si="0"/>
        <v>0.0009933951513735266</v>
      </c>
      <c r="E63" s="32">
        <v>9618.90999999999</v>
      </c>
      <c r="F63" s="6">
        <f t="shared" si="1"/>
        <v>0.0019168803833587785</v>
      </c>
      <c r="G63" s="32">
        <v>0</v>
      </c>
      <c r="H63" s="6">
        <f t="shared" si="2"/>
        <v>0</v>
      </c>
      <c r="I63" s="32">
        <v>30119.08</v>
      </c>
      <c r="J63" s="6">
        <f t="shared" si="3"/>
        <v>0.011974269387435245</v>
      </c>
      <c r="K63" s="27">
        <f t="shared" si="4"/>
        <v>49356.89999999998</v>
      </c>
      <c r="L63" s="6">
        <f t="shared" si="5"/>
        <v>0.002740878376515625</v>
      </c>
    </row>
    <row r="64" spans="2:12" ht="12.75">
      <c r="B64" s="30">
        <v>33176</v>
      </c>
      <c r="C64" s="32">
        <v>14436.41</v>
      </c>
      <c r="D64" s="6">
        <f t="shared" si="0"/>
        <v>0.0014909235762929798</v>
      </c>
      <c r="E64" s="32">
        <v>14436.41</v>
      </c>
      <c r="F64" s="6">
        <f t="shared" si="1"/>
        <v>0.0028769238027099254</v>
      </c>
      <c r="G64" s="32">
        <v>0</v>
      </c>
      <c r="H64" s="6">
        <f t="shared" si="2"/>
        <v>0</v>
      </c>
      <c r="I64" s="32">
        <v>62066.98</v>
      </c>
      <c r="J64" s="6">
        <f t="shared" si="3"/>
        <v>0.024675612222702537</v>
      </c>
      <c r="K64" s="27">
        <f t="shared" si="4"/>
        <v>90939.8</v>
      </c>
      <c r="L64" s="6">
        <f t="shared" si="5"/>
        <v>0.0050500524016835685</v>
      </c>
    </row>
    <row r="65" spans="2:12" ht="12.75">
      <c r="B65" s="30">
        <v>33177</v>
      </c>
      <c r="C65" s="32">
        <v>17692.4399999999</v>
      </c>
      <c r="D65" s="6">
        <f t="shared" si="0"/>
        <v>0.0018271908263999721</v>
      </c>
      <c r="E65" s="32">
        <v>17692.4399999999</v>
      </c>
      <c r="F65" s="6">
        <f t="shared" si="1"/>
        <v>0.0035257935846943187</v>
      </c>
      <c r="G65" s="32">
        <v>0</v>
      </c>
      <c r="H65" s="6">
        <f t="shared" si="2"/>
        <v>0</v>
      </c>
      <c r="I65" s="32">
        <v>12017.27</v>
      </c>
      <c r="J65" s="6">
        <f t="shared" si="3"/>
        <v>0.004777636909279564</v>
      </c>
      <c r="K65" s="27">
        <f t="shared" si="4"/>
        <v>47402.149999999805</v>
      </c>
      <c r="L65" s="6">
        <f t="shared" si="5"/>
        <v>0.0026323275557287766</v>
      </c>
    </row>
    <row r="66" spans="2:12" ht="12.75">
      <c r="B66" s="30">
        <v>33178</v>
      </c>
      <c r="C66" s="32">
        <v>209768.17</v>
      </c>
      <c r="D66" s="6">
        <f t="shared" si="0"/>
        <v>0.021663856194776527</v>
      </c>
      <c r="E66" s="32">
        <v>209768.17</v>
      </c>
      <c r="F66" s="6">
        <f t="shared" si="1"/>
        <v>0.041803124275626845</v>
      </c>
      <c r="G66" s="32">
        <v>45450.9</v>
      </c>
      <c r="H66" s="6">
        <f t="shared" si="2"/>
        <v>0.057422914422411174</v>
      </c>
      <c r="I66" s="32">
        <v>47733.04</v>
      </c>
      <c r="J66" s="6">
        <f t="shared" si="3"/>
        <v>0.018976950147256224</v>
      </c>
      <c r="K66" s="27">
        <f t="shared" si="4"/>
        <v>512720.28</v>
      </c>
      <c r="L66" s="6">
        <f t="shared" si="5"/>
        <v>0.028472289156187634</v>
      </c>
    </row>
    <row r="67" spans="2:12" ht="12.75">
      <c r="B67" s="30">
        <v>33179</v>
      </c>
      <c r="C67" s="32">
        <v>9934.87</v>
      </c>
      <c r="D67" s="6">
        <f t="shared" si="0"/>
        <v>0.0010260259933325417</v>
      </c>
      <c r="E67" s="32">
        <v>9934.87</v>
      </c>
      <c r="F67" s="6">
        <f t="shared" si="1"/>
        <v>0.00197984568045856</v>
      </c>
      <c r="G67" s="32">
        <v>0</v>
      </c>
      <c r="H67" s="6">
        <f t="shared" si="2"/>
        <v>0</v>
      </c>
      <c r="I67" s="32">
        <v>635.22</v>
      </c>
      <c r="J67" s="6">
        <f t="shared" si="3"/>
        <v>0.0002525407615467211</v>
      </c>
      <c r="K67" s="27">
        <f t="shared" si="4"/>
        <v>20504.960000000003</v>
      </c>
      <c r="L67" s="6">
        <f t="shared" si="5"/>
        <v>0.0011386777021109077</v>
      </c>
    </row>
    <row r="68" spans="2:12" ht="12.75">
      <c r="B68" s="30">
        <v>33180</v>
      </c>
      <c r="C68" s="32">
        <v>169171.709999999</v>
      </c>
      <c r="D68" s="6">
        <f aca="true" t="shared" si="6" ref="D68:D89">+C68/$C$90</f>
        <v>0.01747124741405913</v>
      </c>
      <c r="E68" s="32">
        <v>169171.709999999</v>
      </c>
      <c r="F68" s="6">
        <f aca="true" t="shared" si="7" ref="F68:F89">+E68/$E$90</f>
        <v>0.03371296044128269</v>
      </c>
      <c r="G68" s="32">
        <v>39393.8</v>
      </c>
      <c r="H68" s="6">
        <f aca="true" t="shared" si="8" ref="H68:H89">+G68/$G$90</f>
        <v>0.049770341317192435</v>
      </c>
      <c r="I68" s="32">
        <v>116334.92</v>
      </c>
      <c r="J68" s="6">
        <f aca="true" t="shared" si="9" ref="J68:J89">+I68/$I$90</f>
        <v>0.04625060497351606</v>
      </c>
      <c r="K68" s="27">
        <f aca="true" t="shared" si="10" ref="K68:K89">+C68+E68+G68+I68</f>
        <v>494072.139999998</v>
      </c>
      <c r="L68" s="6">
        <f aca="true" t="shared" si="11" ref="L68:L89">+K68/$K$90</f>
        <v>0.027436724043949187</v>
      </c>
    </row>
    <row r="69" spans="2:12" ht="12.75">
      <c r="B69" s="30">
        <v>33181</v>
      </c>
      <c r="C69" s="32">
        <v>17147.4199999999</v>
      </c>
      <c r="D69" s="6">
        <f t="shared" si="6"/>
        <v>0.0017709037600482128</v>
      </c>
      <c r="E69" s="32">
        <v>17147.4199999999</v>
      </c>
      <c r="F69" s="6">
        <f t="shared" si="7"/>
        <v>0.003417180639304643</v>
      </c>
      <c r="G69" s="32">
        <v>0</v>
      </c>
      <c r="H69" s="6">
        <f t="shared" si="8"/>
        <v>0</v>
      </c>
      <c r="I69" s="32">
        <v>28815.75</v>
      </c>
      <c r="J69" s="6">
        <f t="shared" si="9"/>
        <v>0.011456111976228594</v>
      </c>
      <c r="K69" s="27">
        <f t="shared" si="10"/>
        <v>63110.5899999998</v>
      </c>
      <c r="L69" s="6">
        <f t="shared" si="11"/>
        <v>0.0035046457832672386</v>
      </c>
    </row>
    <row r="70" spans="2:12" ht="12.75">
      <c r="B70" s="30">
        <v>33182</v>
      </c>
      <c r="C70" s="32">
        <v>1583.38</v>
      </c>
      <c r="D70" s="6">
        <f t="shared" si="6"/>
        <v>0.00016352393512173585</v>
      </c>
      <c r="E70" s="32">
        <v>1583.38</v>
      </c>
      <c r="F70" s="6">
        <f t="shared" si="7"/>
        <v>0.00031553991683076624</v>
      </c>
      <c r="G70" s="32">
        <v>0</v>
      </c>
      <c r="H70" s="6">
        <f t="shared" si="8"/>
        <v>0</v>
      </c>
      <c r="I70" s="32">
        <v>0</v>
      </c>
      <c r="J70" s="6">
        <f t="shared" si="9"/>
        <v>0</v>
      </c>
      <c r="K70" s="27">
        <f t="shared" si="10"/>
        <v>3166.76</v>
      </c>
      <c r="L70" s="6">
        <f t="shared" si="11"/>
        <v>0.00017585593924283383</v>
      </c>
    </row>
    <row r="71" spans="2:12" ht="12.75">
      <c r="B71" s="30">
        <v>33183</v>
      </c>
      <c r="C71" s="32">
        <v>20033.66</v>
      </c>
      <c r="D71" s="6">
        <f t="shared" si="6"/>
        <v>0.0020689808625162084</v>
      </c>
      <c r="E71" s="32">
        <v>20033.66</v>
      </c>
      <c r="F71" s="6">
        <f t="shared" si="7"/>
        <v>0.003992357747486926</v>
      </c>
      <c r="G71" s="32">
        <v>0</v>
      </c>
      <c r="H71" s="6">
        <f t="shared" si="8"/>
        <v>0</v>
      </c>
      <c r="I71" s="32">
        <v>34876.8399999999</v>
      </c>
      <c r="J71" s="6">
        <f t="shared" si="9"/>
        <v>0.013865784663491575</v>
      </c>
      <c r="K71" s="27">
        <f t="shared" si="10"/>
        <v>74944.1599999999</v>
      </c>
      <c r="L71" s="6">
        <f t="shared" si="11"/>
        <v>0.00416178543608142</v>
      </c>
    </row>
    <row r="72" spans="2:12" ht="12.75">
      <c r="B72" s="30">
        <v>33184</v>
      </c>
      <c r="C72" s="32">
        <v>809.409999999999</v>
      </c>
      <c r="D72" s="6">
        <f t="shared" si="6"/>
        <v>8.359200465263174E-05</v>
      </c>
      <c r="E72" s="32">
        <v>809.409999999999</v>
      </c>
      <c r="F72" s="6">
        <f t="shared" si="7"/>
        <v>0.00016130124422563766</v>
      </c>
      <c r="G72" s="32">
        <v>0</v>
      </c>
      <c r="H72" s="6">
        <f t="shared" si="8"/>
        <v>0</v>
      </c>
      <c r="I72" s="32">
        <v>6641.02</v>
      </c>
      <c r="J72" s="6">
        <f t="shared" si="9"/>
        <v>0.0026402321215437258</v>
      </c>
      <c r="K72" s="27">
        <f t="shared" si="10"/>
        <v>8259.839999999998</v>
      </c>
      <c r="L72" s="6">
        <f t="shared" si="11"/>
        <v>0.00045868392969329163</v>
      </c>
    </row>
    <row r="73" spans="2:12" ht="12.75">
      <c r="B73" s="30">
        <v>33185</v>
      </c>
      <c r="C73" s="32">
        <v>1299.29</v>
      </c>
      <c r="D73" s="6">
        <f t="shared" si="6"/>
        <v>0.00013418447477189313</v>
      </c>
      <c r="E73" s="32">
        <v>1299.29</v>
      </c>
      <c r="F73" s="6">
        <f t="shared" si="7"/>
        <v>0.00025892575284457695</v>
      </c>
      <c r="G73" s="32">
        <v>0</v>
      </c>
      <c r="H73" s="6">
        <f t="shared" si="8"/>
        <v>0</v>
      </c>
      <c r="I73" s="32">
        <v>711.85</v>
      </c>
      <c r="J73" s="6">
        <f t="shared" si="9"/>
        <v>0.0002830061098627773</v>
      </c>
      <c r="K73" s="27">
        <f t="shared" si="10"/>
        <v>3310.43</v>
      </c>
      <c r="L73" s="6">
        <f t="shared" si="11"/>
        <v>0.00018383419550191814</v>
      </c>
    </row>
    <row r="74" spans="2:12" ht="12.75">
      <c r="B74" s="30">
        <v>33186</v>
      </c>
      <c r="C74" s="32">
        <v>27342.02</v>
      </c>
      <c r="D74" s="6">
        <f t="shared" si="6"/>
        <v>0.0028237534291055866</v>
      </c>
      <c r="E74" s="32">
        <v>27342.02</v>
      </c>
      <c r="F74" s="6">
        <f t="shared" si="7"/>
        <v>0.005448785962172787</v>
      </c>
      <c r="G74" s="32">
        <v>235.28</v>
      </c>
      <c r="H74" s="6">
        <f t="shared" si="8"/>
        <v>0.0002972540324901135</v>
      </c>
      <c r="I74" s="32">
        <v>62445.26</v>
      </c>
      <c r="J74" s="6">
        <f t="shared" si="9"/>
        <v>0.024826002826395577</v>
      </c>
      <c r="K74" s="27">
        <f t="shared" si="10"/>
        <v>117364.58</v>
      </c>
      <c r="L74" s="6">
        <f t="shared" si="11"/>
        <v>0.006517468469268498</v>
      </c>
    </row>
    <row r="75" spans="2:12" ht="12.75">
      <c r="B75" s="30">
        <v>33187</v>
      </c>
      <c r="C75" s="32">
        <v>9777.64999999999</v>
      </c>
      <c r="D75" s="6">
        <f t="shared" si="6"/>
        <v>0.001009789061528527</v>
      </c>
      <c r="E75" s="32">
        <v>9777.64999999999</v>
      </c>
      <c r="F75" s="6">
        <f t="shared" si="7"/>
        <v>0.001948514486604819</v>
      </c>
      <c r="G75" s="32">
        <v>0</v>
      </c>
      <c r="H75" s="6">
        <f t="shared" si="8"/>
        <v>0</v>
      </c>
      <c r="I75" s="32">
        <v>871.86</v>
      </c>
      <c r="J75" s="6">
        <f t="shared" si="9"/>
        <v>0.0003466203651681689</v>
      </c>
      <c r="K75" s="27">
        <f t="shared" si="10"/>
        <v>20427.15999999998</v>
      </c>
      <c r="L75" s="6">
        <f t="shared" si="11"/>
        <v>0.0011343573266883635</v>
      </c>
    </row>
    <row r="76" spans="2:12" ht="12.75">
      <c r="B76" s="30">
        <v>33189</v>
      </c>
      <c r="C76" s="32">
        <v>13876.9599999999</v>
      </c>
      <c r="D76" s="6">
        <f t="shared" si="6"/>
        <v>0.0014331462483591476</v>
      </c>
      <c r="E76" s="32">
        <v>13876.9599999999</v>
      </c>
      <c r="F76" s="6">
        <f t="shared" si="7"/>
        <v>0.0027654352109183133</v>
      </c>
      <c r="G76" s="32">
        <v>0</v>
      </c>
      <c r="H76" s="6">
        <f t="shared" si="8"/>
        <v>0</v>
      </c>
      <c r="I76" s="32">
        <v>11186.1</v>
      </c>
      <c r="J76" s="6">
        <f t="shared" si="9"/>
        <v>0.00444719343335817</v>
      </c>
      <c r="K76" s="27">
        <f t="shared" si="10"/>
        <v>38940.0199999998</v>
      </c>
      <c r="L76" s="6">
        <f t="shared" si="11"/>
        <v>0.002162410094618695</v>
      </c>
    </row>
    <row r="77" spans="2:12" ht="12.75">
      <c r="B77" s="30">
        <v>33190</v>
      </c>
      <c r="C77" s="32">
        <v>252.169999999999</v>
      </c>
      <c r="D77" s="6">
        <f t="shared" si="6"/>
        <v>2.6042914979125644E-05</v>
      </c>
      <c r="E77" s="32">
        <v>252.169999999999</v>
      </c>
      <c r="F77" s="6">
        <f t="shared" si="7"/>
        <v>5.0253066747852066E-05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504.339999999998</v>
      </c>
      <c r="L77" s="6">
        <f t="shared" si="11"/>
        <v>2.800691697436195E-05</v>
      </c>
    </row>
    <row r="78" spans="2:12" ht="12.75">
      <c r="B78" s="30">
        <v>33193</v>
      </c>
      <c r="C78" s="32">
        <v>963.36</v>
      </c>
      <c r="D78" s="6">
        <f t="shared" si="6"/>
        <v>9.949122645156276E-05</v>
      </c>
      <c r="E78" s="32">
        <v>963.36</v>
      </c>
      <c r="F78" s="6">
        <f t="shared" si="7"/>
        <v>0.0001919807843209381</v>
      </c>
      <c r="G78" s="32">
        <v>0</v>
      </c>
      <c r="H78" s="6">
        <f t="shared" si="8"/>
        <v>0</v>
      </c>
      <c r="I78" s="32">
        <v>1958.21</v>
      </c>
      <c r="J78" s="6">
        <f t="shared" si="9"/>
        <v>0.0007785142858669511</v>
      </c>
      <c r="K78" s="27">
        <f t="shared" si="10"/>
        <v>3884.9300000000003</v>
      </c>
      <c r="L78" s="6">
        <f t="shared" si="11"/>
        <v>0.00021573722481105687</v>
      </c>
    </row>
    <row r="79" spans="2:12" ht="12.75">
      <c r="B79" s="30">
        <v>33194</v>
      </c>
      <c r="C79" s="4">
        <v>117.209999999999</v>
      </c>
      <c r="D79" s="6">
        <f t="shared" si="6"/>
        <v>1.2104889815217126E-05</v>
      </c>
      <c r="E79" s="4">
        <v>117.209999999999</v>
      </c>
      <c r="F79" s="6">
        <f t="shared" si="7"/>
        <v>2.3357901231374525E-05</v>
      </c>
      <c r="G79" s="4">
        <v>0</v>
      </c>
      <c r="H79" s="6">
        <f t="shared" si="8"/>
        <v>0</v>
      </c>
      <c r="I79" s="4">
        <v>0</v>
      </c>
      <c r="J79" s="6">
        <f t="shared" si="9"/>
        <v>0</v>
      </c>
      <c r="K79" s="27">
        <f t="shared" si="10"/>
        <v>234.419999999998</v>
      </c>
      <c r="L79" s="6">
        <f t="shared" si="11"/>
        <v>1.3017768721754963E-05</v>
      </c>
    </row>
    <row r="80" spans="2:12" ht="12.75">
      <c r="B80" s="37">
        <v>33196</v>
      </c>
      <c r="C80" s="47">
        <v>2741.80999999999</v>
      </c>
      <c r="D80" s="6">
        <f t="shared" si="6"/>
        <v>0.0002831610608673375</v>
      </c>
      <c r="E80" s="47">
        <v>2741.80999999999</v>
      </c>
      <c r="F80" s="6">
        <f t="shared" si="7"/>
        <v>0.000546394737438745</v>
      </c>
      <c r="G80" s="47">
        <v>0</v>
      </c>
      <c r="H80" s="6">
        <f t="shared" si="8"/>
        <v>0</v>
      </c>
      <c r="I80" s="47">
        <v>22300.63</v>
      </c>
      <c r="J80" s="6">
        <f t="shared" si="9"/>
        <v>0.008865933193494623</v>
      </c>
      <c r="K80" s="40">
        <f t="shared" si="10"/>
        <v>27784.24999999998</v>
      </c>
      <c r="L80" s="6">
        <f t="shared" si="11"/>
        <v>0.0015429099078893575</v>
      </c>
    </row>
    <row r="81" spans="2:12" ht="12.75">
      <c r="B81" s="37">
        <v>33299</v>
      </c>
      <c r="C81" s="47">
        <v>2.06999999999999</v>
      </c>
      <c r="D81" s="6">
        <f t="shared" si="6"/>
        <v>2.137797279882224E-07</v>
      </c>
      <c r="E81" s="47">
        <v>2.06999999999999</v>
      </c>
      <c r="F81" s="6">
        <f t="shared" si="7"/>
        <v>4.12514764516214E-07</v>
      </c>
      <c r="G81" s="47">
        <v>0</v>
      </c>
      <c r="H81" s="6">
        <f t="shared" si="8"/>
        <v>0</v>
      </c>
      <c r="I81" s="47">
        <v>7294.85999999999</v>
      </c>
      <c r="J81" s="6">
        <f t="shared" si="9"/>
        <v>0.002900175529386214</v>
      </c>
      <c r="K81" s="40">
        <f t="shared" si="10"/>
        <v>7298.99999999999</v>
      </c>
      <c r="L81" s="6">
        <f t="shared" si="11"/>
        <v>0.0004053267379067066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9682863.849999992</v>
      </c>
      <c r="D90" s="10">
        <f t="shared" si="12"/>
        <v>0.9999999999999993</v>
      </c>
      <c r="E90" s="4">
        <f t="shared" si="12"/>
        <v>5018002.209999996</v>
      </c>
      <c r="F90" s="10">
        <f t="shared" si="12"/>
        <v>1.0000000000000004</v>
      </c>
      <c r="G90" s="4">
        <f t="shared" si="12"/>
        <v>791511.5499999996</v>
      </c>
      <c r="H90" s="10">
        <f t="shared" si="12"/>
        <v>1.0000000000000004</v>
      </c>
      <c r="I90" s="4">
        <f>SUM(I2:I89)</f>
        <v>2515316.719999998</v>
      </c>
      <c r="J90" s="7">
        <f t="shared" si="12"/>
        <v>1</v>
      </c>
      <c r="K90" s="4">
        <f>SUM(K2:K89)</f>
        <v>18007694.329999983</v>
      </c>
      <c r="L90" s="10"/>
      <c r="M90" s="23"/>
      <c r="O90" s="13"/>
      <c r="P90" s="13"/>
      <c r="Q90" s="14"/>
      <c r="S90" s="13"/>
      <c r="T90" s="13"/>
      <c r="U90" s="14"/>
    </row>
    <row r="91" spans="3:11" ht="12.75">
      <c r="C91" s="4">
        <f>+C90-C92</f>
        <v>-1.1300000082701445</v>
      </c>
      <c r="E91" s="4">
        <f>+E90-E92</f>
        <v>-1.1300000036135316</v>
      </c>
      <c r="F91" s="10"/>
      <c r="G91" s="4">
        <f>+G90-G92</f>
        <v>0</v>
      </c>
      <c r="I91" s="4">
        <f>+I90-I92</f>
        <v>0</v>
      </c>
      <c r="K91" s="4">
        <f>+K90-K92</f>
        <v>-2.260000016540289</v>
      </c>
    </row>
    <row r="92" spans="3:11" ht="12.75">
      <c r="C92" s="16">
        <v>9682864.98</v>
      </c>
      <c r="E92" s="9">
        <v>5018003.34</v>
      </c>
      <c r="F92" s="10"/>
      <c r="G92" s="9">
        <v>791511.55</v>
      </c>
      <c r="I92" s="9">
        <v>2515316.72</v>
      </c>
      <c r="K92" s="4">
        <f>+SUM(I92,G92,E92,C92)</f>
        <v>18007696.59</v>
      </c>
    </row>
    <row r="94" spans="3:12" ht="12.75">
      <c r="C94" s="13"/>
      <c r="D94" s="13"/>
      <c r="E94" s="14"/>
      <c r="G94" s="13"/>
      <c r="H94" s="13"/>
      <c r="I94" s="14"/>
      <c r="K94" s="13"/>
      <c r="L94" s="13"/>
    </row>
    <row r="103" spans="3:12" ht="12.75">
      <c r="C103" s="4">
        <f>+C92</f>
        <v>9682864.98</v>
      </c>
      <c r="E103" s="4">
        <f>+E92</f>
        <v>5018003.34</v>
      </c>
      <c r="F103" s="10"/>
      <c r="G103" s="4">
        <f>+G92</f>
        <v>791511.55</v>
      </c>
      <c r="I103" s="4">
        <f>+I92</f>
        <v>2515316.72</v>
      </c>
      <c r="K103" s="4">
        <f>SUM(C103:I103)</f>
        <v>18007696.59</v>
      </c>
      <c r="L103" s="4"/>
    </row>
    <row r="104" spans="3:12" ht="12.75">
      <c r="C104" s="4"/>
      <c r="E104" s="4"/>
      <c r="F104" s="10"/>
      <c r="G104" s="4"/>
      <c r="I104" s="4"/>
      <c r="K104" s="4"/>
      <c r="L104" s="4"/>
    </row>
    <row r="105" spans="3:12" ht="12.75">
      <c r="C105" s="4"/>
      <c r="E105" s="4"/>
      <c r="F105" s="10"/>
      <c r="G105" s="4"/>
      <c r="I105" s="4"/>
      <c r="K105" s="4">
        <f>SUM(K101:K102)</f>
        <v>0</v>
      </c>
      <c r="L105" s="4"/>
    </row>
    <row r="106" spans="3:10" ht="12.75">
      <c r="C106" s="4"/>
      <c r="J106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50">
      <selection activeCell="I52" sqref="I52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3:10" ht="12.75">
      <c r="C1"/>
      <c r="D1" s="5">
        <v>43525</v>
      </c>
      <c r="F1" t="s">
        <v>157</v>
      </c>
      <c r="J1"/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1:12" ht="12.75">
      <c r="A3" s="2"/>
      <c r="B3" s="30">
        <v>33010</v>
      </c>
      <c r="C3" s="32">
        <v>39494.47</v>
      </c>
      <c r="D3" s="6">
        <f>+C3/$C$90</f>
        <v>0.0037167431287858516</v>
      </c>
      <c r="E3" s="32">
        <v>39494.47</v>
      </c>
      <c r="F3" s="6">
        <f>+E3/$E$90</f>
        <v>0.006937029054023541</v>
      </c>
      <c r="G3" s="32">
        <v>1460.47</v>
      </c>
      <c r="H3" s="6">
        <f>+G3/$G$90</f>
        <v>0.00154080052925713</v>
      </c>
      <c r="I3" s="32">
        <v>3844.23999999999</v>
      </c>
      <c r="J3" s="6">
        <f>+I3/$I$90</f>
        <v>0.0014431177837001706</v>
      </c>
      <c r="K3" s="27">
        <f>+C3+E3+G3+I3</f>
        <v>84293.65</v>
      </c>
      <c r="L3" s="6">
        <f>+K3/$K$90</f>
        <v>0.004229254985920435</v>
      </c>
    </row>
    <row r="4" spans="1:12" ht="12.75">
      <c r="A4" s="2"/>
      <c r="B4" s="30">
        <v>33012</v>
      </c>
      <c r="C4" s="32">
        <v>205.77</v>
      </c>
      <c r="D4" s="6">
        <f aca="true" t="shared" si="0" ref="D4:D67">+C4/$C$90</f>
        <v>1.9364590374557875E-05</v>
      </c>
      <c r="E4" s="32">
        <v>205.77</v>
      </c>
      <c r="F4" s="6">
        <f aca="true" t="shared" si="1" ref="F4:F67">+E4/$E$90</f>
        <v>3.6142590809458235E-05</v>
      </c>
      <c r="G4" s="32">
        <v>0</v>
      </c>
      <c r="H4" s="6">
        <f aca="true" t="shared" si="2" ref="H4:H67">+G4/$G$90</f>
        <v>0</v>
      </c>
      <c r="I4" s="32">
        <v>60830.1699999999</v>
      </c>
      <c r="J4" s="6">
        <f aca="true" t="shared" si="3" ref="J4:J67">+I4/$I$90</f>
        <v>0.022835488968561978</v>
      </c>
      <c r="K4" s="27">
        <f aca="true" t="shared" si="4" ref="K4:K67">+C4+E4+G4+I4</f>
        <v>61241.7099999999</v>
      </c>
      <c r="L4" s="6">
        <f aca="true" t="shared" si="5" ref="L4:L67">+K4/$K$90</f>
        <v>0.003072672821307334</v>
      </c>
    </row>
    <row r="5" spans="1:12" ht="12.75">
      <c r="A5" s="2"/>
      <c r="B5" s="30">
        <v>33013</v>
      </c>
      <c r="C5" s="32">
        <v>447.25</v>
      </c>
      <c r="D5" s="6">
        <f t="shared" si="0"/>
        <v>4.2089775210288224E-05</v>
      </c>
      <c r="E5" s="32">
        <v>447.25</v>
      </c>
      <c r="F5" s="6">
        <f t="shared" si="1"/>
        <v>7.855748524823927E-05</v>
      </c>
      <c r="G5" s="32">
        <v>0</v>
      </c>
      <c r="H5" s="6">
        <f t="shared" si="2"/>
        <v>0</v>
      </c>
      <c r="I5" s="32">
        <v>5537.98999999999</v>
      </c>
      <c r="J5" s="6">
        <f t="shared" si="3"/>
        <v>0.0020789471663979655</v>
      </c>
      <c r="K5" s="27">
        <f t="shared" si="4"/>
        <v>6432.48999999999</v>
      </c>
      <c r="L5" s="6">
        <f t="shared" si="5"/>
        <v>0.0003227365335868514</v>
      </c>
    </row>
    <row r="6" spans="1:12" ht="12.75">
      <c r="A6" s="2"/>
      <c r="B6" s="30">
        <v>33014</v>
      </c>
      <c r="C6" s="32">
        <v>27541.11</v>
      </c>
      <c r="D6" s="6">
        <f t="shared" si="0"/>
        <v>0.0025918370686234126</v>
      </c>
      <c r="E6" s="32">
        <v>27541.11</v>
      </c>
      <c r="F6" s="6">
        <f t="shared" si="1"/>
        <v>0.00483747421474597</v>
      </c>
      <c r="G6" s="32">
        <v>9827.89999999999</v>
      </c>
      <c r="H6" s="6">
        <f t="shared" si="2"/>
        <v>0.010368465987994367</v>
      </c>
      <c r="I6" s="32">
        <v>40828.26</v>
      </c>
      <c r="J6" s="6">
        <f t="shared" si="3"/>
        <v>0.015326823529107051</v>
      </c>
      <c r="K6" s="27">
        <f t="shared" si="4"/>
        <v>105738.38</v>
      </c>
      <c r="L6" s="6">
        <f t="shared" si="5"/>
        <v>0.005305198799887651</v>
      </c>
    </row>
    <row r="7" spans="1:12" ht="12.75">
      <c r="A7" s="2"/>
      <c r="B7" s="30">
        <v>33015</v>
      </c>
      <c r="C7" s="32">
        <v>1580.97</v>
      </c>
      <c r="D7" s="6">
        <f t="shared" si="0"/>
        <v>0.00014878182652701928</v>
      </c>
      <c r="E7" s="32">
        <v>1580.97</v>
      </c>
      <c r="F7" s="6">
        <f t="shared" si="1"/>
        <v>0.00027769039117475424</v>
      </c>
      <c r="G7" s="32">
        <v>0</v>
      </c>
      <c r="H7" s="6">
        <f t="shared" si="2"/>
        <v>0</v>
      </c>
      <c r="I7" s="32">
        <v>15550.41</v>
      </c>
      <c r="J7" s="6">
        <f t="shared" si="3"/>
        <v>0.005837583817563168</v>
      </c>
      <c r="K7" s="27">
        <f t="shared" si="4"/>
        <v>18712.35</v>
      </c>
      <c r="L7" s="6">
        <f t="shared" si="5"/>
        <v>0.0009388524466052693</v>
      </c>
    </row>
    <row r="8" spans="1:12" ht="12.75">
      <c r="A8" s="2"/>
      <c r="B8" s="30">
        <v>33016</v>
      </c>
      <c r="C8" s="32">
        <v>67474.72</v>
      </c>
      <c r="D8" s="6">
        <f t="shared" si="0"/>
        <v>0.006349906757243464</v>
      </c>
      <c r="E8" s="32">
        <v>67474.72</v>
      </c>
      <c r="F8" s="6">
        <f t="shared" si="1"/>
        <v>0.011851636268371326</v>
      </c>
      <c r="G8" s="32">
        <v>1951.14</v>
      </c>
      <c r="H8" s="6">
        <f t="shared" si="2"/>
        <v>0.002058458951333993</v>
      </c>
      <c r="I8" s="32">
        <v>26329.56</v>
      </c>
      <c r="J8" s="6">
        <f t="shared" si="3"/>
        <v>0.009884048933729624</v>
      </c>
      <c r="K8" s="27">
        <f t="shared" si="4"/>
        <v>163230.14</v>
      </c>
      <c r="L8" s="6">
        <f t="shared" si="5"/>
        <v>0.00818972583874931</v>
      </c>
    </row>
    <row r="9" spans="1:12" ht="12.75">
      <c r="A9" s="2"/>
      <c r="B9" s="30">
        <v>33018</v>
      </c>
      <c r="C9" s="32">
        <v>1559.11999999999</v>
      </c>
      <c r="D9" s="6">
        <f t="shared" si="0"/>
        <v>0.00014672556808465994</v>
      </c>
      <c r="E9" s="32">
        <v>1559.11999999999</v>
      </c>
      <c r="F9" s="6">
        <f t="shared" si="1"/>
        <v>0.00027385253527162443</v>
      </c>
      <c r="G9" s="32">
        <v>0</v>
      </c>
      <c r="H9" s="6">
        <f t="shared" si="2"/>
        <v>0</v>
      </c>
      <c r="I9" s="32">
        <v>9090.80999999999</v>
      </c>
      <c r="J9" s="6">
        <f t="shared" si="3"/>
        <v>0.0034126666335190753</v>
      </c>
      <c r="K9" s="27">
        <f t="shared" si="4"/>
        <v>12209.04999999997</v>
      </c>
      <c r="L9" s="6">
        <f t="shared" si="5"/>
        <v>0.0006125631715538687</v>
      </c>
    </row>
    <row r="10" spans="1:12" ht="12.75">
      <c r="A10" s="2"/>
      <c r="B10" s="30">
        <v>33030</v>
      </c>
      <c r="C10" s="32">
        <v>24457.81</v>
      </c>
      <c r="D10" s="6">
        <f t="shared" si="0"/>
        <v>0.002301674063803107</v>
      </c>
      <c r="E10" s="32">
        <v>24457.81</v>
      </c>
      <c r="F10" s="6">
        <f t="shared" si="1"/>
        <v>0.004295906200736141</v>
      </c>
      <c r="G10" s="32">
        <v>0</v>
      </c>
      <c r="H10" s="6">
        <f t="shared" si="2"/>
        <v>0</v>
      </c>
      <c r="I10" s="32">
        <v>6436.43999999999</v>
      </c>
      <c r="J10" s="6">
        <f t="shared" si="3"/>
        <v>0.002416222979761705</v>
      </c>
      <c r="K10" s="27">
        <f t="shared" si="4"/>
        <v>55352.05999999999</v>
      </c>
      <c r="L10" s="6">
        <f t="shared" si="5"/>
        <v>0.0027771721326098355</v>
      </c>
    </row>
    <row r="11" spans="1:12" ht="12.75">
      <c r="A11" s="2"/>
      <c r="B11" s="30">
        <v>33031</v>
      </c>
      <c r="C11" s="32">
        <v>595.58</v>
      </c>
      <c r="D11" s="6">
        <f t="shared" si="0"/>
        <v>5.604880563385906E-05</v>
      </c>
      <c r="E11" s="32">
        <v>595.58</v>
      </c>
      <c r="F11" s="6">
        <f t="shared" si="1"/>
        <v>0.0001046109939947375</v>
      </c>
      <c r="G11" s="32">
        <v>0</v>
      </c>
      <c r="H11" s="6">
        <f t="shared" si="2"/>
        <v>0</v>
      </c>
      <c r="I11" s="32">
        <v>0</v>
      </c>
      <c r="J11" s="6">
        <f t="shared" si="3"/>
        <v>0</v>
      </c>
      <c r="K11" s="27">
        <f t="shared" si="4"/>
        <v>1191.16</v>
      </c>
      <c r="L11" s="6">
        <f t="shared" si="5"/>
        <v>5.976392491046462E-05</v>
      </c>
    </row>
    <row r="12" spans="1:12" ht="12.75">
      <c r="A12" s="2"/>
      <c r="B12" s="30">
        <v>33032</v>
      </c>
      <c r="C12" s="32">
        <v>2884.13999999999</v>
      </c>
      <c r="D12" s="6">
        <f t="shared" si="0"/>
        <v>0.00027142046791503693</v>
      </c>
      <c r="E12" s="32">
        <v>2884.13999999999</v>
      </c>
      <c r="F12" s="6">
        <f t="shared" si="1"/>
        <v>0.0005065864404781577</v>
      </c>
      <c r="G12" s="32">
        <v>0</v>
      </c>
      <c r="H12" s="6">
        <f t="shared" si="2"/>
        <v>0</v>
      </c>
      <c r="I12" s="32">
        <v>10412.28</v>
      </c>
      <c r="J12" s="6">
        <f t="shared" si="3"/>
        <v>0.003908743064133783</v>
      </c>
      <c r="K12" s="27">
        <f t="shared" si="4"/>
        <v>16180.55999999998</v>
      </c>
      <c r="L12" s="6">
        <f t="shared" si="5"/>
        <v>0.0008118252567658972</v>
      </c>
    </row>
    <row r="13" spans="1:12" ht="12.75">
      <c r="A13" s="2"/>
      <c r="B13" s="30">
        <v>33033</v>
      </c>
      <c r="C13" s="32">
        <v>45059.0599999999</v>
      </c>
      <c r="D13" s="6">
        <f t="shared" si="0"/>
        <v>0.004240415218752121</v>
      </c>
      <c r="E13" s="32">
        <v>45059.0599999999</v>
      </c>
      <c r="F13" s="6">
        <f t="shared" si="1"/>
        <v>0.007914424686974892</v>
      </c>
      <c r="G13" s="32">
        <v>815.179999999999</v>
      </c>
      <c r="H13" s="6">
        <f t="shared" si="2"/>
        <v>0.0008600175117871821</v>
      </c>
      <c r="I13" s="32">
        <v>25578.3899999999</v>
      </c>
      <c r="J13" s="6">
        <f t="shared" si="3"/>
        <v>0.009602061652607165</v>
      </c>
      <c r="K13" s="27">
        <f t="shared" si="4"/>
        <v>116511.6899999997</v>
      </c>
      <c r="L13" s="6">
        <f t="shared" si="5"/>
        <v>0.005845726764121792</v>
      </c>
    </row>
    <row r="14" spans="1:12" ht="12.75">
      <c r="A14" s="2"/>
      <c r="B14" s="30">
        <v>33034</v>
      </c>
      <c r="C14" s="32">
        <v>80671.5599999999</v>
      </c>
      <c r="D14" s="6">
        <f t="shared" si="0"/>
        <v>0.007591834155982728</v>
      </c>
      <c r="E14" s="32">
        <v>80671.5599999999</v>
      </c>
      <c r="F14" s="6">
        <f t="shared" si="1"/>
        <v>0.01416960287233637</v>
      </c>
      <c r="G14" s="32">
        <v>129.81</v>
      </c>
      <c r="H14" s="6">
        <f t="shared" si="2"/>
        <v>0.0001369499659033517</v>
      </c>
      <c r="I14" s="32">
        <v>14032.6299999999</v>
      </c>
      <c r="J14" s="6">
        <f t="shared" si="3"/>
        <v>0.005267813119130032</v>
      </c>
      <c r="K14" s="27">
        <f t="shared" si="4"/>
        <v>175505.55999999968</v>
      </c>
      <c r="L14" s="6">
        <f t="shared" si="5"/>
        <v>0.00880561898419106</v>
      </c>
    </row>
    <row r="15" spans="1:12" ht="12.75">
      <c r="A15" s="2"/>
      <c r="B15" s="30">
        <v>33035</v>
      </c>
      <c r="C15" s="32">
        <v>341.54</v>
      </c>
      <c r="D15" s="6">
        <f t="shared" si="0"/>
        <v>3.214162509853961E-05</v>
      </c>
      <c r="E15" s="32">
        <v>341.54</v>
      </c>
      <c r="F15" s="6">
        <f t="shared" si="1"/>
        <v>5.998999108257941E-05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683.08</v>
      </c>
      <c r="L15" s="6">
        <f t="shared" si="5"/>
        <v>3.4272089247322084E-05</v>
      </c>
    </row>
    <row r="16" spans="1:12" ht="12.75">
      <c r="A16" s="2"/>
      <c r="B16" s="30">
        <v>33054</v>
      </c>
      <c r="C16" s="32">
        <v>227.37</v>
      </c>
      <c r="D16" s="6">
        <f t="shared" si="0"/>
        <v>2.1397321832449937E-05</v>
      </c>
      <c r="E16" s="32">
        <v>227.37</v>
      </c>
      <c r="F16" s="6">
        <f t="shared" si="1"/>
        <v>3.993653531781367E-05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454.74</v>
      </c>
      <c r="L16" s="6">
        <f t="shared" si="5"/>
        <v>2.281561437068461E-05</v>
      </c>
    </row>
    <row r="17" spans="1:12" ht="12.75">
      <c r="A17" s="2"/>
      <c r="B17" s="30">
        <v>33055</v>
      </c>
      <c r="C17" s="32">
        <v>188.33</v>
      </c>
      <c r="D17" s="6">
        <f t="shared" si="0"/>
        <v>1.7723347938185763E-05</v>
      </c>
      <c r="E17" s="32">
        <v>188.33</v>
      </c>
      <c r="F17" s="6">
        <f t="shared" si="1"/>
        <v>3.3079331910119404E-05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376.66</v>
      </c>
      <c r="L17" s="6">
        <f t="shared" si="5"/>
        <v>1.889811608581182E-05</v>
      </c>
    </row>
    <row r="18" spans="1:12" ht="12.75">
      <c r="A18" s="2"/>
      <c r="B18" s="30">
        <v>33056</v>
      </c>
      <c r="C18" s="32">
        <v>17393.9</v>
      </c>
      <c r="D18" s="6">
        <f t="shared" si="0"/>
        <v>0.0016369040604365176</v>
      </c>
      <c r="E18" s="32">
        <v>17393.9</v>
      </c>
      <c r="F18" s="6">
        <f t="shared" si="1"/>
        <v>0.0030551616381427594</v>
      </c>
      <c r="G18" s="32">
        <v>576.659999999999</v>
      </c>
      <c r="H18" s="6">
        <f t="shared" si="2"/>
        <v>0.0006083781475835964</v>
      </c>
      <c r="I18" s="32">
        <v>7213.21</v>
      </c>
      <c r="J18" s="6">
        <f t="shared" si="3"/>
        <v>0.002707820434875017</v>
      </c>
      <c r="K18" s="27">
        <f t="shared" si="4"/>
        <v>42577.67</v>
      </c>
      <c r="L18" s="6">
        <f t="shared" si="5"/>
        <v>0.0021362442264200796</v>
      </c>
    </row>
    <row r="19" spans="1:12" ht="12.75">
      <c r="A19" s="2"/>
      <c r="B19" s="30">
        <v>33109</v>
      </c>
      <c r="C19" s="32">
        <v>16287.58</v>
      </c>
      <c r="D19" s="6">
        <f t="shared" si="0"/>
        <v>0.0015327905666172976</v>
      </c>
      <c r="E19" s="32">
        <v>16287.58</v>
      </c>
      <c r="F19" s="6">
        <f t="shared" si="1"/>
        <v>0.0028608414210833247</v>
      </c>
      <c r="G19" s="32">
        <v>18793.68</v>
      </c>
      <c r="H19" s="6">
        <f t="shared" si="2"/>
        <v>0.019827392613808666</v>
      </c>
      <c r="I19" s="32">
        <v>0</v>
      </c>
      <c r="J19" s="6">
        <f t="shared" si="3"/>
        <v>0</v>
      </c>
      <c r="K19" s="27">
        <f t="shared" si="4"/>
        <v>51368.84</v>
      </c>
      <c r="L19" s="6">
        <f t="shared" si="5"/>
        <v>0.002577322523000832</v>
      </c>
    </row>
    <row r="20" spans="1:12" ht="12.75">
      <c r="A20" s="2"/>
      <c r="B20" s="30">
        <v>33122</v>
      </c>
      <c r="C20" s="32">
        <v>200909.59</v>
      </c>
      <c r="D20" s="6">
        <f t="shared" si="0"/>
        <v>0.018907187212277632</v>
      </c>
      <c r="E20" s="32">
        <v>200909.59</v>
      </c>
      <c r="F20" s="6">
        <f t="shared" si="1"/>
        <v>0.03528888128039084</v>
      </c>
      <c r="G20" s="32">
        <v>9252.54999999999</v>
      </c>
      <c r="H20" s="6">
        <f t="shared" si="2"/>
        <v>0.00976146989460793</v>
      </c>
      <c r="I20" s="32">
        <v>104407.16</v>
      </c>
      <c r="J20" s="6">
        <f t="shared" si="3"/>
        <v>0.03919417865212097</v>
      </c>
      <c r="K20" s="27">
        <f t="shared" si="4"/>
        <v>515478.89</v>
      </c>
      <c r="L20" s="6">
        <f t="shared" si="5"/>
        <v>0.02586305926566511</v>
      </c>
    </row>
    <row r="21" spans="1:12" ht="12.75">
      <c r="A21" s="2"/>
      <c r="B21" s="30">
        <v>33125</v>
      </c>
      <c r="C21" s="32">
        <v>11082.3799999999</v>
      </c>
      <c r="D21" s="6">
        <f t="shared" si="0"/>
        <v>0.0010429399284404468</v>
      </c>
      <c r="E21" s="32">
        <v>11082.3799999999</v>
      </c>
      <c r="F21" s="6">
        <f t="shared" si="1"/>
        <v>0.0019465710528012835</v>
      </c>
      <c r="G21" s="32">
        <v>0</v>
      </c>
      <c r="H21" s="6">
        <f t="shared" si="2"/>
        <v>0</v>
      </c>
      <c r="I21" s="32">
        <v>20951.8499999999</v>
      </c>
      <c r="J21" s="6">
        <f t="shared" si="3"/>
        <v>0.007865270466052681</v>
      </c>
      <c r="K21" s="27">
        <f t="shared" si="4"/>
        <v>43116.609999999695</v>
      </c>
      <c r="L21" s="6">
        <f t="shared" si="5"/>
        <v>0.0021632843970866796</v>
      </c>
    </row>
    <row r="22" spans="1:12" ht="12.75">
      <c r="A22" s="2"/>
      <c r="B22" s="30">
        <v>33126</v>
      </c>
      <c r="C22" s="32">
        <v>432097.9</v>
      </c>
      <c r="D22" s="6">
        <f t="shared" si="0"/>
        <v>0.04066384232495831</v>
      </c>
      <c r="E22" s="32">
        <v>432097.9</v>
      </c>
      <c r="F22" s="6">
        <f t="shared" si="1"/>
        <v>0.07589608586930166</v>
      </c>
      <c r="G22" s="32">
        <v>39747.58</v>
      </c>
      <c r="H22" s="6">
        <f t="shared" si="2"/>
        <v>0.041933824248830937</v>
      </c>
      <c r="I22" s="32">
        <v>47515.8</v>
      </c>
      <c r="J22" s="6">
        <f t="shared" si="3"/>
        <v>0.01783730880141218</v>
      </c>
      <c r="K22" s="27">
        <f t="shared" si="4"/>
        <v>951459.18</v>
      </c>
      <c r="L22" s="6">
        <f t="shared" si="5"/>
        <v>0.04773744500226018</v>
      </c>
    </row>
    <row r="23" spans="1:12" ht="12.75">
      <c r="A23" s="2"/>
      <c r="B23" s="30">
        <v>33127</v>
      </c>
      <c r="C23" s="32">
        <v>34876.23</v>
      </c>
      <c r="D23" s="6">
        <f t="shared" si="0"/>
        <v>0.00328213008581847</v>
      </c>
      <c r="E23" s="32">
        <v>34876.23</v>
      </c>
      <c r="F23" s="6">
        <f t="shared" si="1"/>
        <v>0.006125855614844494</v>
      </c>
      <c r="G23" s="32">
        <v>104.209999999999</v>
      </c>
      <c r="H23" s="6">
        <f t="shared" si="2"/>
        <v>0.0001099418838825063</v>
      </c>
      <c r="I23" s="32">
        <v>115125.82</v>
      </c>
      <c r="J23" s="6">
        <f t="shared" si="3"/>
        <v>0.04321793597825974</v>
      </c>
      <c r="K23" s="27">
        <f t="shared" si="4"/>
        <v>184982.49</v>
      </c>
      <c r="L23" s="6">
        <f t="shared" si="5"/>
        <v>0.009281103833331182</v>
      </c>
    </row>
    <row r="24" spans="1:12" ht="12.75">
      <c r="A24" s="2"/>
      <c r="B24" s="30">
        <v>33128</v>
      </c>
      <c r="C24" s="32">
        <v>3256.05</v>
      </c>
      <c r="D24" s="6">
        <f t="shared" si="0"/>
        <v>0.0003064201510865489</v>
      </c>
      <c r="E24" s="32">
        <v>3256.05</v>
      </c>
      <c r="F24" s="6">
        <f t="shared" si="1"/>
        <v>0.0005719107877977182</v>
      </c>
      <c r="G24" s="32">
        <v>0</v>
      </c>
      <c r="H24" s="6">
        <f t="shared" si="2"/>
        <v>0</v>
      </c>
      <c r="I24" s="32">
        <v>38828.62</v>
      </c>
      <c r="J24" s="6">
        <f t="shared" si="3"/>
        <v>0.014576163829140811</v>
      </c>
      <c r="K24" s="27">
        <f t="shared" si="4"/>
        <v>45340.72</v>
      </c>
      <c r="L24" s="6">
        <f t="shared" si="5"/>
        <v>0.0022748743959387497</v>
      </c>
    </row>
    <row r="25" spans="1:12" ht="12.75">
      <c r="A25" s="2"/>
      <c r="B25" s="30">
        <v>33129</v>
      </c>
      <c r="C25" s="32">
        <v>120681.09</v>
      </c>
      <c r="D25" s="6">
        <f t="shared" si="0"/>
        <v>0.011357048519245528</v>
      </c>
      <c r="E25" s="32">
        <v>120681.09</v>
      </c>
      <c r="F25" s="6">
        <f t="shared" si="1"/>
        <v>0.021197099938326296</v>
      </c>
      <c r="G25" s="32">
        <v>3459.19999999999</v>
      </c>
      <c r="H25" s="6">
        <f t="shared" si="2"/>
        <v>0.0036494670830665805</v>
      </c>
      <c r="I25" s="32">
        <v>3760.30999999999</v>
      </c>
      <c r="J25" s="6">
        <f t="shared" si="3"/>
        <v>0.0014116106781120817</v>
      </c>
      <c r="K25" s="27">
        <f t="shared" si="4"/>
        <v>248581.68999999997</v>
      </c>
      <c r="L25" s="6">
        <f t="shared" si="5"/>
        <v>0.01247205871190805</v>
      </c>
    </row>
    <row r="26" spans="1:12" ht="12.75">
      <c r="A26" s="2"/>
      <c r="B26" s="30">
        <v>33130</v>
      </c>
      <c r="C26" s="32">
        <v>232358.14</v>
      </c>
      <c r="D26" s="6">
        <f t="shared" si="0"/>
        <v>0.021866745401633723</v>
      </c>
      <c r="E26" s="32">
        <v>232358.14</v>
      </c>
      <c r="F26" s="6">
        <f t="shared" si="1"/>
        <v>0.0408126800566983</v>
      </c>
      <c r="G26" s="32">
        <v>32415.2</v>
      </c>
      <c r="H26" s="6">
        <f t="shared" si="2"/>
        <v>0.034198139856330995</v>
      </c>
      <c r="I26" s="32">
        <v>114091.17</v>
      </c>
      <c r="J26" s="6">
        <f t="shared" si="3"/>
        <v>0.04282953103608511</v>
      </c>
      <c r="K26" s="27">
        <f t="shared" si="4"/>
        <v>611222.65</v>
      </c>
      <c r="L26" s="6">
        <f t="shared" si="5"/>
        <v>0.030666799219395545</v>
      </c>
    </row>
    <row r="27" spans="1:12" ht="12.75">
      <c r="A27" s="2"/>
      <c r="B27" s="30">
        <v>33131</v>
      </c>
      <c r="C27" s="32">
        <v>1019771.88</v>
      </c>
      <c r="D27" s="6">
        <f t="shared" si="0"/>
        <v>0.09596862871989496</v>
      </c>
      <c r="E27" s="32">
        <v>1019771.88</v>
      </c>
      <c r="F27" s="6">
        <f t="shared" si="1"/>
        <v>0.17911842240283785</v>
      </c>
      <c r="G27" s="32">
        <v>349042.229999999</v>
      </c>
      <c r="H27" s="6">
        <f t="shared" si="2"/>
        <v>0.3682406709600932</v>
      </c>
      <c r="I27" s="32">
        <v>172630.89</v>
      </c>
      <c r="J27" s="6">
        <f t="shared" si="3"/>
        <v>0.06480519098052896</v>
      </c>
      <c r="K27" s="27">
        <f t="shared" si="4"/>
        <v>2561216.879999999</v>
      </c>
      <c r="L27" s="6">
        <f t="shared" si="5"/>
        <v>0.1285036210884637</v>
      </c>
    </row>
    <row r="28" spans="1:12" ht="12.75">
      <c r="A28" s="2"/>
      <c r="B28" s="30">
        <v>33132</v>
      </c>
      <c r="C28" s="32">
        <v>416459.89</v>
      </c>
      <c r="D28" s="6">
        <f t="shared" si="0"/>
        <v>0.03919218145154022</v>
      </c>
      <c r="E28" s="32">
        <v>416459.89</v>
      </c>
      <c r="F28" s="6">
        <f t="shared" si="1"/>
        <v>0.07314933854702818</v>
      </c>
      <c r="G28" s="32">
        <v>54343.2099999999</v>
      </c>
      <c r="H28" s="6">
        <f t="shared" si="2"/>
        <v>0.0573322606623424</v>
      </c>
      <c r="I28" s="32">
        <v>153152.329999999</v>
      </c>
      <c r="J28" s="6">
        <f t="shared" si="3"/>
        <v>0.05749298978162558</v>
      </c>
      <c r="K28" s="27">
        <f t="shared" si="4"/>
        <v>1040415.3199999989</v>
      </c>
      <c r="L28" s="6">
        <f t="shared" si="5"/>
        <v>0.05220063052837314</v>
      </c>
    </row>
    <row r="29" spans="1:12" ht="12.75">
      <c r="A29" s="2"/>
      <c r="B29" s="30">
        <v>33133</v>
      </c>
      <c r="C29" s="32">
        <v>159498.649999999</v>
      </c>
      <c r="D29" s="6">
        <f t="shared" si="0"/>
        <v>0.015010089043810836</v>
      </c>
      <c r="E29" s="32">
        <v>159498.649999999</v>
      </c>
      <c r="F29" s="6">
        <f t="shared" si="1"/>
        <v>0.028015232743407493</v>
      </c>
      <c r="G29" s="32">
        <v>25378.0099999999</v>
      </c>
      <c r="H29" s="6">
        <f t="shared" si="2"/>
        <v>0.02677388185960176</v>
      </c>
      <c r="I29" s="32">
        <v>72804.3399999999</v>
      </c>
      <c r="J29" s="6">
        <f t="shared" si="3"/>
        <v>0.02733056151139206</v>
      </c>
      <c r="K29" s="27">
        <f t="shared" si="4"/>
        <v>417179.6499999978</v>
      </c>
      <c r="L29" s="6">
        <f t="shared" si="5"/>
        <v>0.020931103526624282</v>
      </c>
    </row>
    <row r="30" spans="1:12" ht="12.75">
      <c r="A30" s="2"/>
      <c r="B30" s="30">
        <v>33134</v>
      </c>
      <c r="C30" s="32">
        <v>221785.09</v>
      </c>
      <c r="D30" s="6">
        <f t="shared" si="0"/>
        <v>0.020871737469186233</v>
      </c>
      <c r="E30" s="32">
        <v>221785.09</v>
      </c>
      <c r="F30" s="6">
        <f t="shared" si="1"/>
        <v>0.03895557056669518</v>
      </c>
      <c r="G30" s="32">
        <v>72472.58</v>
      </c>
      <c r="H30" s="6">
        <f t="shared" si="2"/>
        <v>0.0764588040977423</v>
      </c>
      <c r="I30" s="32">
        <v>132339.47</v>
      </c>
      <c r="J30" s="6">
        <f t="shared" si="3"/>
        <v>0.049679895803190155</v>
      </c>
      <c r="K30" s="27">
        <f t="shared" si="4"/>
        <v>648382.23</v>
      </c>
      <c r="L30" s="6">
        <f t="shared" si="5"/>
        <v>0.03253120227929044</v>
      </c>
    </row>
    <row r="31" spans="1:12" ht="12.75">
      <c r="A31" s="2"/>
      <c r="B31" s="30">
        <v>33135</v>
      </c>
      <c r="C31" s="32">
        <v>12581.9599999999</v>
      </c>
      <c r="D31" s="6">
        <f t="shared" si="0"/>
        <v>0.0011840623099046035</v>
      </c>
      <c r="E31" s="32">
        <v>12581.9599999999</v>
      </c>
      <c r="F31" s="6">
        <f t="shared" si="1"/>
        <v>0.00220996565029386</v>
      </c>
      <c r="G31" s="32">
        <v>0</v>
      </c>
      <c r="H31" s="6">
        <f t="shared" si="2"/>
        <v>0</v>
      </c>
      <c r="I31" s="32">
        <v>44621.41</v>
      </c>
      <c r="J31" s="6">
        <f t="shared" si="3"/>
        <v>0.016750762258541822</v>
      </c>
      <c r="K31" s="27">
        <f t="shared" si="4"/>
        <v>69785.32999999981</v>
      </c>
      <c r="L31" s="6">
        <f t="shared" si="5"/>
        <v>0.00350133082203229</v>
      </c>
    </row>
    <row r="32" spans="1:12" ht="12.75">
      <c r="A32" s="2"/>
      <c r="B32" s="30">
        <v>33136</v>
      </c>
      <c r="C32" s="32">
        <v>25999.65</v>
      </c>
      <c r="D32" s="6">
        <f t="shared" si="0"/>
        <v>0.0024467734467214543</v>
      </c>
      <c r="E32" s="32">
        <v>25999.65</v>
      </c>
      <c r="F32" s="6">
        <f t="shared" si="1"/>
        <v>0.004566723580401083</v>
      </c>
      <c r="G32" s="32">
        <v>933.83</v>
      </c>
      <c r="H32" s="6">
        <f t="shared" si="2"/>
        <v>0.000985193641934573</v>
      </c>
      <c r="I32" s="32">
        <v>4341.93</v>
      </c>
      <c r="J32" s="6">
        <f t="shared" si="3"/>
        <v>0.0016299493264159623</v>
      </c>
      <c r="K32" s="27">
        <f t="shared" si="4"/>
        <v>57275.060000000005</v>
      </c>
      <c r="L32" s="6">
        <f t="shared" si="5"/>
        <v>0.0028736545762805634</v>
      </c>
    </row>
    <row r="33" spans="1:12" ht="12.75">
      <c r="A33" s="2"/>
      <c r="B33" s="30">
        <v>33137</v>
      </c>
      <c r="C33" s="32">
        <v>81301.8</v>
      </c>
      <c r="D33" s="6">
        <f t="shared" si="0"/>
        <v>0.007651144742743011</v>
      </c>
      <c r="E33" s="32">
        <v>81301.8</v>
      </c>
      <c r="F33" s="6">
        <f t="shared" si="1"/>
        <v>0.014280301742102403</v>
      </c>
      <c r="G33" s="32">
        <v>0</v>
      </c>
      <c r="H33" s="6">
        <f t="shared" si="2"/>
        <v>0</v>
      </c>
      <c r="I33" s="32">
        <v>90259.6699999999</v>
      </c>
      <c r="J33" s="6">
        <f t="shared" si="3"/>
        <v>0.03388324738515519</v>
      </c>
      <c r="K33" s="27">
        <f t="shared" si="4"/>
        <v>252863.2699999999</v>
      </c>
      <c r="L33" s="6">
        <f t="shared" si="5"/>
        <v>0.01268687790128491</v>
      </c>
    </row>
    <row r="34" spans="1:12" ht="12.75">
      <c r="A34" s="2"/>
      <c r="B34" s="30">
        <v>33138</v>
      </c>
      <c r="C34" s="32">
        <v>199758.48</v>
      </c>
      <c r="D34" s="6">
        <f t="shared" si="0"/>
        <v>0.018798858623921423</v>
      </c>
      <c r="E34" s="32">
        <v>199758.48</v>
      </c>
      <c r="F34" s="6">
        <f t="shared" si="1"/>
        <v>0.03508669389784393</v>
      </c>
      <c r="G34" s="32">
        <v>47238.4899999999</v>
      </c>
      <c r="H34" s="6">
        <f t="shared" si="2"/>
        <v>0.049836758299251264</v>
      </c>
      <c r="I34" s="32">
        <v>18818.5099999999</v>
      </c>
      <c r="J34" s="6">
        <f t="shared" si="3"/>
        <v>0.007064420130829352</v>
      </c>
      <c r="K34" s="27">
        <f t="shared" si="4"/>
        <v>465573.95999999985</v>
      </c>
      <c r="L34" s="6">
        <f t="shared" si="5"/>
        <v>0.023359185319946647</v>
      </c>
    </row>
    <row r="35" spans="1:12" ht="12.75">
      <c r="A35" s="2"/>
      <c r="B35" s="30">
        <v>33139</v>
      </c>
      <c r="C35" s="32">
        <v>2913760.77</v>
      </c>
      <c r="D35" s="6">
        <f t="shared" si="0"/>
        <v>0.2742080174977224</v>
      </c>
      <c r="E35" s="32">
        <v>1620.32999999999</v>
      </c>
      <c r="F35" s="6">
        <f t="shared" si="1"/>
        <v>0.00028460380116775575</v>
      </c>
      <c r="G35" s="32">
        <v>0</v>
      </c>
      <c r="H35" s="6">
        <f t="shared" si="2"/>
        <v>0</v>
      </c>
      <c r="I35" s="32">
        <v>0</v>
      </c>
      <c r="J35" s="6">
        <f t="shared" si="3"/>
        <v>0</v>
      </c>
      <c r="K35" s="27">
        <f t="shared" si="4"/>
        <v>2915381.1</v>
      </c>
      <c r="L35" s="6">
        <f t="shared" si="5"/>
        <v>0.14627305915728175</v>
      </c>
    </row>
    <row r="36" spans="1:12" ht="12.75">
      <c r="A36" s="2"/>
      <c r="B36" s="30">
        <v>33140</v>
      </c>
      <c r="C36" s="32">
        <v>1835657.24</v>
      </c>
      <c r="D36" s="6">
        <f t="shared" si="0"/>
        <v>0.17274991748404273</v>
      </c>
      <c r="E36" s="32">
        <v>0</v>
      </c>
      <c r="F36" s="6">
        <f t="shared" si="1"/>
        <v>0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1835657.24</v>
      </c>
      <c r="L36" s="6">
        <f t="shared" si="5"/>
        <v>0.09210020606191505</v>
      </c>
    </row>
    <row r="37" spans="1:12" ht="12.75">
      <c r="A37" s="2"/>
      <c r="B37" s="30">
        <v>33141</v>
      </c>
      <c r="C37" s="32">
        <v>206632.34</v>
      </c>
      <c r="D37" s="6">
        <f t="shared" si="0"/>
        <v>0.0194457434136967</v>
      </c>
      <c r="E37" s="32">
        <v>21616.8899999999</v>
      </c>
      <c r="F37" s="6">
        <f t="shared" si="1"/>
        <v>0.0037969111621862566</v>
      </c>
      <c r="G37" s="32">
        <v>12706.01</v>
      </c>
      <c r="H37" s="6">
        <f t="shared" si="2"/>
        <v>0.013404881259283921</v>
      </c>
      <c r="I37" s="32">
        <v>6879.22</v>
      </c>
      <c r="J37" s="6">
        <f t="shared" si="3"/>
        <v>0.002582441450061889</v>
      </c>
      <c r="K37" s="27">
        <f t="shared" si="4"/>
        <v>247834.4599999999</v>
      </c>
      <c r="L37" s="6">
        <f t="shared" si="5"/>
        <v>0.012434568032561152</v>
      </c>
    </row>
    <row r="38" spans="1:12" ht="12.75">
      <c r="A38" s="2"/>
      <c r="B38" s="30">
        <v>33142</v>
      </c>
      <c r="C38" s="32">
        <v>192195.6</v>
      </c>
      <c r="D38" s="6">
        <f t="shared" si="0"/>
        <v>0.01808713158279815</v>
      </c>
      <c r="E38" s="32">
        <v>192195.6</v>
      </c>
      <c r="F38" s="6">
        <f t="shared" si="1"/>
        <v>0.033758307460651754</v>
      </c>
      <c r="G38" s="32">
        <v>13687.0599999999</v>
      </c>
      <c r="H38" s="6">
        <f t="shared" si="2"/>
        <v>0.014439892152508398</v>
      </c>
      <c r="I38" s="32">
        <v>23855.5099999999</v>
      </c>
      <c r="J38" s="6">
        <f t="shared" si="3"/>
        <v>0.00895529694302052</v>
      </c>
      <c r="K38" s="27">
        <f t="shared" si="4"/>
        <v>421933.7699999998</v>
      </c>
      <c r="L38" s="6">
        <f t="shared" si="5"/>
        <v>0.021169631407593637</v>
      </c>
    </row>
    <row r="39" spans="1:12" ht="12.75">
      <c r="A39" s="2"/>
      <c r="B39" s="30">
        <v>33143</v>
      </c>
      <c r="C39" s="32">
        <v>53576.7099999999</v>
      </c>
      <c r="D39" s="6">
        <f t="shared" si="0"/>
        <v>0.005041993695711117</v>
      </c>
      <c r="E39" s="32">
        <v>53576.7099999999</v>
      </c>
      <c r="F39" s="6">
        <f t="shared" si="1"/>
        <v>0.00941051225371534</v>
      </c>
      <c r="G39" s="32">
        <v>0</v>
      </c>
      <c r="H39" s="6">
        <f t="shared" si="2"/>
        <v>0</v>
      </c>
      <c r="I39" s="32">
        <v>68254.3399999999</v>
      </c>
      <c r="J39" s="6">
        <f t="shared" si="3"/>
        <v>0.02562250324348064</v>
      </c>
      <c r="K39" s="27">
        <f t="shared" si="4"/>
        <v>175407.7599999997</v>
      </c>
      <c r="L39" s="6">
        <f t="shared" si="5"/>
        <v>0.008800712076759445</v>
      </c>
    </row>
    <row r="40" spans="1:12" ht="12.75">
      <c r="A40" s="2"/>
      <c r="B40" s="30">
        <v>33144</v>
      </c>
      <c r="C40" s="32">
        <v>16115</v>
      </c>
      <c r="D40" s="6">
        <f t="shared" si="0"/>
        <v>0.0015165494187004914</v>
      </c>
      <c r="E40" s="32">
        <v>16115</v>
      </c>
      <c r="F40" s="6">
        <f t="shared" si="1"/>
        <v>0.0028305285070438814</v>
      </c>
      <c r="G40" s="32">
        <v>423.149999999999</v>
      </c>
      <c r="H40" s="6">
        <f t="shared" si="2"/>
        <v>0.00044642460574688495</v>
      </c>
      <c r="I40" s="32">
        <v>29386.59</v>
      </c>
      <c r="J40" s="6">
        <f t="shared" si="3"/>
        <v>0.011031650113235831</v>
      </c>
      <c r="K40" s="27">
        <f t="shared" si="4"/>
        <v>62039.74</v>
      </c>
      <c r="L40" s="6">
        <f t="shared" si="5"/>
        <v>0.0031127122828375265</v>
      </c>
    </row>
    <row r="41" spans="1:12" ht="12.75">
      <c r="A41" s="2"/>
      <c r="B41" s="30">
        <v>33145</v>
      </c>
      <c r="C41" s="32">
        <v>22513.7999999999</v>
      </c>
      <c r="D41" s="6">
        <f t="shared" si="0"/>
        <v>0.002118727291513433</v>
      </c>
      <c r="E41" s="32">
        <v>22513.7999999999</v>
      </c>
      <c r="F41" s="6">
        <f t="shared" si="1"/>
        <v>0.0039544494385283435</v>
      </c>
      <c r="G41" s="32">
        <v>0</v>
      </c>
      <c r="H41" s="6">
        <f t="shared" si="2"/>
        <v>0</v>
      </c>
      <c r="I41" s="32">
        <v>36891.9199999999</v>
      </c>
      <c r="J41" s="6">
        <f t="shared" si="3"/>
        <v>0.013849131642884937</v>
      </c>
      <c r="K41" s="27">
        <f t="shared" si="4"/>
        <v>81919.5199999997</v>
      </c>
      <c r="L41" s="6">
        <f t="shared" si="5"/>
        <v>0.00411013805196723</v>
      </c>
    </row>
    <row r="42" spans="1:12" ht="12.75">
      <c r="A42" s="2"/>
      <c r="B42" s="30">
        <v>33146</v>
      </c>
      <c r="C42" s="32">
        <v>16378.17</v>
      </c>
      <c r="D42" s="6">
        <f t="shared" si="0"/>
        <v>0.0015413158047085217</v>
      </c>
      <c r="E42" s="32">
        <v>16378.17</v>
      </c>
      <c r="F42" s="6">
        <f t="shared" si="1"/>
        <v>0.002876753154093136</v>
      </c>
      <c r="G42" s="32">
        <v>433.18</v>
      </c>
      <c r="H42" s="6">
        <f t="shared" si="2"/>
        <v>0.0004570062878823965</v>
      </c>
      <c r="I42" s="32">
        <v>56681.2399999999</v>
      </c>
      <c r="J42" s="6">
        <f t="shared" si="3"/>
        <v>0.021277991344499182</v>
      </c>
      <c r="K42" s="27">
        <f t="shared" si="4"/>
        <v>89870.7599999999</v>
      </c>
      <c r="L42" s="6">
        <f t="shared" si="5"/>
        <v>0.004509074643445365</v>
      </c>
    </row>
    <row r="43" spans="1:12" ht="12.75">
      <c r="A43" s="2"/>
      <c r="B43" s="30">
        <v>33147</v>
      </c>
      <c r="C43" s="32">
        <v>5333.55</v>
      </c>
      <c r="D43" s="6">
        <f t="shared" si="0"/>
        <v>0.000501929392001862</v>
      </c>
      <c r="E43" s="32">
        <v>5333.55</v>
      </c>
      <c r="F43" s="6">
        <f t="shared" si="1"/>
        <v>0.0009368144783582931</v>
      </c>
      <c r="G43" s="32">
        <v>0</v>
      </c>
      <c r="H43" s="6">
        <f t="shared" si="2"/>
        <v>0</v>
      </c>
      <c r="I43" s="32">
        <v>0</v>
      </c>
      <c r="J43" s="6">
        <f t="shared" si="3"/>
        <v>0</v>
      </c>
      <c r="K43" s="27">
        <f t="shared" si="4"/>
        <v>10667.1</v>
      </c>
      <c r="L43" s="6">
        <f t="shared" si="5"/>
        <v>0.0005351991029017237</v>
      </c>
    </row>
    <row r="44" spans="1:12" ht="12.75">
      <c r="A44" s="2"/>
      <c r="B44" s="30">
        <v>33149</v>
      </c>
      <c r="C44" s="32">
        <v>161093.179999999</v>
      </c>
      <c r="D44" s="6">
        <f t="shared" si="0"/>
        <v>0.01516014697397531</v>
      </c>
      <c r="E44" s="32">
        <v>161093.179999999</v>
      </c>
      <c r="F44" s="6">
        <f t="shared" si="1"/>
        <v>0.028295304888634715</v>
      </c>
      <c r="G44" s="32">
        <v>74867.1499999999</v>
      </c>
      <c r="H44" s="6">
        <f t="shared" si="2"/>
        <v>0.07898508311979897</v>
      </c>
      <c r="I44" s="32">
        <v>47796.83</v>
      </c>
      <c r="J44" s="6">
        <f t="shared" si="3"/>
        <v>0.017942806738781663</v>
      </c>
      <c r="K44" s="27">
        <f t="shared" si="4"/>
        <v>444850.33999999793</v>
      </c>
      <c r="L44" s="6">
        <f t="shared" si="5"/>
        <v>0.022319421669762692</v>
      </c>
    </row>
    <row r="45" spans="1:12" ht="12.75">
      <c r="A45" s="2"/>
      <c r="B45" s="30">
        <v>33150</v>
      </c>
      <c r="C45" s="32">
        <v>3497.73999999999</v>
      </c>
      <c r="D45" s="6">
        <f t="shared" si="0"/>
        <v>0.00032916509858923</v>
      </c>
      <c r="E45" s="32">
        <v>3497.73999999999</v>
      </c>
      <c r="F45" s="6">
        <f t="shared" si="1"/>
        <v>0.0006143625678081065</v>
      </c>
      <c r="G45" s="32">
        <v>0</v>
      </c>
      <c r="H45" s="6">
        <f t="shared" si="2"/>
        <v>0</v>
      </c>
      <c r="I45" s="32">
        <v>0</v>
      </c>
      <c r="J45" s="6">
        <f t="shared" si="3"/>
        <v>0</v>
      </c>
      <c r="K45" s="27">
        <f t="shared" si="4"/>
        <v>6995.47999999998</v>
      </c>
      <c r="L45" s="6">
        <f t="shared" si="5"/>
        <v>0.00035098336196032084</v>
      </c>
    </row>
    <row r="46" spans="1:12" ht="12.75">
      <c r="A46" s="2"/>
      <c r="B46" s="30">
        <v>33154</v>
      </c>
      <c r="C46" s="32">
        <v>44562.94</v>
      </c>
      <c r="D46" s="6">
        <f t="shared" si="0"/>
        <v>0.004193726388618361</v>
      </c>
      <c r="E46" s="32">
        <v>44562.94</v>
      </c>
      <c r="F46" s="6">
        <f t="shared" si="1"/>
        <v>0.007827283402276517</v>
      </c>
      <c r="G46" s="32">
        <v>9121.79999999999</v>
      </c>
      <c r="H46" s="6">
        <f t="shared" si="2"/>
        <v>0.009623528225692875</v>
      </c>
      <c r="I46" s="32">
        <v>1808.16</v>
      </c>
      <c r="J46" s="6">
        <f t="shared" si="3"/>
        <v>0.0006787786016937828</v>
      </c>
      <c r="K46" s="27">
        <f t="shared" si="4"/>
        <v>100055.84</v>
      </c>
      <c r="L46" s="6">
        <f t="shared" si="5"/>
        <v>0.0050200894158748295</v>
      </c>
    </row>
    <row r="47" spans="1:12" ht="12.75">
      <c r="A47" s="2"/>
      <c r="B47" s="30">
        <v>33155</v>
      </c>
      <c r="C47" s="32">
        <v>4421.22999999999</v>
      </c>
      <c r="D47" s="6">
        <f t="shared" si="0"/>
        <v>0.0004160728381285236</v>
      </c>
      <c r="E47" s="32">
        <v>4421.22999999999</v>
      </c>
      <c r="F47" s="6">
        <f t="shared" si="1"/>
        <v>0.0007765695036424195</v>
      </c>
      <c r="G47" s="32">
        <v>0</v>
      </c>
      <c r="H47" s="6">
        <f t="shared" si="2"/>
        <v>0</v>
      </c>
      <c r="I47" s="32">
        <v>52908.87</v>
      </c>
      <c r="J47" s="6">
        <f t="shared" si="3"/>
        <v>0.019861853373483614</v>
      </c>
      <c r="K47" s="27">
        <f t="shared" si="4"/>
        <v>61751.32999999998</v>
      </c>
      <c r="L47" s="6">
        <f t="shared" si="5"/>
        <v>0.003098241923202021</v>
      </c>
    </row>
    <row r="48" spans="1:12" ht="12.75">
      <c r="A48" s="2"/>
      <c r="B48" s="30">
        <v>33156</v>
      </c>
      <c r="C48" s="32">
        <v>121768.7</v>
      </c>
      <c r="D48" s="6">
        <f t="shared" si="0"/>
        <v>0.011459401253547287</v>
      </c>
      <c r="E48" s="32">
        <v>121768.7</v>
      </c>
      <c r="F48" s="6">
        <f t="shared" si="1"/>
        <v>0.021388133826600948</v>
      </c>
      <c r="G48" s="32">
        <v>14372.4599999999</v>
      </c>
      <c r="H48" s="6">
        <f t="shared" si="2"/>
        <v>0.015162991348488348</v>
      </c>
      <c r="I48" s="32">
        <v>76376.05</v>
      </c>
      <c r="J48" s="6">
        <f t="shared" si="3"/>
        <v>0.028671372235805702</v>
      </c>
      <c r="K48" s="27">
        <f t="shared" si="4"/>
        <v>334285.9099999999</v>
      </c>
      <c r="L48" s="6">
        <f t="shared" si="5"/>
        <v>0.016772086053818403</v>
      </c>
    </row>
    <row r="49" spans="1:12" ht="12.75">
      <c r="A49" s="2"/>
      <c r="B49" s="30">
        <v>33157</v>
      </c>
      <c r="C49" s="32">
        <v>3961.63</v>
      </c>
      <c r="D49" s="6">
        <f t="shared" si="0"/>
        <v>0.000372820829885599</v>
      </c>
      <c r="E49" s="32">
        <v>3961.63</v>
      </c>
      <c r="F49" s="6">
        <f t="shared" si="1"/>
        <v>0.000695842795492414</v>
      </c>
      <c r="G49" s="32">
        <v>0</v>
      </c>
      <c r="H49" s="6">
        <f t="shared" si="2"/>
        <v>0</v>
      </c>
      <c r="I49" s="32">
        <v>15702.61</v>
      </c>
      <c r="J49" s="6">
        <f t="shared" si="3"/>
        <v>0.005894719305118358</v>
      </c>
      <c r="K49" s="27">
        <f t="shared" si="4"/>
        <v>23625.870000000003</v>
      </c>
      <c r="L49" s="6">
        <f t="shared" si="5"/>
        <v>0.0011853778842677717</v>
      </c>
    </row>
    <row r="50" spans="1:12" ht="12.75">
      <c r="A50" s="2"/>
      <c r="B50" s="30">
        <v>33158</v>
      </c>
      <c r="C50" s="32">
        <v>536.019999999999</v>
      </c>
      <c r="D50" s="6">
        <f t="shared" si="0"/>
        <v>5.044373685459732E-05</v>
      </c>
      <c r="E50" s="32">
        <v>536.019999999999</v>
      </c>
      <c r="F50" s="6">
        <f t="shared" si="1"/>
        <v>9.414954330410538E-05</v>
      </c>
      <c r="G50" s="32">
        <v>0</v>
      </c>
      <c r="H50" s="6">
        <f t="shared" si="2"/>
        <v>0</v>
      </c>
      <c r="I50" s="32">
        <v>1312.05999999999</v>
      </c>
      <c r="J50" s="6">
        <f t="shared" si="3"/>
        <v>0.0004925439408782064</v>
      </c>
      <c r="K50" s="27">
        <f t="shared" si="4"/>
        <v>2384.0999999999876</v>
      </c>
      <c r="L50" s="6">
        <f t="shared" si="5"/>
        <v>0.00011961715754309912</v>
      </c>
    </row>
    <row r="51" spans="1:12" ht="12.75">
      <c r="A51" s="2"/>
      <c r="B51" s="30">
        <v>33160</v>
      </c>
      <c r="C51" s="32">
        <v>416787.62</v>
      </c>
      <c r="D51" s="6">
        <f t="shared" si="0"/>
        <v>0.03922302344601684</v>
      </c>
      <c r="E51" s="32">
        <v>416787.62</v>
      </c>
      <c r="F51" s="6">
        <f t="shared" si="1"/>
        <v>0.07320690287266352</v>
      </c>
      <c r="G51" s="32">
        <v>39771.2399999999</v>
      </c>
      <c r="H51" s="6">
        <f t="shared" si="2"/>
        <v>0.041958785624636036</v>
      </c>
      <c r="I51" s="32">
        <v>95799.1199999999</v>
      </c>
      <c r="J51" s="6">
        <f t="shared" si="3"/>
        <v>0.03596274263178857</v>
      </c>
      <c r="K51" s="27">
        <f t="shared" si="4"/>
        <v>969145.5999999997</v>
      </c>
      <c r="L51" s="6">
        <f t="shared" si="5"/>
        <v>0.04862482358852477</v>
      </c>
    </row>
    <row r="52" spans="1:12" ht="12.75">
      <c r="A52" s="2"/>
      <c r="B52" s="30">
        <v>33161</v>
      </c>
      <c r="C52" s="32">
        <v>10658.4699999999</v>
      </c>
      <c r="D52" s="6">
        <f t="shared" si="0"/>
        <v>0.0010030466324999364</v>
      </c>
      <c r="E52" s="32">
        <v>10658.4699999999</v>
      </c>
      <c r="F52" s="6">
        <f t="shared" si="1"/>
        <v>0.0018721131353690171</v>
      </c>
      <c r="G52" s="32">
        <v>0</v>
      </c>
      <c r="H52" s="6">
        <f t="shared" si="2"/>
        <v>0</v>
      </c>
      <c r="I52" s="32">
        <v>2803.26</v>
      </c>
      <c r="J52" s="6">
        <f t="shared" si="3"/>
        <v>0.001052336575847333</v>
      </c>
      <c r="K52" s="27">
        <f t="shared" si="4"/>
        <v>24120.1999999998</v>
      </c>
      <c r="L52" s="6">
        <f t="shared" si="5"/>
        <v>0.0012101798428635756</v>
      </c>
    </row>
    <row r="53" spans="1:12" ht="12.75">
      <c r="A53" s="2"/>
      <c r="B53" s="30">
        <v>33162</v>
      </c>
      <c r="C53" s="32">
        <v>11511.0499999999</v>
      </c>
      <c r="D53" s="6">
        <f t="shared" si="0"/>
        <v>0.0010832811781651963</v>
      </c>
      <c r="E53" s="32">
        <v>11511.0499999999</v>
      </c>
      <c r="F53" s="6">
        <f t="shared" si="1"/>
        <v>0.002021865043190021</v>
      </c>
      <c r="G53" s="32">
        <v>0</v>
      </c>
      <c r="H53" s="6">
        <f t="shared" si="2"/>
        <v>0</v>
      </c>
      <c r="I53" s="32">
        <v>3918.71999999999</v>
      </c>
      <c r="J53" s="6">
        <f t="shared" si="3"/>
        <v>0.0014710773836549053</v>
      </c>
      <c r="K53" s="27">
        <f t="shared" si="4"/>
        <v>26940.81999999979</v>
      </c>
      <c r="L53" s="6">
        <f t="shared" si="5"/>
        <v>0.0013516984649470521</v>
      </c>
    </row>
    <row r="54" spans="1:12" ht="12.75">
      <c r="A54" s="2"/>
      <c r="B54" s="30">
        <v>33165</v>
      </c>
      <c r="C54" s="32">
        <v>3849.36</v>
      </c>
      <c r="D54" s="6">
        <f t="shared" si="0"/>
        <v>0.00036225533170145354</v>
      </c>
      <c r="E54" s="32">
        <v>3849.36</v>
      </c>
      <c r="F54" s="6">
        <f t="shared" si="1"/>
        <v>0.0006761230663279203</v>
      </c>
      <c r="G54" s="32">
        <v>0</v>
      </c>
      <c r="H54" s="6">
        <f t="shared" si="2"/>
        <v>0</v>
      </c>
      <c r="I54" s="32">
        <v>33761.7099999999</v>
      </c>
      <c r="J54" s="6">
        <f t="shared" si="3"/>
        <v>0.01267405888007197</v>
      </c>
      <c r="K54" s="27">
        <f t="shared" si="4"/>
        <v>41460.4299999999</v>
      </c>
      <c r="L54" s="6">
        <f t="shared" si="5"/>
        <v>0.0020801890806235674</v>
      </c>
    </row>
    <row r="55" spans="1:12" ht="12.75">
      <c r="A55" s="2"/>
      <c r="B55" s="30">
        <v>33166</v>
      </c>
      <c r="C55" s="32">
        <v>302026.669999999</v>
      </c>
      <c r="D55" s="6">
        <f t="shared" si="0"/>
        <v>0.028423107094045524</v>
      </c>
      <c r="E55" s="32">
        <v>302026.669999999</v>
      </c>
      <c r="F55" s="6">
        <f t="shared" si="1"/>
        <v>0.05304964935293405</v>
      </c>
      <c r="G55" s="32">
        <v>9872.87</v>
      </c>
      <c r="H55" s="6">
        <f t="shared" si="2"/>
        <v>0.010415909482075526</v>
      </c>
      <c r="I55" s="32">
        <v>35160.3099999999</v>
      </c>
      <c r="J55" s="6">
        <f t="shared" si="3"/>
        <v>0.013199089713808437</v>
      </c>
      <c r="K55" s="27">
        <f t="shared" si="4"/>
        <v>649086.5199999979</v>
      </c>
      <c r="L55" s="6">
        <f t="shared" si="5"/>
        <v>0.03256653853527206</v>
      </c>
    </row>
    <row r="56" spans="1:12" ht="12.75">
      <c r="A56" s="2"/>
      <c r="B56" s="30">
        <v>33167</v>
      </c>
      <c r="C56" s="32">
        <v>488.94</v>
      </c>
      <c r="D56" s="6">
        <f t="shared" si="0"/>
        <v>4.601313513989564E-05</v>
      </c>
      <c r="E56" s="32">
        <v>488.94</v>
      </c>
      <c r="F56" s="6">
        <f t="shared" si="1"/>
        <v>8.588014944052344E-05</v>
      </c>
      <c r="G56" s="32">
        <v>0</v>
      </c>
      <c r="H56" s="6">
        <f t="shared" si="2"/>
        <v>0</v>
      </c>
      <c r="I56" s="32">
        <v>0</v>
      </c>
      <c r="J56" s="6">
        <f t="shared" si="3"/>
        <v>0</v>
      </c>
      <c r="K56" s="27">
        <f t="shared" si="4"/>
        <v>977.88</v>
      </c>
      <c r="L56" s="6">
        <f t="shared" si="5"/>
        <v>4.9063053570842824E-05</v>
      </c>
    </row>
    <row r="57" spans="1:12" ht="12.75">
      <c r="A57" s="2"/>
      <c r="B57" s="30">
        <v>33168</v>
      </c>
      <c r="C57" s="32">
        <v>3168.88999999999</v>
      </c>
      <c r="D57" s="6">
        <f t="shared" si="0"/>
        <v>0.00029821770322220197</v>
      </c>
      <c r="E57" s="32">
        <v>3168.88999999999</v>
      </c>
      <c r="F57" s="6">
        <f t="shared" si="1"/>
        <v>0.0005566015191241859</v>
      </c>
      <c r="G57" s="32">
        <v>0</v>
      </c>
      <c r="H57" s="6">
        <f t="shared" si="2"/>
        <v>0</v>
      </c>
      <c r="I57" s="32">
        <v>2213.59</v>
      </c>
      <c r="J57" s="6">
        <f t="shared" si="3"/>
        <v>0.0008309759783002282</v>
      </c>
      <c r="K57" s="27">
        <f t="shared" si="4"/>
        <v>8551.36999999998</v>
      </c>
      <c r="L57" s="6">
        <f t="shared" si="5"/>
        <v>0.0004290468405265444</v>
      </c>
    </row>
    <row r="58" spans="1:12" ht="12.75">
      <c r="A58" s="2"/>
      <c r="B58" s="30">
        <v>33169</v>
      </c>
      <c r="C58" s="32">
        <v>14631.74</v>
      </c>
      <c r="D58" s="6">
        <f t="shared" si="0"/>
        <v>0.0013769628787822978</v>
      </c>
      <c r="E58" s="32">
        <v>14631.74</v>
      </c>
      <c r="F58" s="6">
        <f t="shared" si="1"/>
        <v>0.0025700004454020627</v>
      </c>
      <c r="G58" s="32">
        <v>0</v>
      </c>
      <c r="H58" s="6">
        <f t="shared" si="2"/>
        <v>0</v>
      </c>
      <c r="I58" s="32">
        <v>36409.47</v>
      </c>
      <c r="J58" s="6">
        <f t="shared" si="3"/>
        <v>0.013668021156873138</v>
      </c>
      <c r="K58" s="27">
        <f t="shared" si="4"/>
        <v>65672.95</v>
      </c>
      <c r="L58" s="6">
        <f t="shared" si="5"/>
        <v>0.003295000883549395</v>
      </c>
    </row>
    <row r="59" spans="1:12" ht="12.75">
      <c r="A59" s="2"/>
      <c r="B59" s="30">
        <v>33170</v>
      </c>
      <c r="C59" s="32">
        <v>1153.99</v>
      </c>
      <c r="D59" s="6">
        <f t="shared" si="0"/>
        <v>0.00010859961921726218</v>
      </c>
      <c r="E59" s="32">
        <v>1153.99</v>
      </c>
      <c r="F59" s="6">
        <f t="shared" si="1"/>
        <v>0.00020269324181468</v>
      </c>
      <c r="G59" s="32">
        <v>0</v>
      </c>
      <c r="H59" s="6">
        <f t="shared" si="2"/>
        <v>0</v>
      </c>
      <c r="I59" s="32">
        <v>0</v>
      </c>
      <c r="J59" s="6">
        <f t="shared" si="3"/>
        <v>0</v>
      </c>
      <c r="K59" s="27">
        <f t="shared" si="4"/>
        <v>2307.98</v>
      </c>
      <c r="L59" s="6">
        <f t="shared" si="5"/>
        <v>0.00011579799809836976</v>
      </c>
    </row>
    <row r="60" spans="1:12" ht="12.75">
      <c r="A60" s="2"/>
      <c r="B60" s="30">
        <v>33172</v>
      </c>
      <c r="C60" s="32">
        <v>206920.459999999</v>
      </c>
      <c r="D60" s="6">
        <f t="shared" si="0"/>
        <v>0.019472857792754376</v>
      </c>
      <c r="E60" s="32">
        <v>206920.459999999</v>
      </c>
      <c r="F60" s="6">
        <f t="shared" si="1"/>
        <v>0.03634466402237855</v>
      </c>
      <c r="G60" s="32">
        <v>12599.53</v>
      </c>
      <c r="H60" s="6">
        <f t="shared" si="2"/>
        <v>0.013292544518128472</v>
      </c>
      <c r="I60" s="32">
        <v>114609</v>
      </c>
      <c r="J60" s="6">
        <f t="shared" si="3"/>
        <v>0.04302392308287029</v>
      </c>
      <c r="K60" s="27">
        <f t="shared" si="4"/>
        <v>541049.4499999981</v>
      </c>
      <c r="L60" s="6">
        <f t="shared" si="5"/>
        <v>0.02714600784331917</v>
      </c>
    </row>
    <row r="61" spans="1:12" ht="12.75">
      <c r="A61" s="2"/>
      <c r="B61" s="30">
        <v>33173</v>
      </c>
      <c r="C61" s="32">
        <v>1164.61999999999</v>
      </c>
      <c r="D61" s="6">
        <f t="shared" si="0"/>
        <v>0.00010959998659677015</v>
      </c>
      <c r="E61" s="32">
        <v>1164.61999999999</v>
      </c>
      <c r="F61" s="6">
        <f t="shared" si="1"/>
        <v>0.00020456035432041056</v>
      </c>
      <c r="G61" s="32">
        <v>0</v>
      </c>
      <c r="H61" s="6">
        <f t="shared" si="2"/>
        <v>0</v>
      </c>
      <c r="I61" s="32">
        <v>18654.4599999999</v>
      </c>
      <c r="J61" s="6">
        <f t="shared" si="3"/>
        <v>0.007002836183829161</v>
      </c>
      <c r="K61" s="27">
        <f t="shared" si="4"/>
        <v>20983.69999999988</v>
      </c>
      <c r="L61" s="6">
        <f t="shared" si="5"/>
        <v>0.0010528126121962702</v>
      </c>
    </row>
    <row r="62" spans="1:12" ht="12.75">
      <c r="A62" s="2"/>
      <c r="B62" s="30">
        <v>33174</v>
      </c>
      <c r="C62" s="32">
        <v>1296.46</v>
      </c>
      <c r="D62" s="6">
        <f t="shared" si="0"/>
        <v>0.00012200717712494192</v>
      </c>
      <c r="E62" s="32">
        <v>1296.46</v>
      </c>
      <c r="F62" s="6">
        <f t="shared" si="1"/>
        <v>0.00022771746746770775</v>
      </c>
      <c r="G62" s="32">
        <v>0</v>
      </c>
      <c r="H62" s="6">
        <f t="shared" si="2"/>
        <v>0</v>
      </c>
      <c r="I62" s="32">
        <v>24264.23</v>
      </c>
      <c r="J62" s="6">
        <f t="shared" si="3"/>
        <v>0.0091087293771438</v>
      </c>
      <c r="K62" s="27">
        <f t="shared" si="4"/>
        <v>26857.15</v>
      </c>
      <c r="L62" s="6">
        <f t="shared" si="5"/>
        <v>0.0013475005002762726</v>
      </c>
    </row>
    <row r="63" spans="1:12" ht="12.75">
      <c r="A63" s="2"/>
      <c r="B63" s="30">
        <v>33175</v>
      </c>
      <c r="C63" s="32">
        <v>10297.33</v>
      </c>
      <c r="D63" s="6">
        <f t="shared" si="0"/>
        <v>0.0009690604918192448</v>
      </c>
      <c r="E63" s="32">
        <v>10297.33</v>
      </c>
      <c r="F63" s="6">
        <f t="shared" si="1"/>
        <v>0.001808680490936281</v>
      </c>
      <c r="G63" s="32">
        <v>0</v>
      </c>
      <c r="H63" s="6">
        <f t="shared" si="2"/>
        <v>0</v>
      </c>
      <c r="I63" s="32">
        <v>38831.51</v>
      </c>
      <c r="J63" s="6">
        <f t="shared" si="3"/>
        <v>0.014577248727689002</v>
      </c>
      <c r="K63" s="27">
        <f t="shared" si="4"/>
        <v>59426.17</v>
      </c>
      <c r="L63" s="6">
        <f t="shared" si="5"/>
        <v>0.002981581955066074</v>
      </c>
    </row>
    <row r="64" spans="1:12" ht="12.75">
      <c r="A64" s="2"/>
      <c r="B64" s="30">
        <v>33176</v>
      </c>
      <c r="C64" s="32">
        <v>21781.93</v>
      </c>
      <c r="D64" s="6">
        <f t="shared" si="0"/>
        <v>0.0020498525150279114</v>
      </c>
      <c r="E64" s="32">
        <v>21781.93</v>
      </c>
      <c r="F64" s="6">
        <f t="shared" si="1"/>
        <v>0.003825899708559375</v>
      </c>
      <c r="G64" s="32">
        <v>1669.25</v>
      </c>
      <c r="H64" s="6">
        <f t="shared" si="2"/>
        <v>0.0017610640981755629</v>
      </c>
      <c r="I64" s="32">
        <v>64666.2399999999</v>
      </c>
      <c r="J64" s="6">
        <f t="shared" si="3"/>
        <v>0.024275539755328344</v>
      </c>
      <c r="K64" s="27">
        <f t="shared" si="4"/>
        <v>109899.3499999999</v>
      </c>
      <c r="L64" s="6">
        <f t="shared" si="5"/>
        <v>0.005513966638494294</v>
      </c>
    </row>
    <row r="65" spans="1:12" ht="12.75">
      <c r="A65" s="2"/>
      <c r="B65" s="30">
        <v>33177</v>
      </c>
      <c r="C65" s="32">
        <v>9703.39999999999</v>
      </c>
      <c r="D65" s="6">
        <f t="shared" si="0"/>
        <v>0.0009131669642828628</v>
      </c>
      <c r="E65" s="32">
        <v>9703.39999999999</v>
      </c>
      <c r="F65" s="6">
        <f t="shared" si="1"/>
        <v>0.0017043593121470412</v>
      </c>
      <c r="G65" s="32">
        <v>0</v>
      </c>
      <c r="H65" s="6">
        <f t="shared" si="2"/>
        <v>0</v>
      </c>
      <c r="I65" s="32">
        <v>13959.7199999999</v>
      </c>
      <c r="J65" s="6">
        <f t="shared" si="3"/>
        <v>0.005240442893127082</v>
      </c>
      <c r="K65" s="27">
        <f t="shared" si="4"/>
        <v>33366.51999999988</v>
      </c>
      <c r="L65" s="6">
        <f t="shared" si="5"/>
        <v>0.0016740943246948425</v>
      </c>
    </row>
    <row r="66" spans="1:12" ht="12.75">
      <c r="A66" s="2"/>
      <c r="B66" s="30">
        <v>33178</v>
      </c>
      <c r="C66" s="32">
        <v>223881.519999999</v>
      </c>
      <c r="D66" s="6">
        <f t="shared" si="0"/>
        <v>0.021069028173365246</v>
      </c>
      <c r="E66" s="32">
        <v>223881.519999999</v>
      </c>
      <c r="F66" s="6">
        <f t="shared" si="1"/>
        <v>0.039323799228067766</v>
      </c>
      <c r="G66" s="32">
        <v>47825.41</v>
      </c>
      <c r="H66" s="6">
        <f t="shared" si="2"/>
        <v>0.05045596077970738</v>
      </c>
      <c r="I66" s="32">
        <v>54536.2399999999</v>
      </c>
      <c r="J66" s="6">
        <f t="shared" si="3"/>
        <v>0.020472763875340944</v>
      </c>
      <c r="K66" s="27">
        <f t="shared" si="4"/>
        <v>550124.6899999978</v>
      </c>
      <c r="L66" s="6">
        <f t="shared" si="5"/>
        <v>0.02760133874924653</v>
      </c>
    </row>
    <row r="67" spans="1:12" ht="12.75">
      <c r="A67" s="2"/>
      <c r="B67" s="30">
        <v>33179</v>
      </c>
      <c r="C67" s="32">
        <v>8836.61</v>
      </c>
      <c r="D67" s="6">
        <f t="shared" si="0"/>
        <v>0.0008315951448205368</v>
      </c>
      <c r="E67" s="32">
        <v>8836.61</v>
      </c>
      <c r="F67" s="6">
        <f t="shared" si="1"/>
        <v>0.001552111480647163</v>
      </c>
      <c r="G67" s="32">
        <v>0</v>
      </c>
      <c r="H67" s="6">
        <f t="shared" si="2"/>
        <v>0</v>
      </c>
      <c r="I67" s="32">
        <v>590.759999999999</v>
      </c>
      <c r="J67" s="6">
        <f t="shared" si="3"/>
        <v>0.00022176978073656003</v>
      </c>
      <c r="K67" s="27">
        <f t="shared" si="4"/>
        <v>18263.98</v>
      </c>
      <c r="L67" s="6">
        <f t="shared" si="5"/>
        <v>0.0009163564334650488</v>
      </c>
    </row>
    <row r="68" spans="1:12" ht="12.75">
      <c r="A68" s="2"/>
      <c r="B68" s="30">
        <v>33180</v>
      </c>
      <c r="C68" s="32">
        <v>163527.16</v>
      </c>
      <c r="D68" s="6">
        <f aca="true" t="shared" si="6" ref="D68:D89">+C68/$C$90</f>
        <v>0.015389203812580965</v>
      </c>
      <c r="E68" s="32">
        <v>163527.16</v>
      </c>
      <c r="F68" s="6">
        <f aca="true" t="shared" si="7" ref="F68:F89">+E68/$E$90</f>
        <v>0.028722822715229655</v>
      </c>
      <c r="G68" s="32">
        <v>42280.41</v>
      </c>
      <c r="H68" s="6">
        <f aca="true" t="shared" si="8" ref="H68:H89">+G68/$G$90</f>
        <v>0.04460596801386434</v>
      </c>
      <c r="I68" s="32">
        <v>85795.57</v>
      </c>
      <c r="J68" s="6">
        <f aca="true" t="shared" si="9" ref="J68:J89">+I68/$I$90</f>
        <v>0.032207435755752294</v>
      </c>
      <c r="K68" s="27">
        <f aca="true" t="shared" si="10" ref="K68:K89">+C68+E68+G68+I68</f>
        <v>455130.3</v>
      </c>
      <c r="L68" s="6">
        <f aca="true" t="shared" si="11" ref="L68:L89">+K68/$K$90</f>
        <v>0.02283519684482121</v>
      </c>
    </row>
    <row r="69" spans="1:12" ht="12.75">
      <c r="A69" s="2"/>
      <c r="B69" s="30">
        <v>33181</v>
      </c>
      <c r="C69" s="32">
        <v>19163.47</v>
      </c>
      <c r="D69" s="6">
        <f t="shared" si="6"/>
        <v>0.001803434644044946</v>
      </c>
      <c r="E69" s="32">
        <v>19163.47</v>
      </c>
      <c r="F69" s="6">
        <f t="shared" si="7"/>
        <v>0.0033659787855339876</v>
      </c>
      <c r="G69" s="32">
        <v>0</v>
      </c>
      <c r="H69" s="6">
        <f t="shared" si="8"/>
        <v>0</v>
      </c>
      <c r="I69" s="32">
        <v>29907.7099999999</v>
      </c>
      <c r="J69" s="6">
        <f t="shared" si="9"/>
        <v>0.011227277217537772</v>
      </c>
      <c r="K69" s="27">
        <f t="shared" si="10"/>
        <v>68234.6499999999</v>
      </c>
      <c r="L69" s="6">
        <f t="shared" si="11"/>
        <v>0.0034235287441584917</v>
      </c>
    </row>
    <row r="70" spans="1:12" ht="12.75">
      <c r="A70" s="2"/>
      <c r="B70" s="30">
        <v>33182</v>
      </c>
      <c r="C70" s="32">
        <v>983.919999999999</v>
      </c>
      <c r="D70" s="6">
        <f t="shared" si="6"/>
        <v>9.259468222449805E-05</v>
      </c>
      <c r="E70" s="32">
        <v>983.919999999999</v>
      </c>
      <c r="F70" s="6">
        <f t="shared" si="7"/>
        <v>0.00017282119817875352</v>
      </c>
      <c r="G70" s="32">
        <v>0</v>
      </c>
      <c r="H70" s="6">
        <f t="shared" si="8"/>
        <v>0</v>
      </c>
      <c r="I70" s="32">
        <v>51478.6299999999</v>
      </c>
      <c r="J70" s="6">
        <f t="shared" si="9"/>
        <v>0.019324944965330253</v>
      </c>
      <c r="K70" s="27">
        <f t="shared" si="10"/>
        <v>53446.4699999999</v>
      </c>
      <c r="L70" s="6">
        <f t="shared" si="11"/>
        <v>0.0026815631987385353</v>
      </c>
    </row>
    <row r="71" spans="1:12" ht="12.75">
      <c r="A71" s="2"/>
      <c r="B71" s="30">
        <v>33183</v>
      </c>
      <c r="C71" s="32">
        <v>20767.3499999999</v>
      </c>
      <c r="D71" s="6">
        <f t="shared" si="6"/>
        <v>0.0019543724834284516</v>
      </c>
      <c r="E71" s="32">
        <v>20767.3499999999</v>
      </c>
      <c r="F71" s="6">
        <f t="shared" si="7"/>
        <v>0.003647693216925688</v>
      </c>
      <c r="G71" s="32">
        <v>0</v>
      </c>
      <c r="H71" s="6">
        <f t="shared" si="8"/>
        <v>0</v>
      </c>
      <c r="I71" s="32">
        <v>37415.73</v>
      </c>
      <c r="J71" s="6">
        <f t="shared" si="9"/>
        <v>0.014045768566250841</v>
      </c>
      <c r="K71" s="27">
        <f t="shared" si="10"/>
        <v>78950.4299999998</v>
      </c>
      <c r="L71" s="6">
        <f t="shared" si="11"/>
        <v>0.003961170262742941</v>
      </c>
    </row>
    <row r="72" spans="1:12" ht="12.75">
      <c r="A72" s="2"/>
      <c r="B72" s="30">
        <v>33184</v>
      </c>
      <c r="C72" s="32">
        <v>802.32</v>
      </c>
      <c r="D72" s="6">
        <f t="shared" si="6"/>
        <v>7.550468070814634E-05</v>
      </c>
      <c r="E72" s="32">
        <v>802.32</v>
      </c>
      <c r="F72" s="6">
        <f t="shared" si="7"/>
        <v>0.00014092396101591354</v>
      </c>
      <c r="G72" s="32">
        <v>0</v>
      </c>
      <c r="H72" s="6">
        <f t="shared" si="8"/>
        <v>0</v>
      </c>
      <c r="I72" s="32">
        <v>8488.27</v>
      </c>
      <c r="J72" s="6">
        <f t="shared" si="9"/>
        <v>0.003186474671157025</v>
      </c>
      <c r="K72" s="27">
        <f t="shared" si="10"/>
        <v>10092.91</v>
      </c>
      <c r="L72" s="6">
        <f t="shared" si="11"/>
        <v>0.0005063903382988661</v>
      </c>
    </row>
    <row r="73" spans="1:12" ht="12.75">
      <c r="A73" s="2"/>
      <c r="B73" s="30">
        <v>33185</v>
      </c>
      <c r="C73" s="32">
        <v>2212.59</v>
      </c>
      <c r="D73" s="6">
        <f t="shared" si="6"/>
        <v>0.00020822228224154642</v>
      </c>
      <c r="E73" s="32">
        <v>2212.59</v>
      </c>
      <c r="F73" s="6">
        <f t="shared" si="7"/>
        <v>0.00038863165183991447</v>
      </c>
      <c r="G73" s="32">
        <v>0</v>
      </c>
      <c r="H73" s="6">
        <f t="shared" si="8"/>
        <v>0</v>
      </c>
      <c r="I73" s="32">
        <v>1792.31999999999</v>
      </c>
      <c r="J73" s="6">
        <f t="shared" si="9"/>
        <v>0.0006728323065369182</v>
      </c>
      <c r="K73" s="27">
        <f t="shared" si="10"/>
        <v>6217.49999999999</v>
      </c>
      <c r="L73" s="6">
        <f t="shared" si="11"/>
        <v>0.0003119498666264928</v>
      </c>
    </row>
    <row r="74" spans="1:12" ht="12.75">
      <c r="A74" s="2"/>
      <c r="B74" s="30">
        <v>33186</v>
      </c>
      <c r="C74" s="32">
        <v>40929.3499999999</v>
      </c>
      <c r="D74" s="6">
        <f t="shared" si="6"/>
        <v>0.0038517767266701085</v>
      </c>
      <c r="E74" s="32">
        <v>40929.3499999999</v>
      </c>
      <c r="F74" s="6">
        <f t="shared" si="7"/>
        <v>0.0071890593825489416</v>
      </c>
      <c r="G74" s="32">
        <v>292.97</v>
      </c>
      <c r="H74" s="6">
        <f t="shared" si="8"/>
        <v>0.0003090842886580768</v>
      </c>
      <c r="I74" s="32">
        <v>74793.72</v>
      </c>
      <c r="J74" s="6">
        <f t="shared" si="9"/>
        <v>0.028077369633813555</v>
      </c>
      <c r="K74" s="27">
        <f t="shared" si="10"/>
        <v>156945.38999999978</v>
      </c>
      <c r="L74" s="6">
        <f t="shared" si="11"/>
        <v>0.007874401846102599</v>
      </c>
    </row>
    <row r="75" spans="1:12" ht="12.75">
      <c r="A75" s="2"/>
      <c r="B75" s="30">
        <v>33187</v>
      </c>
      <c r="C75" s="32">
        <v>8893.51</v>
      </c>
      <c r="D75" s="6">
        <f t="shared" si="6"/>
        <v>0.0008369498864850765</v>
      </c>
      <c r="E75" s="32">
        <v>8893.51</v>
      </c>
      <c r="F75" s="6">
        <f t="shared" si="7"/>
        <v>0.001562105714097414</v>
      </c>
      <c r="G75" s="32">
        <v>0</v>
      </c>
      <c r="H75" s="6">
        <f t="shared" si="8"/>
        <v>0</v>
      </c>
      <c r="I75" s="32">
        <v>839.34</v>
      </c>
      <c r="J75" s="6">
        <f t="shared" si="9"/>
        <v>0.0003150860717777518</v>
      </c>
      <c r="K75" s="27">
        <f t="shared" si="10"/>
        <v>18626.36</v>
      </c>
      <c r="L75" s="6">
        <f t="shared" si="11"/>
        <v>0.0009345380808583917</v>
      </c>
    </row>
    <row r="76" spans="1:12" ht="12.75">
      <c r="A76" s="2"/>
      <c r="B76" s="30">
        <v>33189</v>
      </c>
      <c r="C76" s="32">
        <v>14956.35</v>
      </c>
      <c r="D76" s="6">
        <f t="shared" si="6"/>
        <v>0.0014075112564927766</v>
      </c>
      <c r="E76" s="32">
        <v>14956.35</v>
      </c>
      <c r="F76" s="6">
        <f t="shared" si="7"/>
        <v>0.002627016756830639</v>
      </c>
      <c r="G76" s="32">
        <v>0</v>
      </c>
      <c r="H76" s="6">
        <f t="shared" si="8"/>
        <v>0</v>
      </c>
      <c r="I76" s="32">
        <v>21939.07</v>
      </c>
      <c r="J76" s="6">
        <f t="shared" si="9"/>
        <v>0.008235870308524698</v>
      </c>
      <c r="K76" s="27">
        <f t="shared" si="10"/>
        <v>51851.770000000004</v>
      </c>
      <c r="L76" s="6">
        <f t="shared" si="11"/>
        <v>0.002601552510791734</v>
      </c>
    </row>
    <row r="77" spans="2:12" ht="12.75">
      <c r="B77" s="30">
        <v>33190</v>
      </c>
      <c r="C77" s="32">
        <v>141.15</v>
      </c>
      <c r="D77" s="6">
        <f t="shared" si="6"/>
        <v>1.3283335429697447E-05</v>
      </c>
      <c r="E77" s="32">
        <v>141.15</v>
      </c>
      <c r="F77" s="6">
        <f t="shared" si="7"/>
        <v>2.4792373488628224E-05</v>
      </c>
      <c r="G77" s="32">
        <v>0</v>
      </c>
      <c r="H77" s="6">
        <f t="shared" si="8"/>
        <v>0</v>
      </c>
      <c r="I77" s="32">
        <v>0</v>
      </c>
      <c r="J77" s="6">
        <f t="shared" si="9"/>
        <v>0</v>
      </c>
      <c r="K77" s="27">
        <f t="shared" si="10"/>
        <v>282.3</v>
      </c>
      <c r="L77" s="6">
        <f t="shared" si="11"/>
        <v>1.4163803353222205E-05</v>
      </c>
    </row>
    <row r="78" spans="2:12" ht="12.75">
      <c r="B78" s="30">
        <v>33193</v>
      </c>
      <c r="C78" s="32">
        <v>2096.30999999999</v>
      </c>
      <c r="D78" s="6">
        <f t="shared" si="6"/>
        <v>0.00019727941122655985</v>
      </c>
      <c r="E78" s="32">
        <v>2096.30999999999</v>
      </c>
      <c r="F78" s="6">
        <f t="shared" si="7"/>
        <v>0.0003682075839032659</v>
      </c>
      <c r="G78" s="32">
        <v>0</v>
      </c>
      <c r="H78" s="6">
        <f t="shared" si="8"/>
        <v>0</v>
      </c>
      <c r="I78" s="32">
        <v>1740.89</v>
      </c>
      <c r="J78" s="6">
        <f t="shared" si="9"/>
        <v>0.0006535256171482001</v>
      </c>
      <c r="K78" s="27">
        <f t="shared" si="10"/>
        <v>5933.50999999998</v>
      </c>
      <c r="L78" s="6">
        <f t="shared" si="11"/>
        <v>0.00029770127111008576</v>
      </c>
    </row>
    <row r="79" spans="2:12" ht="12.75">
      <c r="B79" s="30">
        <v>33194</v>
      </c>
      <c r="C79" s="4">
        <v>240.919999999999</v>
      </c>
      <c r="D79" s="6">
        <f t="shared" si="6"/>
        <v>2.267248439052565E-05</v>
      </c>
      <c r="E79" s="4">
        <v>240.919999999999</v>
      </c>
      <c r="F79" s="6">
        <f t="shared" si="7"/>
        <v>4.2316532914490165E-05</v>
      </c>
      <c r="G79" s="4">
        <v>0</v>
      </c>
      <c r="H79" s="6">
        <f t="shared" si="8"/>
        <v>0</v>
      </c>
      <c r="I79" s="4">
        <v>736.389999999999</v>
      </c>
      <c r="J79" s="6">
        <f t="shared" si="9"/>
        <v>0.00027643890723237104</v>
      </c>
      <c r="K79" s="27">
        <f t="shared" si="10"/>
        <v>1218.2299999999968</v>
      </c>
      <c r="L79" s="6">
        <f t="shared" si="11"/>
        <v>6.112210470774298E-05</v>
      </c>
    </row>
    <row r="80" spans="2:12" ht="12.75">
      <c r="B80" s="37">
        <v>33196</v>
      </c>
      <c r="C80" s="47">
        <v>2292.53</v>
      </c>
      <c r="D80" s="6">
        <f t="shared" si="6"/>
        <v>0.00021574527079450438</v>
      </c>
      <c r="E80" s="47">
        <v>2292.53</v>
      </c>
      <c r="F80" s="6">
        <f t="shared" si="7"/>
        <v>0.0004026727594324114</v>
      </c>
      <c r="G80" s="47">
        <v>0</v>
      </c>
      <c r="H80" s="6">
        <f t="shared" si="8"/>
        <v>0</v>
      </c>
      <c r="I80" s="47">
        <v>25394.82</v>
      </c>
      <c r="J80" s="6">
        <f t="shared" si="9"/>
        <v>0.00953314994793896</v>
      </c>
      <c r="K80" s="40">
        <f t="shared" si="10"/>
        <v>29979.88</v>
      </c>
      <c r="L80" s="6">
        <f t="shared" si="11"/>
        <v>0.001504176850418701</v>
      </c>
    </row>
    <row r="81" spans="2:12" ht="12.75">
      <c r="B81" s="37">
        <v>33299</v>
      </c>
      <c r="C81" s="47">
        <v>96.5199999999999</v>
      </c>
      <c r="D81" s="6">
        <f t="shared" si="6"/>
        <v>9.083298162765825E-06</v>
      </c>
      <c r="E81" s="47">
        <v>96.5199999999999</v>
      </c>
      <c r="F81" s="6">
        <f t="shared" si="7"/>
        <v>1.695331129381788E-05</v>
      </c>
      <c r="G81" s="47">
        <v>0</v>
      </c>
      <c r="H81" s="6">
        <f t="shared" si="8"/>
        <v>0</v>
      </c>
      <c r="I81" s="47">
        <v>6155.68</v>
      </c>
      <c r="J81" s="6">
        <f t="shared" si="9"/>
        <v>0.0023108263996960365</v>
      </c>
      <c r="K81" s="40">
        <f t="shared" si="10"/>
        <v>6348.72</v>
      </c>
      <c r="L81" s="6">
        <f t="shared" si="11"/>
        <v>0.00031853355162829927</v>
      </c>
    </row>
    <row r="82" spans="2:12" ht="12.75">
      <c r="B82" s="37"/>
      <c r="C82" s="47"/>
      <c r="D82" s="6">
        <f t="shared" si="6"/>
        <v>0</v>
      </c>
      <c r="E82" s="47"/>
      <c r="F82" s="6">
        <f t="shared" si="7"/>
        <v>0</v>
      </c>
      <c r="G82" s="47"/>
      <c r="H82" s="6">
        <f t="shared" si="8"/>
        <v>0</v>
      </c>
      <c r="I82" s="47"/>
      <c r="J82" s="6">
        <f t="shared" si="9"/>
        <v>0</v>
      </c>
      <c r="K82" s="40">
        <f t="shared" si="10"/>
        <v>0</v>
      </c>
      <c r="L82" s="6">
        <f t="shared" si="11"/>
        <v>0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10626096.189999996</v>
      </c>
      <c r="D90" s="10">
        <f t="shared" si="12"/>
        <v>0.9999999999999998</v>
      </c>
      <c r="E90" s="4">
        <f t="shared" si="12"/>
        <v>5693283.059999993</v>
      </c>
      <c r="F90" s="10">
        <f t="shared" si="12"/>
        <v>1.0000000000000004</v>
      </c>
      <c r="G90" s="4">
        <f t="shared" si="12"/>
        <v>947864.4199999983</v>
      </c>
      <c r="H90" s="10">
        <f t="shared" si="12"/>
        <v>0.9999999999999999</v>
      </c>
      <c r="I90" s="4">
        <f>SUM(I2:I89)</f>
        <v>2663843.5499999966</v>
      </c>
      <c r="J90" s="7">
        <f t="shared" si="12"/>
        <v>0.9999999999999999</v>
      </c>
      <c r="K90" s="4">
        <f>SUM(K2:K89)</f>
        <v>19931087.219999984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0.18999999575316906</v>
      </c>
      <c r="E91" s="4">
        <f>+E90-E92</f>
        <v>-1.1100000068545341</v>
      </c>
      <c r="F91" s="10"/>
      <c r="G91" s="4">
        <f>+G90-G92</f>
        <v>-1.7462298274040222E-09</v>
      </c>
      <c r="I91" s="4">
        <f>+I90-I92</f>
        <v>0</v>
      </c>
      <c r="J91"/>
      <c r="K91" s="4">
        <f>+K90-K92</f>
        <v>-0.9200000166893005</v>
      </c>
    </row>
    <row r="92" spans="3:11" ht="12.75">
      <c r="C92" s="16">
        <v>10626096</v>
      </c>
      <c r="E92" s="9">
        <v>5693284.17</v>
      </c>
      <c r="F92" s="10"/>
      <c r="G92" s="9">
        <v>947864.42</v>
      </c>
      <c r="I92" s="9">
        <v>2663843.55</v>
      </c>
      <c r="J92"/>
      <c r="K92" s="4">
        <f>+C92+E92+G92+I92</f>
        <v>19931088.14</v>
      </c>
    </row>
    <row r="93" spans="3:21" ht="12.75">
      <c r="C93"/>
      <c r="J93"/>
      <c r="M93" s="15"/>
      <c r="O93" s="13"/>
      <c r="P93" s="13"/>
      <c r="Q93" s="15"/>
      <c r="S93" s="13"/>
      <c r="T93" s="13"/>
      <c r="U93" s="15"/>
    </row>
    <row r="94" spans="3:21" ht="12.75">
      <c r="C94" s="13"/>
      <c r="D94" s="13"/>
      <c r="E94" s="14"/>
      <c r="G94" s="13"/>
      <c r="H94" s="13"/>
      <c r="I94" s="14"/>
      <c r="J94"/>
      <c r="K94" s="13"/>
      <c r="L94" s="13"/>
      <c r="M94" s="15"/>
      <c r="O94" s="13"/>
      <c r="P94" s="13"/>
      <c r="Q94" s="15"/>
      <c r="S94" s="13"/>
      <c r="T94" s="13"/>
      <c r="U94" s="15"/>
    </row>
    <row r="95" spans="3:21" ht="12.75">
      <c r="C95"/>
      <c r="J95"/>
      <c r="M95" s="15"/>
      <c r="O95" s="13"/>
      <c r="P95" s="13"/>
      <c r="Q95" s="15"/>
      <c r="S95" s="13"/>
      <c r="T95" s="13"/>
      <c r="U95" s="15"/>
    </row>
    <row r="96" spans="3:10" ht="12.75">
      <c r="C96"/>
      <c r="J96"/>
    </row>
    <row r="97" spans="3:10" ht="12.75">
      <c r="C97"/>
      <c r="J97"/>
    </row>
    <row r="98" spans="3:10" ht="12.75">
      <c r="C98"/>
      <c r="J98"/>
    </row>
    <row r="99" spans="3:10" ht="12.75">
      <c r="C99"/>
      <c r="J99"/>
    </row>
    <row r="100" spans="3:10" ht="12.75">
      <c r="C100"/>
      <c r="J100"/>
    </row>
    <row r="101" spans="3:10" ht="12.75">
      <c r="C101"/>
      <c r="J101"/>
    </row>
    <row r="102" spans="3:10" ht="12.75">
      <c r="C102"/>
      <c r="J102"/>
    </row>
    <row r="103" spans="3:12" ht="12.75">
      <c r="C103" s="4">
        <f>+C92</f>
        <v>10626096</v>
      </c>
      <c r="E103" s="4">
        <f>+E92</f>
        <v>5693284.17</v>
      </c>
      <c r="F103" s="10"/>
      <c r="G103" s="4">
        <f>+G92</f>
        <v>947864.42</v>
      </c>
      <c r="I103" s="4">
        <f>+I92</f>
        <v>2663843.55</v>
      </c>
      <c r="J103"/>
      <c r="K103" s="4">
        <f>SUM(C103:I103)</f>
        <v>19931088.14</v>
      </c>
      <c r="L103" s="4"/>
    </row>
    <row r="104" spans="5:12" ht="12.75">
      <c r="E104" s="4"/>
      <c r="F104" s="10"/>
      <c r="G104" s="4"/>
      <c r="I104" s="4"/>
      <c r="J104"/>
      <c r="K104" s="4"/>
      <c r="L104" s="4"/>
    </row>
    <row r="105" spans="5:12" ht="12.75">
      <c r="E105" s="4"/>
      <c r="F105" s="10"/>
      <c r="G105" s="4"/>
      <c r="I105" s="4"/>
      <c r="J105"/>
      <c r="K105" s="4">
        <f>SUM(K101:K102)</f>
        <v>0</v>
      </c>
      <c r="L105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5"/>
  <sheetViews>
    <sheetView zoomScalePageLayoutView="0" workbookViewId="0" topLeftCell="A1">
      <selection activeCell="I21" sqref="I21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3:6" ht="12.75">
      <c r="C1"/>
      <c r="D1" s="5">
        <v>43556</v>
      </c>
      <c r="F1" t="s">
        <v>157</v>
      </c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2" ht="12.75">
      <c r="B3" s="30">
        <v>33010</v>
      </c>
      <c r="C3" s="32">
        <v>45007.72</v>
      </c>
      <c r="D3" s="6">
        <f>+C3/$C$90</f>
        <v>0.004102392343006961</v>
      </c>
      <c r="E3" s="32">
        <v>45007.72</v>
      </c>
      <c r="F3" s="6">
        <f>+E3/$E$90</f>
        <v>0.008100398381791385</v>
      </c>
      <c r="G3" s="32">
        <v>1743.28</v>
      </c>
      <c r="H3" s="6">
        <f>+G3/$G$90</f>
        <v>0.001982512882614993</v>
      </c>
      <c r="I3" s="32">
        <v>4586.85999999999</v>
      </c>
      <c r="J3" s="6">
        <f>+I3/$I$90</f>
        <v>0.0015881227147988449</v>
      </c>
      <c r="K3" s="27">
        <f>+C3+E3+G3+I3</f>
        <v>96345.57999999999</v>
      </c>
      <c r="L3" s="6">
        <f>+K3/$K$90</f>
        <v>0.004747284423683875</v>
      </c>
    </row>
    <row r="4" spans="2:12" ht="12.75">
      <c r="B4" s="30">
        <v>33012</v>
      </c>
      <c r="C4" s="32">
        <v>300.88</v>
      </c>
      <c r="D4" s="6">
        <f aca="true" t="shared" si="0" ref="D4:D67">+C4/$C$90</f>
        <v>2.742480197094931E-05</v>
      </c>
      <c r="E4" s="32">
        <v>300.88</v>
      </c>
      <c r="F4" s="6">
        <f aca="true" t="shared" si="1" ref="F4:F67">+E4/$E$90</f>
        <v>5.415177363157679E-05</v>
      </c>
      <c r="G4" s="32">
        <v>0</v>
      </c>
      <c r="H4" s="6">
        <f aca="true" t="shared" si="2" ref="H4:H67">+G4/$G$90</f>
        <v>0</v>
      </c>
      <c r="I4" s="32">
        <v>64195.1999999999</v>
      </c>
      <c r="J4" s="6">
        <f aca="true" t="shared" si="3" ref="J4:J67">+I4/$I$90</f>
        <v>0.02222650250957188</v>
      </c>
      <c r="K4" s="27">
        <f aca="true" t="shared" si="4" ref="K4:K67">+C4+E4+G4+I4</f>
        <v>64796.959999999905</v>
      </c>
      <c r="L4" s="6">
        <f aca="true" t="shared" si="5" ref="L4:L67">+K4/$K$90</f>
        <v>0.0031927733364630396</v>
      </c>
    </row>
    <row r="5" spans="2:12" ht="12.75">
      <c r="B5" s="30">
        <v>33013</v>
      </c>
      <c r="C5" s="32">
        <v>511.47</v>
      </c>
      <c r="D5" s="6">
        <f t="shared" si="0"/>
        <v>4.6619793486045745E-05</v>
      </c>
      <c r="E5" s="32">
        <v>511.47</v>
      </c>
      <c r="F5" s="6">
        <f t="shared" si="1"/>
        <v>9.205333574628618E-05</v>
      </c>
      <c r="G5" s="32">
        <v>0</v>
      </c>
      <c r="H5" s="6">
        <f t="shared" si="2"/>
        <v>0</v>
      </c>
      <c r="I5" s="32">
        <v>5871.6</v>
      </c>
      <c r="J5" s="6">
        <f t="shared" si="3"/>
        <v>0.0020329422158541833</v>
      </c>
      <c r="K5" s="27">
        <f t="shared" si="4"/>
        <v>6894.540000000001</v>
      </c>
      <c r="L5" s="6">
        <f t="shared" si="5"/>
        <v>0.0003397181515796099</v>
      </c>
    </row>
    <row r="6" spans="2:12" ht="12.75">
      <c r="B6" s="30">
        <v>33014</v>
      </c>
      <c r="C6" s="32">
        <v>27780.9199999999</v>
      </c>
      <c r="D6" s="6">
        <f t="shared" si="0"/>
        <v>0.0025321929991052325</v>
      </c>
      <c r="E6" s="32">
        <v>27780.9199999999</v>
      </c>
      <c r="F6" s="6">
        <f t="shared" si="1"/>
        <v>0.004999953772656671</v>
      </c>
      <c r="G6" s="32">
        <v>17786.13</v>
      </c>
      <c r="H6" s="6">
        <f t="shared" si="2"/>
        <v>0.020226946822578706</v>
      </c>
      <c r="I6" s="32">
        <v>42854.11</v>
      </c>
      <c r="J6" s="6">
        <f t="shared" si="3"/>
        <v>0.014837510958147507</v>
      </c>
      <c r="K6" s="27">
        <f t="shared" si="4"/>
        <v>116202.0799999998</v>
      </c>
      <c r="L6" s="6">
        <f t="shared" si="5"/>
        <v>0.00572568377691708</v>
      </c>
    </row>
    <row r="7" spans="2:12" ht="12.75">
      <c r="B7" s="30">
        <v>33015</v>
      </c>
      <c r="C7" s="32">
        <v>586.07</v>
      </c>
      <c r="D7" s="6">
        <f t="shared" si="0"/>
        <v>5.3419481823698023E-05</v>
      </c>
      <c r="E7" s="32">
        <v>586.07</v>
      </c>
      <c r="F7" s="6">
        <f t="shared" si="1"/>
        <v>0.0001054796928086221</v>
      </c>
      <c r="G7" s="32">
        <v>0</v>
      </c>
      <c r="H7" s="6">
        <f t="shared" si="2"/>
        <v>0</v>
      </c>
      <c r="I7" s="32">
        <v>16824.8499999999</v>
      </c>
      <c r="J7" s="6">
        <f t="shared" si="3"/>
        <v>0.005825319817496772</v>
      </c>
      <c r="K7" s="27">
        <f t="shared" si="4"/>
        <v>17996.9899999999</v>
      </c>
      <c r="L7" s="6">
        <f t="shared" si="5"/>
        <v>0.0008867747778382153</v>
      </c>
    </row>
    <row r="8" spans="2:12" ht="12.75">
      <c r="B8" s="30">
        <v>33016</v>
      </c>
      <c r="C8" s="32">
        <v>73054.05</v>
      </c>
      <c r="D8" s="6">
        <f t="shared" si="0"/>
        <v>0.0066587771019204645</v>
      </c>
      <c r="E8" s="32">
        <v>73054.05</v>
      </c>
      <c r="F8" s="6">
        <f t="shared" si="1"/>
        <v>0.013148120109245856</v>
      </c>
      <c r="G8" s="32">
        <v>1965.01</v>
      </c>
      <c r="H8" s="6">
        <f t="shared" si="2"/>
        <v>0.002234671217169524</v>
      </c>
      <c r="I8" s="32">
        <v>30375.83</v>
      </c>
      <c r="J8" s="6">
        <f t="shared" si="3"/>
        <v>0.010517117506064782</v>
      </c>
      <c r="K8" s="27">
        <f t="shared" si="4"/>
        <v>178448.94</v>
      </c>
      <c r="L8" s="6">
        <f t="shared" si="5"/>
        <v>0.008792804748125431</v>
      </c>
    </row>
    <row r="9" spans="2:12" ht="12.75">
      <c r="B9" s="30">
        <v>33018</v>
      </c>
      <c r="C9" s="32">
        <v>1128.28</v>
      </c>
      <c r="D9" s="6">
        <f t="shared" si="0"/>
        <v>0.00010284118441831523</v>
      </c>
      <c r="E9" s="32">
        <v>1128.28</v>
      </c>
      <c r="F9" s="6">
        <f t="shared" si="1"/>
        <v>0.00020306555155887883</v>
      </c>
      <c r="G9" s="32">
        <v>0</v>
      </c>
      <c r="H9" s="6">
        <f t="shared" si="2"/>
        <v>0</v>
      </c>
      <c r="I9" s="32">
        <v>8510.31999999999</v>
      </c>
      <c r="J9" s="6">
        <f t="shared" si="3"/>
        <v>0.002946554397170814</v>
      </c>
      <c r="K9" s="27">
        <f t="shared" si="4"/>
        <v>10766.87999999999</v>
      </c>
      <c r="L9" s="6">
        <f t="shared" si="5"/>
        <v>0.0005305219161654681</v>
      </c>
    </row>
    <row r="10" spans="2:12" ht="12.75">
      <c r="B10" s="30">
        <v>33030</v>
      </c>
      <c r="C10" s="32">
        <v>30981.38</v>
      </c>
      <c r="D10" s="6">
        <f t="shared" si="0"/>
        <v>0.0028239105666269925</v>
      </c>
      <c r="E10" s="32">
        <v>30981.38</v>
      </c>
      <c r="F10" s="6">
        <f t="shared" si="1"/>
        <v>0.0055759660879881046</v>
      </c>
      <c r="G10" s="32">
        <v>362.54</v>
      </c>
      <c r="H10" s="6">
        <f t="shared" si="2"/>
        <v>0.0004122918982970261</v>
      </c>
      <c r="I10" s="32">
        <v>10246.11</v>
      </c>
      <c r="J10" s="6">
        <f t="shared" si="3"/>
        <v>0.0035475423338248015</v>
      </c>
      <c r="K10" s="27">
        <f t="shared" si="4"/>
        <v>72571.41</v>
      </c>
      <c r="L10" s="6">
        <f t="shared" si="5"/>
        <v>0.003575847737880412</v>
      </c>
    </row>
    <row r="11" spans="2:12" ht="12.75">
      <c r="B11" s="30">
        <v>33031</v>
      </c>
      <c r="C11" s="32">
        <v>846.63</v>
      </c>
      <c r="D11" s="6">
        <f t="shared" si="0"/>
        <v>7.716917074137467E-05</v>
      </c>
      <c r="E11" s="32">
        <v>846.63</v>
      </c>
      <c r="F11" s="6">
        <f t="shared" si="1"/>
        <v>0.00015237475441937605</v>
      </c>
      <c r="G11" s="32">
        <v>0</v>
      </c>
      <c r="H11" s="6">
        <f t="shared" si="2"/>
        <v>0</v>
      </c>
      <c r="I11" s="32">
        <v>2420.32</v>
      </c>
      <c r="J11" s="6">
        <f t="shared" si="3"/>
        <v>0.000837994874289154</v>
      </c>
      <c r="K11" s="27">
        <f t="shared" si="4"/>
        <v>4113.58</v>
      </c>
      <c r="L11" s="6">
        <f t="shared" si="5"/>
        <v>0.0002026905049466464</v>
      </c>
    </row>
    <row r="12" spans="2:12" ht="12.75">
      <c r="B12" s="30">
        <v>33032</v>
      </c>
      <c r="C12" s="32">
        <v>3163.63</v>
      </c>
      <c r="D12" s="6">
        <f t="shared" si="0"/>
        <v>0.00028836056321242476</v>
      </c>
      <c r="E12" s="32">
        <v>3163.63</v>
      </c>
      <c r="F12" s="6">
        <f t="shared" si="1"/>
        <v>0.0005693837264492997</v>
      </c>
      <c r="G12" s="32">
        <v>0</v>
      </c>
      <c r="H12" s="6">
        <f t="shared" si="2"/>
        <v>0</v>
      </c>
      <c r="I12" s="32">
        <v>5696.57999999999</v>
      </c>
      <c r="J12" s="6">
        <f t="shared" si="3"/>
        <v>0.00197234450030496</v>
      </c>
      <c r="K12" s="27">
        <f t="shared" si="4"/>
        <v>12023.83999999999</v>
      </c>
      <c r="L12" s="6">
        <f t="shared" si="5"/>
        <v>0.0005924567410862759</v>
      </c>
    </row>
    <row r="13" spans="2:12" ht="12.75">
      <c r="B13" s="30">
        <v>33033</v>
      </c>
      <c r="C13" s="32">
        <v>12111.07</v>
      </c>
      <c r="D13" s="6">
        <f t="shared" si="0"/>
        <v>0.0011039075259449116</v>
      </c>
      <c r="E13" s="32">
        <v>12111.07</v>
      </c>
      <c r="F13" s="6">
        <f t="shared" si="1"/>
        <v>0.0021797258743558256</v>
      </c>
      <c r="G13" s="32">
        <v>0</v>
      </c>
      <c r="H13" s="6">
        <f t="shared" si="2"/>
        <v>0</v>
      </c>
      <c r="I13" s="32">
        <v>27726.5099999999</v>
      </c>
      <c r="J13" s="6">
        <f t="shared" si="3"/>
        <v>0.00959983525398579</v>
      </c>
      <c r="K13" s="27">
        <f t="shared" si="4"/>
        <v>51948.6499999999</v>
      </c>
      <c r="L13" s="6">
        <f t="shared" si="5"/>
        <v>0.0025596920686595573</v>
      </c>
    </row>
    <row r="14" spans="2:12" ht="12.75">
      <c r="B14" s="30">
        <v>33034</v>
      </c>
      <c r="C14" s="32">
        <v>97904.25</v>
      </c>
      <c r="D14" s="6">
        <f t="shared" si="0"/>
        <v>0.00892383896691144</v>
      </c>
      <c r="E14" s="32">
        <v>97904.25</v>
      </c>
      <c r="F14" s="6">
        <f t="shared" si="1"/>
        <v>0.017620608826008053</v>
      </c>
      <c r="G14" s="32">
        <v>236.25</v>
      </c>
      <c r="H14" s="6">
        <f t="shared" si="2"/>
        <v>0.00026867093554551886</v>
      </c>
      <c r="I14" s="32">
        <v>9407.14999999999</v>
      </c>
      <c r="J14" s="6">
        <f t="shared" si="3"/>
        <v>0.003257066619979675</v>
      </c>
      <c r="K14" s="27">
        <f t="shared" si="4"/>
        <v>205451.9</v>
      </c>
      <c r="L14" s="6">
        <f t="shared" si="5"/>
        <v>0.010123335234333087</v>
      </c>
    </row>
    <row r="15" spans="2:12" ht="12.75">
      <c r="B15" s="30">
        <v>33035</v>
      </c>
      <c r="C15" s="32">
        <v>446.93</v>
      </c>
      <c r="D15" s="6">
        <f t="shared" si="0"/>
        <v>4.073706043896694E-05</v>
      </c>
      <c r="E15" s="32">
        <v>446.93</v>
      </c>
      <c r="F15" s="6">
        <f t="shared" si="1"/>
        <v>8.043755712962183E-05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893.86</v>
      </c>
      <c r="L15" s="6">
        <f t="shared" si="5"/>
        <v>4.404361523335133E-05</v>
      </c>
    </row>
    <row r="16" spans="2:12" ht="12.75">
      <c r="B16" s="30">
        <v>33054</v>
      </c>
      <c r="C16" s="32">
        <v>252.259999999999</v>
      </c>
      <c r="D16" s="6">
        <f t="shared" si="0"/>
        <v>2.2993155228634822E-05</v>
      </c>
      <c r="E16" s="32">
        <v>252.259999999999</v>
      </c>
      <c r="F16" s="6">
        <f t="shared" si="1"/>
        <v>4.540124440408637E-05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504.519999999998</v>
      </c>
      <c r="L16" s="6">
        <f t="shared" si="5"/>
        <v>2.485946877310801E-05</v>
      </c>
    </row>
    <row r="17" spans="2:12" ht="12.75">
      <c r="B17" s="30">
        <v>33055</v>
      </c>
      <c r="C17" s="32">
        <v>383.93</v>
      </c>
      <c r="D17" s="6">
        <f t="shared" si="0"/>
        <v>3.499469629322842E-05</v>
      </c>
      <c r="E17" s="32">
        <v>383.93</v>
      </c>
      <c r="F17" s="6">
        <f t="shared" si="1"/>
        <v>6.909894459708615E-05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767.86</v>
      </c>
      <c r="L17" s="6">
        <f t="shared" si="5"/>
        <v>3.783515359573216E-05</v>
      </c>
    </row>
    <row r="18" spans="2:12" ht="12.75">
      <c r="B18" s="30">
        <v>33056</v>
      </c>
      <c r="C18" s="32">
        <v>23969.7099999999</v>
      </c>
      <c r="D18" s="6">
        <f t="shared" si="0"/>
        <v>0.0021848064013928496</v>
      </c>
      <c r="E18" s="32">
        <v>23969.7099999999</v>
      </c>
      <c r="F18" s="6">
        <f t="shared" si="1"/>
        <v>0.004314019908051507</v>
      </c>
      <c r="G18" s="32">
        <v>753.71</v>
      </c>
      <c r="H18" s="6">
        <f t="shared" si="2"/>
        <v>0.0008571427336720128</v>
      </c>
      <c r="I18" s="32">
        <v>79866.7799999999</v>
      </c>
      <c r="J18" s="6">
        <f t="shared" si="3"/>
        <v>0.02765252209045888</v>
      </c>
      <c r="K18" s="27">
        <f t="shared" si="4"/>
        <v>128559.9099999997</v>
      </c>
      <c r="L18" s="6">
        <f t="shared" si="5"/>
        <v>0.006334597375958498</v>
      </c>
    </row>
    <row r="19" spans="2:12" ht="12.75">
      <c r="B19" s="30">
        <v>33109</v>
      </c>
      <c r="C19" s="32">
        <v>19007.56</v>
      </c>
      <c r="D19" s="6">
        <f t="shared" si="0"/>
        <v>0.0017325131911424397</v>
      </c>
      <c r="E19" s="32">
        <v>19007.56</v>
      </c>
      <c r="F19" s="6">
        <f t="shared" si="1"/>
        <v>0.003420942190935303</v>
      </c>
      <c r="G19" s="32">
        <v>23005.2999999999</v>
      </c>
      <c r="H19" s="6">
        <f t="shared" si="2"/>
        <v>0.026162351210604437</v>
      </c>
      <c r="I19" s="32">
        <v>0</v>
      </c>
      <c r="J19" s="6">
        <f t="shared" si="3"/>
        <v>0</v>
      </c>
      <c r="K19" s="27">
        <f t="shared" si="4"/>
        <v>61020.419999999904</v>
      </c>
      <c r="L19" s="6">
        <f t="shared" si="5"/>
        <v>0.003006689973661974</v>
      </c>
    </row>
    <row r="20" spans="2:12" ht="12.75">
      <c r="B20" s="30">
        <v>33117</v>
      </c>
      <c r="C20" s="32">
        <v>0</v>
      </c>
      <c r="D20" s="6">
        <f t="shared" si="0"/>
        <v>0</v>
      </c>
      <c r="E20" s="32">
        <v>0</v>
      </c>
      <c r="F20" s="6">
        <f t="shared" si="1"/>
        <v>0</v>
      </c>
      <c r="G20" s="32">
        <v>0</v>
      </c>
      <c r="H20" s="6">
        <f t="shared" si="2"/>
        <v>0</v>
      </c>
      <c r="I20" s="32">
        <v>0</v>
      </c>
      <c r="J20" s="6">
        <f t="shared" si="3"/>
        <v>0</v>
      </c>
      <c r="K20" s="27">
        <f t="shared" si="4"/>
        <v>0</v>
      </c>
      <c r="L20" s="6">
        <f t="shared" si="5"/>
        <v>0</v>
      </c>
    </row>
    <row r="21" spans="2:12" ht="12.75">
      <c r="B21" s="30">
        <v>33122</v>
      </c>
      <c r="C21" s="32">
        <v>111635.759999999</v>
      </c>
      <c r="D21" s="6">
        <f t="shared" si="0"/>
        <v>0.010175447390575633</v>
      </c>
      <c r="E21" s="32">
        <v>111635.759999999</v>
      </c>
      <c r="F21" s="6">
        <f t="shared" si="1"/>
        <v>0.020091978212938653</v>
      </c>
      <c r="G21" s="32">
        <v>10353.82</v>
      </c>
      <c r="H21" s="6">
        <f t="shared" si="2"/>
        <v>0.0117746899719361</v>
      </c>
      <c r="I21" s="32">
        <v>121159.16</v>
      </c>
      <c r="J21" s="6">
        <f t="shared" si="3"/>
        <v>0.041949310443734504</v>
      </c>
      <c r="K21" s="27">
        <f t="shared" si="4"/>
        <v>354784.499999998</v>
      </c>
      <c r="L21" s="6">
        <f t="shared" si="5"/>
        <v>0.01748147585612607</v>
      </c>
    </row>
    <row r="22" spans="2:12" ht="12.75">
      <c r="B22" s="30">
        <v>33125</v>
      </c>
      <c r="C22" s="32">
        <v>9985.6</v>
      </c>
      <c r="D22" s="6">
        <f t="shared" si="0"/>
        <v>0.0009101738319632791</v>
      </c>
      <c r="E22" s="32">
        <v>9985.6</v>
      </c>
      <c r="F22" s="6">
        <f t="shared" si="1"/>
        <v>0.0017971880842045775</v>
      </c>
      <c r="G22" s="32">
        <v>0</v>
      </c>
      <c r="H22" s="6">
        <f t="shared" si="2"/>
        <v>0</v>
      </c>
      <c r="I22" s="32">
        <v>14166.37</v>
      </c>
      <c r="J22" s="6">
        <f t="shared" si="3"/>
        <v>0.004904866070306258</v>
      </c>
      <c r="K22" s="27">
        <f t="shared" si="4"/>
        <v>34137.57</v>
      </c>
      <c r="L22" s="6">
        <f t="shared" si="5"/>
        <v>0.001682077728147134</v>
      </c>
    </row>
    <row r="23" spans="2:12" ht="12.75">
      <c r="B23" s="30">
        <v>33126</v>
      </c>
      <c r="C23" s="32">
        <v>560005.43</v>
      </c>
      <c r="D23" s="6">
        <f t="shared" si="0"/>
        <v>0.05104373178810927</v>
      </c>
      <c r="E23" s="32">
        <v>560005.43</v>
      </c>
      <c r="F23" s="6">
        <f t="shared" si="1"/>
        <v>0.10078864423628632</v>
      </c>
      <c r="G23" s="32">
        <v>59809.47</v>
      </c>
      <c r="H23" s="6">
        <f t="shared" si="2"/>
        <v>0.06801721167992231</v>
      </c>
      <c r="I23" s="32">
        <v>46146.2399999999</v>
      </c>
      <c r="J23" s="6">
        <f t="shared" si="3"/>
        <v>0.015977355303314043</v>
      </c>
      <c r="K23" s="27">
        <f t="shared" si="4"/>
        <v>1225966.57</v>
      </c>
      <c r="L23" s="6">
        <f t="shared" si="5"/>
        <v>0.06040766999086152</v>
      </c>
    </row>
    <row r="24" spans="2:12" ht="12.75">
      <c r="B24" s="30">
        <v>33127</v>
      </c>
      <c r="C24" s="32">
        <v>32573.45</v>
      </c>
      <c r="D24" s="6">
        <f t="shared" si="0"/>
        <v>0.002969025577508039</v>
      </c>
      <c r="E24" s="32">
        <v>32573.45</v>
      </c>
      <c r="F24" s="6">
        <f t="shared" si="1"/>
        <v>0.005862503625363884</v>
      </c>
      <c r="G24" s="32">
        <v>137.099999999999</v>
      </c>
      <c r="H24" s="6">
        <f t="shared" si="2"/>
        <v>0.00015591443497689044</v>
      </c>
      <c r="I24" s="32">
        <v>106348.73</v>
      </c>
      <c r="J24" s="6">
        <f t="shared" si="3"/>
        <v>0.03682144948897715</v>
      </c>
      <c r="K24" s="27">
        <f t="shared" si="4"/>
        <v>171632.72999999998</v>
      </c>
      <c r="L24" s="6">
        <f t="shared" si="5"/>
        <v>0.008456946190197207</v>
      </c>
    </row>
    <row r="25" spans="2:12" ht="12.75">
      <c r="B25" s="30">
        <v>33128</v>
      </c>
      <c r="C25" s="32">
        <v>5544.1</v>
      </c>
      <c r="D25" s="6">
        <f t="shared" si="0"/>
        <v>0.0005053371596887133</v>
      </c>
      <c r="E25" s="32">
        <v>5544.1</v>
      </c>
      <c r="F25" s="6">
        <f t="shared" si="1"/>
        <v>0.0009978159006608113</v>
      </c>
      <c r="G25" s="32">
        <v>0</v>
      </c>
      <c r="H25" s="6">
        <f t="shared" si="2"/>
        <v>0</v>
      </c>
      <c r="I25" s="32">
        <v>46807.25</v>
      </c>
      <c r="J25" s="6">
        <f t="shared" si="3"/>
        <v>0.01620621883865398</v>
      </c>
      <c r="K25" s="27">
        <f t="shared" si="4"/>
        <v>57895.45</v>
      </c>
      <c r="L25" s="6">
        <f t="shared" si="5"/>
        <v>0.0028527117485531626</v>
      </c>
    </row>
    <row r="26" spans="2:12" ht="12.75">
      <c r="B26" s="30">
        <v>33129</v>
      </c>
      <c r="C26" s="32">
        <v>111913.81</v>
      </c>
      <c r="D26" s="6">
        <f t="shared" si="0"/>
        <v>0.010200791269158621</v>
      </c>
      <c r="E26" s="32">
        <v>111913.81</v>
      </c>
      <c r="F26" s="6">
        <f t="shared" si="1"/>
        <v>0.02014202108936219</v>
      </c>
      <c r="G26" s="32">
        <v>3804.36</v>
      </c>
      <c r="H26" s="6">
        <f t="shared" si="2"/>
        <v>0.004326437927415662</v>
      </c>
      <c r="I26" s="32">
        <v>3948.36</v>
      </c>
      <c r="J26" s="6">
        <f t="shared" si="3"/>
        <v>0.0013670528863325196</v>
      </c>
      <c r="K26" s="27">
        <f t="shared" si="4"/>
        <v>231580.33999999997</v>
      </c>
      <c r="L26" s="6">
        <f t="shared" si="5"/>
        <v>0.011410775054895262</v>
      </c>
    </row>
    <row r="27" spans="2:12" ht="12.75">
      <c r="B27" s="30">
        <v>33130</v>
      </c>
      <c r="C27" s="32">
        <v>228888.609999999</v>
      </c>
      <c r="D27" s="6">
        <f t="shared" si="0"/>
        <v>0.020862884879871774</v>
      </c>
      <c r="E27" s="32">
        <v>228888.609999999</v>
      </c>
      <c r="F27" s="6">
        <f t="shared" si="1"/>
        <v>0.04119490891905813</v>
      </c>
      <c r="G27" s="32">
        <v>32087.9</v>
      </c>
      <c r="H27" s="6">
        <f t="shared" si="2"/>
        <v>0.03649136978916848</v>
      </c>
      <c r="I27" s="32">
        <v>113723.14</v>
      </c>
      <c r="J27" s="6">
        <f t="shared" si="3"/>
        <v>0.03937471425599419</v>
      </c>
      <c r="K27" s="27">
        <f t="shared" si="4"/>
        <v>603588.259999998</v>
      </c>
      <c r="L27" s="6">
        <f t="shared" si="5"/>
        <v>0.029740909183549925</v>
      </c>
    </row>
    <row r="28" spans="2:12" ht="12.75">
      <c r="B28" s="30">
        <v>33131</v>
      </c>
      <c r="C28" s="32">
        <v>908764.77</v>
      </c>
      <c r="D28" s="6">
        <f t="shared" si="0"/>
        <v>0.08283267035171928</v>
      </c>
      <c r="E28" s="32">
        <v>908764.77</v>
      </c>
      <c r="F28" s="6">
        <f t="shared" si="1"/>
        <v>0.1635576446071256</v>
      </c>
      <c r="G28" s="32">
        <v>269556.359999999</v>
      </c>
      <c r="H28" s="6">
        <f t="shared" si="2"/>
        <v>0.3065479763955319</v>
      </c>
      <c r="I28" s="32">
        <v>174427.149999999</v>
      </c>
      <c r="J28" s="6">
        <f t="shared" si="3"/>
        <v>0.06039245126134749</v>
      </c>
      <c r="K28" s="27">
        <f t="shared" si="4"/>
        <v>2261513.049999998</v>
      </c>
      <c r="L28" s="6">
        <f t="shared" si="5"/>
        <v>0.11143267471349287</v>
      </c>
    </row>
    <row r="29" spans="2:12" ht="12.75">
      <c r="B29" s="30">
        <v>33132</v>
      </c>
      <c r="C29" s="32">
        <v>412043.25</v>
      </c>
      <c r="D29" s="6">
        <f t="shared" si="0"/>
        <v>0.03755718071894562</v>
      </c>
      <c r="E29" s="32">
        <v>412043.25</v>
      </c>
      <c r="F29" s="6">
        <f t="shared" si="1"/>
        <v>0.07415871045074185</v>
      </c>
      <c r="G29" s="32">
        <v>47817.01</v>
      </c>
      <c r="H29" s="6">
        <f t="shared" si="2"/>
        <v>0.054379008726727754</v>
      </c>
      <c r="I29" s="32">
        <v>214406.87</v>
      </c>
      <c r="J29" s="6">
        <f t="shared" si="3"/>
        <v>0.07423475328567337</v>
      </c>
      <c r="K29" s="27">
        <f t="shared" si="4"/>
        <v>1086310.38</v>
      </c>
      <c r="L29" s="6">
        <f t="shared" si="5"/>
        <v>0.053526320006170615</v>
      </c>
    </row>
    <row r="30" spans="2:12" ht="12.75">
      <c r="B30" s="30">
        <v>33133</v>
      </c>
      <c r="C30" s="32">
        <v>169440.149999999</v>
      </c>
      <c r="D30" s="6">
        <f t="shared" si="0"/>
        <v>0.015444238765215099</v>
      </c>
      <c r="E30" s="32">
        <v>169440.149999999</v>
      </c>
      <c r="F30" s="6">
        <f t="shared" si="1"/>
        <v>0.030495495369916123</v>
      </c>
      <c r="G30" s="32">
        <v>34375.3099999999</v>
      </c>
      <c r="H30" s="6">
        <f t="shared" si="2"/>
        <v>0.039092684433300336</v>
      </c>
      <c r="I30" s="32">
        <v>84413.8999999999</v>
      </c>
      <c r="J30" s="6">
        <f t="shared" si="3"/>
        <v>0.029226885502229925</v>
      </c>
      <c r="K30" s="27">
        <f t="shared" si="4"/>
        <v>457669.5099999978</v>
      </c>
      <c r="L30" s="6">
        <f t="shared" si="5"/>
        <v>0.02255098091700752</v>
      </c>
    </row>
    <row r="31" spans="2:12" ht="12.75">
      <c r="B31" s="30">
        <v>33134</v>
      </c>
      <c r="C31" s="32">
        <v>224888.859999999</v>
      </c>
      <c r="D31" s="6">
        <f t="shared" si="0"/>
        <v>0.020498313118095305</v>
      </c>
      <c r="E31" s="32">
        <v>224888.859999999</v>
      </c>
      <c r="F31" s="6">
        <f t="shared" si="1"/>
        <v>0.040475042006724644</v>
      </c>
      <c r="G31" s="32">
        <v>71304.3</v>
      </c>
      <c r="H31" s="6">
        <f t="shared" si="2"/>
        <v>0.08108949413510409</v>
      </c>
      <c r="I31" s="32">
        <v>145019.299999999</v>
      </c>
      <c r="J31" s="6">
        <f t="shared" si="3"/>
        <v>0.050210480462500935</v>
      </c>
      <c r="K31" s="27">
        <f t="shared" si="4"/>
        <v>666101.319999997</v>
      </c>
      <c r="L31" s="6">
        <f t="shared" si="5"/>
        <v>0.032821146761805316</v>
      </c>
    </row>
    <row r="32" spans="2:12" ht="12.75">
      <c r="B32" s="30">
        <v>33135</v>
      </c>
      <c r="C32" s="32">
        <v>12399.41</v>
      </c>
      <c r="D32" s="6">
        <f t="shared" si="0"/>
        <v>0.0011301893240049474</v>
      </c>
      <c r="E32" s="32">
        <v>12399.41</v>
      </c>
      <c r="F32" s="6">
        <f t="shared" si="1"/>
        <v>0.0022316207241594977</v>
      </c>
      <c r="G32" s="32">
        <v>0</v>
      </c>
      <c r="H32" s="6">
        <f t="shared" si="2"/>
        <v>0</v>
      </c>
      <c r="I32" s="32">
        <v>52161.43</v>
      </c>
      <c r="J32" s="6">
        <f t="shared" si="3"/>
        <v>0.018060013128674102</v>
      </c>
      <c r="K32" s="27">
        <f t="shared" si="4"/>
        <v>76960.25</v>
      </c>
      <c r="L32" s="6">
        <f t="shared" si="5"/>
        <v>0.003792101267830003</v>
      </c>
    </row>
    <row r="33" spans="2:12" ht="12.75">
      <c r="B33" s="30">
        <v>33136</v>
      </c>
      <c r="C33" s="32">
        <v>29527.47</v>
      </c>
      <c r="D33" s="6">
        <f t="shared" si="0"/>
        <v>0.0026913886514661877</v>
      </c>
      <c r="E33" s="32">
        <v>29527.47</v>
      </c>
      <c r="F33" s="6">
        <f t="shared" si="1"/>
        <v>0.005314294307874152</v>
      </c>
      <c r="G33" s="32">
        <v>701.95</v>
      </c>
      <c r="H33" s="6">
        <f t="shared" si="2"/>
        <v>0.0007982796326187385</v>
      </c>
      <c r="I33" s="32">
        <v>2491.84999999999</v>
      </c>
      <c r="J33" s="6">
        <f t="shared" si="3"/>
        <v>0.0008627609272730134</v>
      </c>
      <c r="K33" s="27">
        <f t="shared" si="4"/>
        <v>62248.73999999999</v>
      </c>
      <c r="L33" s="6">
        <f t="shared" si="5"/>
        <v>0.003067213605397854</v>
      </c>
    </row>
    <row r="34" spans="2:12" ht="12.75">
      <c r="B34" s="30">
        <v>33137</v>
      </c>
      <c r="C34" s="32">
        <v>83364.61</v>
      </c>
      <c r="D34" s="6">
        <f t="shared" si="0"/>
        <v>0.007598570595039286</v>
      </c>
      <c r="E34" s="32">
        <v>83364.61</v>
      </c>
      <c r="F34" s="6">
        <f t="shared" si="1"/>
        <v>0.015003793836761111</v>
      </c>
      <c r="G34" s="32">
        <v>0</v>
      </c>
      <c r="H34" s="6">
        <f t="shared" si="2"/>
        <v>0</v>
      </c>
      <c r="I34" s="32">
        <v>106056.48</v>
      </c>
      <c r="J34" s="6">
        <f t="shared" si="3"/>
        <v>0.036720262868195186</v>
      </c>
      <c r="K34" s="27">
        <f t="shared" si="4"/>
        <v>272785.7</v>
      </c>
      <c r="L34" s="6">
        <f t="shared" si="5"/>
        <v>0.013441107569373735</v>
      </c>
    </row>
    <row r="35" spans="2:12" ht="12.75">
      <c r="B35" s="30">
        <v>33138</v>
      </c>
      <c r="C35" s="32">
        <v>123935.8</v>
      </c>
      <c r="D35" s="6">
        <f t="shared" si="0"/>
        <v>0.011296579274498736</v>
      </c>
      <c r="E35" s="32">
        <v>123935.8</v>
      </c>
      <c r="F35" s="6">
        <f t="shared" si="1"/>
        <v>0.022305714525552963</v>
      </c>
      <c r="G35" s="32">
        <v>19535.09</v>
      </c>
      <c r="H35" s="6">
        <f t="shared" si="2"/>
        <v>0.022215919179961522</v>
      </c>
      <c r="I35" s="32">
        <v>18548.2</v>
      </c>
      <c r="J35" s="6">
        <f t="shared" si="3"/>
        <v>0.0064220006145014235</v>
      </c>
      <c r="K35" s="27">
        <f t="shared" si="4"/>
        <v>285954.89</v>
      </c>
      <c r="L35" s="6">
        <f t="shared" si="5"/>
        <v>0.014089999719481019</v>
      </c>
    </row>
    <row r="36" spans="2:12" ht="12.75">
      <c r="B36" s="30">
        <v>33139</v>
      </c>
      <c r="C36" s="32">
        <v>3120721.58</v>
      </c>
      <c r="D36" s="6">
        <f t="shared" si="0"/>
        <v>0.28444951920356304</v>
      </c>
      <c r="E36" s="32">
        <v>2797.05</v>
      </c>
      <c r="F36" s="6">
        <f t="shared" si="1"/>
        <v>0.0005034073997480786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3123518.63</v>
      </c>
      <c r="L36" s="6">
        <f t="shared" si="5"/>
        <v>0.15390671102177597</v>
      </c>
    </row>
    <row r="37" spans="2:12" ht="12.75">
      <c r="B37" s="30">
        <v>33140</v>
      </c>
      <c r="C37" s="32">
        <v>2085428.47</v>
      </c>
      <c r="D37" s="6">
        <f t="shared" si="0"/>
        <v>0.1900839630893705</v>
      </c>
      <c r="E37" s="32">
        <v>0</v>
      </c>
      <c r="F37" s="6">
        <f t="shared" si="1"/>
        <v>0</v>
      </c>
      <c r="G37" s="32">
        <v>0</v>
      </c>
      <c r="H37" s="6">
        <f t="shared" si="2"/>
        <v>0</v>
      </c>
      <c r="I37" s="32">
        <v>0</v>
      </c>
      <c r="J37" s="6">
        <f t="shared" si="3"/>
        <v>0</v>
      </c>
      <c r="K37" s="27">
        <f t="shared" si="4"/>
        <v>2085428.47</v>
      </c>
      <c r="L37" s="6">
        <f t="shared" si="5"/>
        <v>0.10275637026979231</v>
      </c>
    </row>
    <row r="38" spans="2:12" ht="12.75">
      <c r="B38" s="30">
        <v>33141</v>
      </c>
      <c r="C38" s="32">
        <v>238753.209999999</v>
      </c>
      <c r="D38" s="6">
        <f t="shared" si="0"/>
        <v>0.021762029726729748</v>
      </c>
      <c r="E38" s="32">
        <v>27250.5099999999</v>
      </c>
      <c r="F38" s="6">
        <f t="shared" si="1"/>
        <v>0.004904491654031556</v>
      </c>
      <c r="G38" s="32">
        <v>16327.6</v>
      </c>
      <c r="H38" s="6">
        <f t="shared" si="2"/>
        <v>0.018568260601959846</v>
      </c>
      <c r="I38" s="32">
        <v>6923.64999999999</v>
      </c>
      <c r="J38" s="6">
        <f t="shared" si="3"/>
        <v>0.002397196739014714</v>
      </c>
      <c r="K38" s="27">
        <f t="shared" si="4"/>
        <v>289254.96999999887</v>
      </c>
      <c r="L38" s="6">
        <f t="shared" si="5"/>
        <v>0.014252606228060917</v>
      </c>
    </row>
    <row r="39" spans="2:12" ht="12.75">
      <c r="B39" s="30">
        <v>33142</v>
      </c>
      <c r="C39" s="32">
        <v>203425.2</v>
      </c>
      <c r="D39" s="6">
        <f t="shared" si="0"/>
        <v>0.018541929759042668</v>
      </c>
      <c r="E39" s="32">
        <v>203425.2</v>
      </c>
      <c r="F39" s="6">
        <f t="shared" si="1"/>
        <v>0.03661205590719967</v>
      </c>
      <c r="G39" s="32">
        <v>11825.1</v>
      </c>
      <c r="H39" s="6">
        <f t="shared" si="2"/>
        <v>0.013447875893838371</v>
      </c>
      <c r="I39" s="32">
        <v>20956.9599999999</v>
      </c>
      <c r="J39" s="6">
        <f t="shared" si="3"/>
        <v>0.007255993034261067</v>
      </c>
      <c r="K39" s="27">
        <f t="shared" si="4"/>
        <v>439632.4599999999</v>
      </c>
      <c r="L39" s="6">
        <f t="shared" si="5"/>
        <v>0.02166223224255668</v>
      </c>
    </row>
    <row r="40" spans="2:12" ht="12.75">
      <c r="B40" s="30">
        <v>33143</v>
      </c>
      <c r="C40" s="32">
        <v>43183.94</v>
      </c>
      <c r="D40" s="6">
        <f t="shared" si="0"/>
        <v>0.003936157281392438</v>
      </c>
      <c r="E40" s="32">
        <v>43183.94</v>
      </c>
      <c r="F40" s="6">
        <f t="shared" si="1"/>
        <v>0.007772158147432846</v>
      </c>
      <c r="G40" s="32">
        <v>0</v>
      </c>
      <c r="H40" s="6">
        <f t="shared" si="2"/>
        <v>0</v>
      </c>
      <c r="I40" s="32">
        <v>57407.62</v>
      </c>
      <c r="J40" s="6">
        <f t="shared" si="3"/>
        <v>0.019876417707220335</v>
      </c>
      <c r="K40" s="27">
        <f t="shared" si="4"/>
        <v>143775.5</v>
      </c>
      <c r="L40" s="6">
        <f t="shared" si="5"/>
        <v>0.007084322826821542</v>
      </c>
    </row>
    <row r="41" spans="2:12" ht="12.75">
      <c r="B41" s="30">
        <v>33144</v>
      </c>
      <c r="C41" s="32">
        <v>16858.4599999999</v>
      </c>
      <c r="D41" s="6">
        <f t="shared" si="0"/>
        <v>0.0015366256548629599</v>
      </c>
      <c r="E41" s="32">
        <v>16858.4599999999</v>
      </c>
      <c r="F41" s="6">
        <f t="shared" si="1"/>
        <v>0.0030341515211944523</v>
      </c>
      <c r="G41" s="32">
        <v>522.289999999999</v>
      </c>
      <c r="H41" s="6">
        <f t="shared" si="2"/>
        <v>0.0005939646261420901</v>
      </c>
      <c r="I41" s="32">
        <v>34001.69</v>
      </c>
      <c r="J41" s="6">
        <f t="shared" si="3"/>
        <v>0.011772510220619085</v>
      </c>
      <c r="K41" s="27">
        <f t="shared" si="4"/>
        <v>68240.8999999998</v>
      </c>
      <c r="L41" s="6">
        <f t="shared" si="5"/>
        <v>0.003362468331480988</v>
      </c>
    </row>
    <row r="42" spans="2:12" ht="12.75">
      <c r="B42" s="30">
        <v>33145</v>
      </c>
      <c r="C42" s="32">
        <v>23599.82</v>
      </c>
      <c r="D42" s="6">
        <f t="shared" si="0"/>
        <v>0.002151091431966395</v>
      </c>
      <c r="E42" s="32">
        <v>23599.82</v>
      </c>
      <c r="F42" s="6">
        <f t="shared" si="1"/>
        <v>0.004247447854247403</v>
      </c>
      <c r="G42" s="32">
        <v>0</v>
      </c>
      <c r="H42" s="6">
        <f t="shared" si="2"/>
        <v>0</v>
      </c>
      <c r="I42" s="32">
        <v>38765.55</v>
      </c>
      <c r="J42" s="6">
        <f t="shared" si="3"/>
        <v>0.013421916192486909</v>
      </c>
      <c r="K42" s="27">
        <f t="shared" si="4"/>
        <v>85965.19</v>
      </c>
      <c r="L42" s="6">
        <f t="shared" si="5"/>
        <v>0.004235806224489228</v>
      </c>
    </row>
    <row r="43" spans="2:12" ht="12.75">
      <c r="B43" s="30">
        <v>33146</v>
      </c>
      <c r="C43" s="32">
        <v>19141.95</v>
      </c>
      <c r="D43" s="6">
        <f t="shared" si="0"/>
        <v>0.0017447626565003096</v>
      </c>
      <c r="E43" s="32">
        <v>19141.95</v>
      </c>
      <c r="F43" s="6">
        <f t="shared" si="1"/>
        <v>0.003445129431224945</v>
      </c>
      <c r="G43" s="32">
        <v>372.579999999999</v>
      </c>
      <c r="H43" s="6">
        <f t="shared" si="2"/>
        <v>0.00042370970228803874</v>
      </c>
      <c r="I43" s="32">
        <v>54010.94</v>
      </c>
      <c r="J43" s="6">
        <f t="shared" si="3"/>
        <v>0.01870037469241218</v>
      </c>
      <c r="K43" s="27">
        <f t="shared" si="4"/>
        <v>92667.42000000001</v>
      </c>
      <c r="L43" s="6">
        <f t="shared" si="5"/>
        <v>0.004566048588310659</v>
      </c>
    </row>
    <row r="44" spans="2:12" ht="12.75">
      <c r="B44" s="30">
        <v>33147</v>
      </c>
      <c r="C44" s="32">
        <v>5747.67</v>
      </c>
      <c r="D44" s="6">
        <f t="shared" si="0"/>
        <v>0.0005238922877704275</v>
      </c>
      <c r="E44" s="32">
        <v>5747.67</v>
      </c>
      <c r="F44" s="6">
        <f t="shared" si="1"/>
        <v>0.0010344540173790383</v>
      </c>
      <c r="G44" s="32">
        <v>0</v>
      </c>
      <c r="H44" s="6">
        <f t="shared" si="2"/>
        <v>0</v>
      </c>
      <c r="I44" s="32">
        <v>0</v>
      </c>
      <c r="J44" s="6">
        <f t="shared" si="3"/>
        <v>0</v>
      </c>
      <c r="K44" s="27">
        <f t="shared" si="4"/>
        <v>11495.34</v>
      </c>
      <c r="L44" s="6">
        <f t="shared" si="5"/>
        <v>0.0005664156936618182</v>
      </c>
    </row>
    <row r="45" spans="2:12" ht="12.75">
      <c r="B45" s="30">
        <v>33149</v>
      </c>
      <c r="C45" s="32">
        <v>207181.359999999</v>
      </c>
      <c r="D45" s="6">
        <f t="shared" si="0"/>
        <v>0.01888429862427523</v>
      </c>
      <c r="E45" s="32">
        <v>207181.359999999</v>
      </c>
      <c r="F45" s="6">
        <f t="shared" si="1"/>
        <v>0.037288081984186934</v>
      </c>
      <c r="G45" s="32">
        <v>92727.58</v>
      </c>
      <c r="H45" s="6">
        <f t="shared" si="2"/>
        <v>0.10545272241046326</v>
      </c>
      <c r="I45" s="32">
        <v>61444.79</v>
      </c>
      <c r="J45" s="6">
        <f t="shared" si="3"/>
        <v>0.021274219554345487</v>
      </c>
      <c r="K45" s="27">
        <f t="shared" si="4"/>
        <v>568535.089999998</v>
      </c>
      <c r="L45" s="6">
        <f t="shared" si="5"/>
        <v>0.028013716634169423</v>
      </c>
    </row>
    <row r="46" spans="2:12" ht="12.75">
      <c r="B46" s="30">
        <v>33150</v>
      </c>
      <c r="C46" s="32">
        <v>3135.9</v>
      </c>
      <c r="D46" s="6">
        <f t="shared" si="0"/>
        <v>0.0002858330115019275</v>
      </c>
      <c r="E46" s="32">
        <v>3135.9</v>
      </c>
      <c r="F46" s="6">
        <f t="shared" si="1"/>
        <v>0.000564392937155217</v>
      </c>
      <c r="G46" s="32">
        <v>0</v>
      </c>
      <c r="H46" s="6">
        <f t="shared" si="2"/>
        <v>0</v>
      </c>
      <c r="I46" s="32">
        <v>0</v>
      </c>
      <c r="J46" s="6">
        <f t="shared" si="3"/>
        <v>0</v>
      </c>
      <c r="K46" s="27">
        <f t="shared" si="4"/>
        <v>6271.8</v>
      </c>
      <c r="L46" s="6">
        <f t="shared" si="5"/>
        <v>0.00030903356903825305</v>
      </c>
    </row>
    <row r="47" spans="2:12" ht="12.75">
      <c r="B47" s="30">
        <v>33154</v>
      </c>
      <c r="C47" s="32">
        <v>48025.44</v>
      </c>
      <c r="D47" s="6">
        <f t="shared" si="0"/>
        <v>0.004377453408560582</v>
      </c>
      <c r="E47" s="32">
        <v>48025.44</v>
      </c>
      <c r="F47" s="6">
        <f t="shared" si="1"/>
        <v>0.008643521521659378</v>
      </c>
      <c r="G47" s="32">
        <v>9303.79999999999</v>
      </c>
      <c r="H47" s="6">
        <f t="shared" si="2"/>
        <v>0.010580574180437653</v>
      </c>
      <c r="I47" s="32">
        <v>2751.63</v>
      </c>
      <c r="J47" s="6">
        <f t="shared" si="3"/>
        <v>0.0009527053595971875</v>
      </c>
      <c r="K47" s="27">
        <f t="shared" si="4"/>
        <v>108106.31</v>
      </c>
      <c r="L47" s="6">
        <f t="shared" si="5"/>
        <v>0.0053267768128536916</v>
      </c>
    </row>
    <row r="48" spans="2:12" ht="12.75">
      <c r="B48" s="30">
        <v>33155</v>
      </c>
      <c r="C48" s="32">
        <v>4165.29</v>
      </c>
      <c r="D48" s="6">
        <f t="shared" si="0"/>
        <v>0.0003796605071841779</v>
      </c>
      <c r="E48" s="32">
        <v>4165.29</v>
      </c>
      <c r="F48" s="6">
        <f t="shared" si="1"/>
        <v>0.0007496604665975489</v>
      </c>
      <c r="G48" s="32">
        <v>0</v>
      </c>
      <c r="H48" s="6">
        <f t="shared" si="2"/>
        <v>0</v>
      </c>
      <c r="I48" s="32">
        <v>52733.7399999999</v>
      </c>
      <c r="J48" s="6">
        <f t="shared" si="3"/>
        <v>0.018258165788861327</v>
      </c>
      <c r="K48" s="27">
        <f t="shared" si="4"/>
        <v>61064.319999999905</v>
      </c>
      <c r="L48" s="6">
        <f t="shared" si="5"/>
        <v>0.0030088530805341285</v>
      </c>
    </row>
    <row r="49" spans="2:12" ht="12.75">
      <c r="B49" s="30">
        <v>33156</v>
      </c>
      <c r="C49" s="32">
        <v>16233.42</v>
      </c>
      <c r="D49" s="6">
        <f t="shared" si="0"/>
        <v>0.001479654110646264</v>
      </c>
      <c r="E49" s="32">
        <v>16233.42</v>
      </c>
      <c r="F49" s="6">
        <f t="shared" si="1"/>
        <v>0.0029216580866335794</v>
      </c>
      <c r="G49" s="32">
        <v>291.81</v>
      </c>
      <c r="H49" s="6">
        <f t="shared" si="2"/>
        <v>0.00033185551619698564</v>
      </c>
      <c r="I49" s="32">
        <v>80292.8699999999</v>
      </c>
      <c r="J49" s="6">
        <f t="shared" si="3"/>
        <v>0.02780004854811153</v>
      </c>
      <c r="K49" s="27">
        <f t="shared" si="4"/>
        <v>113051.5199999999</v>
      </c>
      <c r="L49" s="6">
        <f t="shared" si="5"/>
        <v>0.005570444642813772</v>
      </c>
    </row>
    <row r="50" spans="2:12" ht="12.75">
      <c r="B50" s="30">
        <v>33157</v>
      </c>
      <c r="C50" s="32">
        <v>4412.26</v>
      </c>
      <c r="D50" s="6">
        <f t="shared" si="0"/>
        <v>0.00040217148612184525</v>
      </c>
      <c r="E50" s="32">
        <v>4412.26</v>
      </c>
      <c r="F50" s="6">
        <f t="shared" si="1"/>
        <v>0.0007941096275048559</v>
      </c>
      <c r="G50" s="32">
        <v>0</v>
      </c>
      <c r="H50" s="6">
        <f t="shared" si="2"/>
        <v>0</v>
      </c>
      <c r="I50" s="32">
        <v>20157.0299999999</v>
      </c>
      <c r="J50" s="6">
        <f t="shared" si="3"/>
        <v>0.006979030797949289</v>
      </c>
      <c r="K50" s="27">
        <f t="shared" si="4"/>
        <v>28981.5499999999</v>
      </c>
      <c r="L50" s="6">
        <f t="shared" si="5"/>
        <v>0.001428022550585247</v>
      </c>
    </row>
    <row r="51" spans="2:12" ht="12.75">
      <c r="B51" s="30">
        <v>33158</v>
      </c>
      <c r="C51" s="32">
        <v>258.519999999999</v>
      </c>
      <c r="D51" s="6">
        <f t="shared" si="0"/>
        <v>2.3563745697719317E-05</v>
      </c>
      <c r="E51" s="32">
        <v>258.519999999999</v>
      </c>
      <c r="F51" s="6">
        <f t="shared" si="1"/>
        <v>4.652790653827167E-05</v>
      </c>
      <c r="G51" s="32">
        <v>0</v>
      </c>
      <c r="H51" s="6">
        <f t="shared" si="2"/>
        <v>0</v>
      </c>
      <c r="I51" s="32">
        <v>1592.92</v>
      </c>
      <c r="J51" s="6">
        <f t="shared" si="3"/>
        <v>0.0005515216149735073</v>
      </c>
      <c r="K51" s="27">
        <f t="shared" si="4"/>
        <v>2109.959999999998</v>
      </c>
      <c r="L51" s="6">
        <f t="shared" si="5"/>
        <v>0.00010396512473738828</v>
      </c>
    </row>
    <row r="52" spans="2:12" ht="12.75">
      <c r="B52" s="30">
        <v>33160</v>
      </c>
      <c r="C52" s="32">
        <v>357356.299999999</v>
      </c>
      <c r="D52" s="6">
        <f t="shared" si="0"/>
        <v>0.032572539751964655</v>
      </c>
      <c r="E52" s="32">
        <v>357356.299999999</v>
      </c>
      <c r="F52" s="6">
        <f t="shared" si="1"/>
        <v>0.0643162638374694</v>
      </c>
      <c r="G52" s="32">
        <v>28299.66</v>
      </c>
      <c r="H52" s="6">
        <f t="shared" si="2"/>
        <v>0.03218326403310094</v>
      </c>
      <c r="I52" s="32">
        <v>116934.95</v>
      </c>
      <c r="J52" s="6">
        <f t="shared" si="3"/>
        <v>0.040486749159308895</v>
      </c>
      <c r="K52" s="27">
        <f t="shared" si="4"/>
        <v>859947.209999998</v>
      </c>
      <c r="L52" s="6">
        <f t="shared" si="5"/>
        <v>0.04237261320367159</v>
      </c>
    </row>
    <row r="53" spans="2:12" ht="12.75">
      <c r="B53" s="30">
        <v>33161</v>
      </c>
      <c r="C53" s="32">
        <v>8729.84</v>
      </c>
      <c r="D53" s="6">
        <f t="shared" si="0"/>
        <v>0.0007957130192703806</v>
      </c>
      <c r="E53" s="32">
        <v>8729.84</v>
      </c>
      <c r="F53" s="6">
        <f t="shared" si="1"/>
        <v>0.001571178940175101</v>
      </c>
      <c r="G53" s="32">
        <v>0</v>
      </c>
      <c r="H53" s="6">
        <f t="shared" si="2"/>
        <v>0</v>
      </c>
      <c r="I53" s="32">
        <v>2937.38</v>
      </c>
      <c r="J53" s="6">
        <f t="shared" si="3"/>
        <v>0.001017018156210532</v>
      </c>
      <c r="K53" s="27">
        <f t="shared" si="4"/>
        <v>20397.06</v>
      </c>
      <c r="L53" s="6">
        <f t="shared" si="5"/>
        <v>0.0010050346391287015</v>
      </c>
    </row>
    <row r="54" spans="2:12" ht="12.75">
      <c r="B54" s="30">
        <v>33162</v>
      </c>
      <c r="C54" s="32">
        <v>11875.87</v>
      </c>
      <c r="D54" s="6">
        <f t="shared" si="0"/>
        <v>0.001082469366467488</v>
      </c>
      <c r="E54" s="32">
        <v>11875.87</v>
      </c>
      <c r="F54" s="6">
        <f t="shared" si="1"/>
        <v>0.002137395054234359</v>
      </c>
      <c r="G54" s="32">
        <v>0</v>
      </c>
      <c r="H54" s="6">
        <f t="shared" si="2"/>
        <v>0</v>
      </c>
      <c r="I54" s="32">
        <v>2874.13999999999</v>
      </c>
      <c r="J54" s="6">
        <f t="shared" si="3"/>
        <v>0.0009951223755492746</v>
      </c>
      <c r="K54" s="27">
        <f t="shared" si="4"/>
        <v>26625.87999999999</v>
      </c>
      <c r="L54" s="6">
        <f t="shared" si="5"/>
        <v>0.001311950432919455</v>
      </c>
    </row>
    <row r="55" spans="2:12" ht="12.75">
      <c r="B55" s="30">
        <v>33165</v>
      </c>
      <c r="C55" s="32">
        <v>3523.75</v>
      </c>
      <c r="D55" s="6">
        <f t="shared" si="0"/>
        <v>0.00032118501045311297</v>
      </c>
      <c r="E55" s="32">
        <v>3523.75</v>
      </c>
      <c r="F55" s="6">
        <f t="shared" si="1"/>
        <v>0.0006341973954209942</v>
      </c>
      <c r="G55" s="32">
        <v>0</v>
      </c>
      <c r="H55" s="6">
        <f t="shared" si="2"/>
        <v>0</v>
      </c>
      <c r="I55" s="32">
        <v>29098.84</v>
      </c>
      <c r="J55" s="6">
        <f t="shared" si="3"/>
        <v>0.010074981311463033</v>
      </c>
      <c r="K55" s="27">
        <f t="shared" si="4"/>
        <v>36146.34</v>
      </c>
      <c r="L55" s="6">
        <f t="shared" si="5"/>
        <v>0.0017810568669074534</v>
      </c>
    </row>
    <row r="56" spans="2:12" ht="12.75">
      <c r="B56" s="30">
        <v>33166</v>
      </c>
      <c r="C56" s="32">
        <v>304320.989999999</v>
      </c>
      <c r="D56" s="6">
        <f t="shared" si="0"/>
        <v>0.027738443520184848</v>
      </c>
      <c r="E56" s="32">
        <v>304320.989999999</v>
      </c>
      <c r="F56" s="6">
        <f t="shared" si="1"/>
        <v>0.054771076049645345</v>
      </c>
      <c r="G56" s="32">
        <v>7373.51</v>
      </c>
      <c r="H56" s="6">
        <f t="shared" si="2"/>
        <v>0.008385387640017943</v>
      </c>
      <c r="I56" s="32">
        <v>38874.6299999999</v>
      </c>
      <c r="J56" s="6">
        <f t="shared" si="3"/>
        <v>0.01345968329802972</v>
      </c>
      <c r="K56" s="27">
        <f t="shared" si="4"/>
        <v>654890.1199999979</v>
      </c>
      <c r="L56" s="6">
        <f t="shared" si="5"/>
        <v>0.03226873164187142</v>
      </c>
    </row>
    <row r="57" spans="2:12" ht="12.75">
      <c r="B57" s="30">
        <v>33167</v>
      </c>
      <c r="C57" s="32">
        <v>425.48</v>
      </c>
      <c r="D57" s="6">
        <f t="shared" si="0"/>
        <v>3.878192217029883E-05</v>
      </c>
      <c r="E57" s="32">
        <v>425.48</v>
      </c>
      <c r="F57" s="6">
        <f t="shared" si="1"/>
        <v>7.65770295292585E-05</v>
      </c>
      <c r="G57" s="32">
        <v>0</v>
      </c>
      <c r="H57" s="6">
        <f t="shared" si="2"/>
        <v>0</v>
      </c>
      <c r="I57" s="32">
        <v>0</v>
      </c>
      <c r="J57" s="6">
        <f t="shared" si="3"/>
        <v>0</v>
      </c>
      <c r="K57" s="27">
        <f t="shared" si="4"/>
        <v>850.96</v>
      </c>
      <c r="L57" s="6">
        <f t="shared" si="5"/>
        <v>4.192978186625719E-05</v>
      </c>
    </row>
    <row r="58" spans="2:12" ht="12.75">
      <c r="B58" s="30">
        <v>33168</v>
      </c>
      <c r="C58" s="32">
        <v>3556.25</v>
      </c>
      <c r="D58" s="6">
        <f t="shared" si="0"/>
        <v>0.00032414734116321617</v>
      </c>
      <c r="E58" s="32">
        <v>3556.25</v>
      </c>
      <c r="F58" s="6">
        <f t="shared" si="1"/>
        <v>0.000640046679663969</v>
      </c>
      <c r="G58" s="32">
        <v>0</v>
      </c>
      <c r="H58" s="6">
        <f t="shared" si="2"/>
        <v>0</v>
      </c>
      <c r="I58" s="32">
        <v>0</v>
      </c>
      <c r="J58" s="6">
        <f t="shared" si="3"/>
        <v>0</v>
      </c>
      <c r="K58" s="27">
        <f t="shared" si="4"/>
        <v>7112.5</v>
      </c>
      <c r="L58" s="6">
        <f t="shared" si="5"/>
        <v>0.0003504578047425898</v>
      </c>
    </row>
    <row r="59" spans="2:12" ht="12.75">
      <c r="B59" s="30">
        <v>33169</v>
      </c>
      <c r="C59" s="32">
        <v>17744.98</v>
      </c>
      <c r="D59" s="6">
        <f t="shared" si="0"/>
        <v>0.0016174307447436055</v>
      </c>
      <c r="E59" s="32">
        <v>17744.98</v>
      </c>
      <c r="F59" s="6">
        <f t="shared" si="1"/>
        <v>0.003193705597104685</v>
      </c>
      <c r="G59" s="32">
        <v>0</v>
      </c>
      <c r="H59" s="6">
        <f t="shared" si="2"/>
        <v>0</v>
      </c>
      <c r="I59" s="32">
        <v>43973.6699999999</v>
      </c>
      <c r="J59" s="6">
        <f t="shared" si="3"/>
        <v>0.015225139677266913</v>
      </c>
      <c r="K59" s="27">
        <f t="shared" si="4"/>
        <v>79463.62999999989</v>
      </c>
      <c r="L59" s="6">
        <f t="shared" si="5"/>
        <v>0.0039154515749282755</v>
      </c>
    </row>
    <row r="60" spans="2:12" ht="12.75">
      <c r="B60" s="30">
        <v>33170</v>
      </c>
      <c r="C60" s="32">
        <v>1067.21</v>
      </c>
      <c r="D60" s="6">
        <f t="shared" si="0"/>
        <v>9.727473714243823E-05</v>
      </c>
      <c r="E60" s="32">
        <v>1067.21</v>
      </c>
      <c r="F60" s="6">
        <f t="shared" si="1"/>
        <v>0.00019207429652138753</v>
      </c>
      <c r="G60" s="32">
        <v>0</v>
      </c>
      <c r="H60" s="6">
        <f t="shared" si="2"/>
        <v>0</v>
      </c>
      <c r="I60" s="32">
        <v>0</v>
      </c>
      <c r="J60" s="6">
        <f t="shared" si="3"/>
        <v>0</v>
      </c>
      <c r="K60" s="27">
        <f t="shared" si="4"/>
        <v>2134.42</v>
      </c>
      <c r="L60" s="6">
        <f t="shared" si="5"/>
        <v>0.00010517035467116746</v>
      </c>
    </row>
    <row r="61" spans="2:12" ht="12.75">
      <c r="B61" s="30">
        <v>33172</v>
      </c>
      <c r="C61" s="32">
        <v>232019.51</v>
      </c>
      <c r="D61" s="6">
        <f t="shared" si="0"/>
        <v>0.021148262148187626</v>
      </c>
      <c r="E61" s="32">
        <v>232019.51</v>
      </c>
      <c r="F61" s="6">
        <f t="shared" si="1"/>
        <v>0.041758401966329996</v>
      </c>
      <c r="G61" s="32">
        <v>13734.84</v>
      </c>
      <c r="H61" s="6">
        <f t="shared" si="2"/>
        <v>0.015619692327483658</v>
      </c>
      <c r="I61" s="32">
        <v>135978.32</v>
      </c>
      <c r="J61" s="6">
        <f t="shared" si="3"/>
        <v>0.04708019401337441</v>
      </c>
      <c r="K61" s="27">
        <f t="shared" si="4"/>
        <v>613752.18</v>
      </c>
      <c r="L61" s="6">
        <f t="shared" si="5"/>
        <v>0.03024172114710423</v>
      </c>
    </row>
    <row r="62" spans="2:12" ht="12.75">
      <c r="B62" s="30">
        <v>33173</v>
      </c>
      <c r="C62" s="32">
        <v>1269.05</v>
      </c>
      <c r="D62" s="6">
        <f t="shared" si="0"/>
        <v>0.00011567217808173763</v>
      </c>
      <c r="E62" s="32">
        <v>1269.05</v>
      </c>
      <c r="F62" s="6">
        <f t="shared" si="1"/>
        <v>0.00022840105133991136</v>
      </c>
      <c r="G62" s="32">
        <v>0</v>
      </c>
      <c r="H62" s="6">
        <f t="shared" si="2"/>
        <v>0</v>
      </c>
      <c r="I62" s="32">
        <v>17654.95</v>
      </c>
      <c r="J62" s="6">
        <f t="shared" si="3"/>
        <v>0.006112727906157574</v>
      </c>
      <c r="K62" s="27">
        <f t="shared" si="4"/>
        <v>20193.05</v>
      </c>
      <c r="L62" s="6">
        <f t="shared" si="5"/>
        <v>0.000994982351361315</v>
      </c>
    </row>
    <row r="63" spans="2:12" ht="12.75">
      <c r="B63" s="30">
        <v>33174</v>
      </c>
      <c r="C63" s="32">
        <v>1910.01</v>
      </c>
      <c r="D63" s="6">
        <f t="shared" si="0"/>
        <v>0.00017409480860320687</v>
      </c>
      <c r="E63" s="32">
        <v>1910.01</v>
      </c>
      <c r="F63" s="6">
        <f t="shared" si="1"/>
        <v>0.00034375973528997605</v>
      </c>
      <c r="G63" s="32">
        <v>0</v>
      </c>
      <c r="H63" s="6">
        <f t="shared" si="2"/>
        <v>0</v>
      </c>
      <c r="I63" s="32">
        <v>17125.7</v>
      </c>
      <c r="J63" s="6">
        <f t="shared" si="3"/>
        <v>0.005929484042859525</v>
      </c>
      <c r="K63" s="27">
        <f t="shared" si="4"/>
        <v>20945.72</v>
      </c>
      <c r="L63" s="6">
        <f t="shared" si="5"/>
        <v>0.0010320690404151786</v>
      </c>
    </row>
    <row r="64" spans="2:12" ht="12.75">
      <c r="B64" s="30">
        <v>33175</v>
      </c>
      <c r="C64" s="32">
        <v>11957.58</v>
      </c>
      <c r="D64" s="6">
        <f t="shared" si="0"/>
        <v>0.0010899171216158735</v>
      </c>
      <c r="E64" s="32">
        <v>11957.58</v>
      </c>
      <c r="F64" s="6">
        <f t="shared" si="1"/>
        <v>0.002152101054711081</v>
      </c>
      <c r="G64" s="32">
        <v>0</v>
      </c>
      <c r="H64" s="6">
        <f t="shared" si="2"/>
        <v>0</v>
      </c>
      <c r="I64" s="32">
        <v>37653.73</v>
      </c>
      <c r="J64" s="6">
        <f t="shared" si="3"/>
        <v>0.013036967317490145</v>
      </c>
      <c r="K64" s="27">
        <f t="shared" si="4"/>
        <v>61568.89</v>
      </c>
      <c r="L64" s="6">
        <f t="shared" si="5"/>
        <v>0.003033715012982494</v>
      </c>
    </row>
    <row r="65" spans="2:12" ht="12.75">
      <c r="B65" s="30">
        <v>33176</v>
      </c>
      <c r="C65" s="32">
        <v>32400.79</v>
      </c>
      <c r="D65" s="6">
        <f t="shared" si="0"/>
        <v>0.0029532878538032262</v>
      </c>
      <c r="E65" s="32">
        <v>32400.79</v>
      </c>
      <c r="F65" s="6">
        <f t="shared" si="1"/>
        <v>0.005831428627905667</v>
      </c>
      <c r="G65" s="32">
        <v>1832.68</v>
      </c>
      <c r="H65" s="6">
        <f t="shared" si="2"/>
        <v>0.002084181376319837</v>
      </c>
      <c r="I65" s="32">
        <v>84895.88</v>
      </c>
      <c r="J65" s="6">
        <f t="shared" si="3"/>
        <v>0.029393762927326594</v>
      </c>
      <c r="K65" s="27">
        <f t="shared" si="4"/>
        <v>151530.14</v>
      </c>
      <c r="L65" s="6">
        <f t="shared" si="5"/>
        <v>0.007466421120103663</v>
      </c>
    </row>
    <row r="66" spans="2:12" ht="12.75">
      <c r="B66" s="30">
        <v>33177</v>
      </c>
      <c r="C66" s="32">
        <v>11662.43</v>
      </c>
      <c r="D66" s="6">
        <f t="shared" si="0"/>
        <v>0.0010630146013362748</v>
      </c>
      <c r="E66" s="32">
        <v>11662.43</v>
      </c>
      <c r="F66" s="6">
        <f t="shared" si="1"/>
        <v>0.002098980554886035</v>
      </c>
      <c r="G66" s="32">
        <v>0</v>
      </c>
      <c r="H66" s="6">
        <f t="shared" si="2"/>
        <v>0</v>
      </c>
      <c r="I66" s="32">
        <v>14192.51</v>
      </c>
      <c r="J66" s="6">
        <f t="shared" si="3"/>
        <v>0.004913916603299383</v>
      </c>
      <c r="K66" s="27">
        <f t="shared" si="4"/>
        <v>37517.37</v>
      </c>
      <c r="L66" s="6">
        <f t="shared" si="5"/>
        <v>0.0018486123205505092</v>
      </c>
    </row>
    <row r="67" spans="2:12" ht="12.75">
      <c r="B67" s="30">
        <v>33178</v>
      </c>
      <c r="C67" s="32">
        <v>226387.14</v>
      </c>
      <c r="D67" s="6">
        <f t="shared" si="0"/>
        <v>0.020634879298290273</v>
      </c>
      <c r="E67" s="32">
        <v>226387.14</v>
      </c>
      <c r="F67" s="6">
        <f t="shared" si="1"/>
        <v>0.04074469940966527</v>
      </c>
      <c r="G67" s="32">
        <v>33142.9199999999</v>
      </c>
      <c r="H67" s="6">
        <f t="shared" si="2"/>
        <v>0.037691171738032846</v>
      </c>
      <c r="I67" s="32">
        <v>54206.7799999999</v>
      </c>
      <c r="J67" s="6">
        <f t="shared" si="3"/>
        <v>0.018768180980911507</v>
      </c>
      <c r="K67" s="27">
        <f t="shared" si="4"/>
        <v>540123.9799999999</v>
      </c>
      <c r="L67" s="6">
        <f t="shared" si="5"/>
        <v>0.026613801661810956</v>
      </c>
    </row>
    <row r="68" spans="2:12" ht="12.75">
      <c r="B68" s="30">
        <v>33179</v>
      </c>
      <c r="C68" s="32">
        <v>9065.47999999999</v>
      </c>
      <c r="D68" s="6">
        <f aca="true" t="shared" si="6" ref="D68:D89">+C68/$C$90</f>
        <v>0.0008263061478715809</v>
      </c>
      <c r="E68" s="32">
        <v>9065.47999999999</v>
      </c>
      <c r="F68" s="6">
        <f aca="true" t="shared" si="7" ref="F68:F89">+E68/$E$90</f>
        <v>0.0016315867482770085</v>
      </c>
      <c r="G68" s="32">
        <v>0</v>
      </c>
      <c r="H68" s="6">
        <f aca="true" t="shared" si="8" ref="H68:H89">+G68/$G$90</f>
        <v>0</v>
      </c>
      <c r="I68" s="32">
        <v>749.22</v>
      </c>
      <c r="J68" s="6">
        <f aca="true" t="shared" si="9" ref="J68:J89">+I68/$I$90</f>
        <v>0.0002594047562780624</v>
      </c>
      <c r="K68" s="27">
        <f aca="true" t="shared" si="10" ref="K68:K89">+C68+E68+G68+I68</f>
        <v>18880.179999999982</v>
      </c>
      <c r="L68" s="6">
        <f aca="true" t="shared" si="11" ref="L68:L89">+K68/$K$90</f>
        <v>0.0009302926447725755</v>
      </c>
    </row>
    <row r="69" spans="2:12" ht="12.75">
      <c r="B69" s="30">
        <v>33180</v>
      </c>
      <c r="C69" s="32">
        <v>223465.59</v>
      </c>
      <c r="D69" s="6">
        <f t="shared" si="6"/>
        <v>0.02036858399717944</v>
      </c>
      <c r="E69" s="32">
        <v>223465.59</v>
      </c>
      <c r="F69" s="6">
        <f t="shared" si="7"/>
        <v>0.040218884751817174</v>
      </c>
      <c r="G69" s="32">
        <v>68040.8899999999</v>
      </c>
      <c r="H69" s="6">
        <f t="shared" si="8"/>
        <v>0.07737824157312047</v>
      </c>
      <c r="I69" s="32">
        <v>82851.4299999999</v>
      </c>
      <c r="J69" s="6">
        <f t="shared" si="9"/>
        <v>0.028685906684870827</v>
      </c>
      <c r="K69" s="27">
        <f t="shared" si="10"/>
        <v>597823.4999999998</v>
      </c>
      <c r="L69" s="6">
        <f t="shared" si="11"/>
        <v>0.029456859252517616</v>
      </c>
    </row>
    <row r="70" spans="2:12" ht="12.75">
      <c r="B70" s="30">
        <v>33181</v>
      </c>
      <c r="C70" s="32">
        <v>20219.82</v>
      </c>
      <c r="D70" s="6">
        <f t="shared" si="6"/>
        <v>0.0018430090381156615</v>
      </c>
      <c r="E70" s="32">
        <v>20219.82</v>
      </c>
      <c r="F70" s="6">
        <f t="shared" si="7"/>
        <v>0.0036391222929780284</v>
      </c>
      <c r="G70" s="32">
        <v>0</v>
      </c>
      <c r="H70" s="6">
        <f t="shared" si="8"/>
        <v>0</v>
      </c>
      <c r="I70" s="32">
        <v>31447.33</v>
      </c>
      <c r="J70" s="6">
        <f t="shared" si="9"/>
        <v>0.010888106262841087</v>
      </c>
      <c r="K70" s="27">
        <f t="shared" si="10"/>
        <v>71886.97</v>
      </c>
      <c r="L70" s="6">
        <f t="shared" si="11"/>
        <v>0.003542122980076824</v>
      </c>
    </row>
    <row r="71" spans="2:12" ht="12.75">
      <c r="B71" s="30">
        <v>33182</v>
      </c>
      <c r="C71" s="32">
        <v>1055.28</v>
      </c>
      <c r="D71" s="6">
        <f t="shared" si="6"/>
        <v>9.618733390023726E-05</v>
      </c>
      <c r="E71" s="32">
        <v>1055.28</v>
      </c>
      <c r="F71" s="6">
        <f t="shared" si="7"/>
        <v>0.000189927159259274</v>
      </c>
      <c r="G71" s="32">
        <v>0</v>
      </c>
      <c r="H71" s="6">
        <f t="shared" si="8"/>
        <v>0</v>
      </c>
      <c r="I71" s="32">
        <v>8098.02</v>
      </c>
      <c r="J71" s="6">
        <f t="shared" si="9"/>
        <v>0.0028038024938400936</v>
      </c>
      <c r="K71" s="27">
        <f t="shared" si="10"/>
        <v>10208.58</v>
      </c>
      <c r="L71" s="6">
        <f t="shared" si="11"/>
        <v>0.0005030125182902084</v>
      </c>
    </row>
    <row r="72" spans="2:12" ht="12.75">
      <c r="B72" s="30">
        <v>33183</v>
      </c>
      <c r="C72" s="32">
        <v>22690.4</v>
      </c>
      <c r="D72" s="6">
        <f t="shared" si="6"/>
        <v>0.002068199038293101</v>
      </c>
      <c r="E72" s="32">
        <v>22690.4</v>
      </c>
      <c r="F72" s="6">
        <f t="shared" si="7"/>
        <v>0.004083772282670601</v>
      </c>
      <c r="G72" s="32">
        <v>0</v>
      </c>
      <c r="H72" s="6">
        <f t="shared" si="8"/>
        <v>0</v>
      </c>
      <c r="I72" s="32">
        <v>40958.86</v>
      </c>
      <c r="J72" s="6">
        <f t="shared" si="9"/>
        <v>0.014181312692836921</v>
      </c>
      <c r="K72" s="27">
        <f t="shared" si="10"/>
        <v>86339.66</v>
      </c>
      <c r="L72" s="6">
        <f t="shared" si="11"/>
        <v>0.004254257673929222</v>
      </c>
    </row>
    <row r="73" spans="2:12" ht="12.75">
      <c r="B73" s="30">
        <v>33184</v>
      </c>
      <c r="C73" s="32">
        <v>930.7</v>
      </c>
      <c r="D73" s="6">
        <f t="shared" si="6"/>
        <v>8.483203667363242E-05</v>
      </c>
      <c r="E73" s="32">
        <v>930.7</v>
      </c>
      <c r="F73" s="6">
        <f t="shared" si="7"/>
        <v>0.00016750550292112646</v>
      </c>
      <c r="G73" s="32">
        <v>0</v>
      </c>
      <c r="H73" s="6">
        <f t="shared" si="8"/>
        <v>0</v>
      </c>
      <c r="I73" s="32">
        <v>8409.87</v>
      </c>
      <c r="J73" s="6">
        <f t="shared" si="9"/>
        <v>0.0029117752832014477</v>
      </c>
      <c r="K73" s="27">
        <f t="shared" si="10"/>
        <v>10271.27</v>
      </c>
      <c r="L73" s="6">
        <f t="shared" si="11"/>
        <v>0.0005061014743224493</v>
      </c>
    </row>
    <row r="74" spans="2:12" ht="12.75">
      <c r="B74" s="30">
        <v>33185</v>
      </c>
      <c r="C74" s="32">
        <v>2025.78</v>
      </c>
      <c r="D74" s="6">
        <f t="shared" si="6"/>
        <v>0.00018464708633578067</v>
      </c>
      <c r="E74" s="32">
        <v>2025.78</v>
      </c>
      <c r="F74" s="6">
        <f t="shared" si="7"/>
        <v>0.0003645957856533357</v>
      </c>
      <c r="G74" s="32">
        <v>0</v>
      </c>
      <c r="H74" s="6">
        <f t="shared" si="8"/>
        <v>0</v>
      </c>
      <c r="I74" s="32">
        <v>2415.19</v>
      </c>
      <c r="J74" s="6">
        <f t="shared" si="9"/>
        <v>0.0008362186985334261</v>
      </c>
      <c r="K74" s="27">
        <f t="shared" si="10"/>
        <v>6466.75</v>
      </c>
      <c r="L74" s="6">
        <f t="shared" si="11"/>
        <v>0.0003186394388497916</v>
      </c>
    </row>
    <row r="75" spans="2:12" ht="12.75">
      <c r="B75" s="30">
        <v>33186</v>
      </c>
      <c r="C75" s="32">
        <v>32866.3</v>
      </c>
      <c r="D75" s="6">
        <f t="shared" si="6"/>
        <v>0.002995718455922</v>
      </c>
      <c r="E75" s="32">
        <v>32866.3</v>
      </c>
      <c r="F75" s="6">
        <f t="shared" si="7"/>
        <v>0.005915210175842504</v>
      </c>
      <c r="G75" s="32">
        <v>198.31</v>
      </c>
      <c r="H75" s="6">
        <f t="shared" si="8"/>
        <v>0.00022552437345198665</v>
      </c>
      <c r="I75" s="32">
        <v>72957.32</v>
      </c>
      <c r="J75" s="6">
        <f t="shared" si="9"/>
        <v>0.02526023839900244</v>
      </c>
      <c r="K75" s="27">
        <f t="shared" si="10"/>
        <v>138888.23</v>
      </c>
      <c r="L75" s="6">
        <f t="shared" si="11"/>
        <v>0.006843509903744662</v>
      </c>
    </row>
    <row r="76" spans="2:12" ht="12.75">
      <c r="B76" s="30">
        <v>33187</v>
      </c>
      <c r="C76" s="32">
        <v>6359.73999999999</v>
      </c>
      <c r="D76" s="6">
        <f t="shared" si="6"/>
        <v>0.0005796816341622071</v>
      </c>
      <c r="E76" s="32">
        <v>6359.73999999999</v>
      </c>
      <c r="F76" s="6">
        <f t="shared" si="7"/>
        <v>0.0011446131375820383</v>
      </c>
      <c r="G76" s="32">
        <v>0</v>
      </c>
      <c r="H76" s="6">
        <f t="shared" si="8"/>
        <v>0</v>
      </c>
      <c r="I76" s="32">
        <v>870.62</v>
      </c>
      <c r="J76" s="6">
        <f t="shared" si="9"/>
        <v>0.0003014374534993816</v>
      </c>
      <c r="K76" s="27">
        <f t="shared" si="10"/>
        <v>13590.09999999998</v>
      </c>
      <c r="L76" s="6">
        <f t="shared" si="11"/>
        <v>0.0006696318611222865</v>
      </c>
    </row>
    <row r="77" spans="2:12" ht="12.75">
      <c r="B77" s="30">
        <v>33189</v>
      </c>
      <c r="C77" s="32">
        <v>19404.09</v>
      </c>
      <c r="D77" s="6">
        <f t="shared" si="6"/>
        <v>0.0017686563602648158</v>
      </c>
      <c r="E77" s="32">
        <v>19404.09</v>
      </c>
      <c r="F77" s="6">
        <f t="shared" si="7"/>
        <v>0.003492308858038896</v>
      </c>
      <c r="G77" s="32">
        <v>0</v>
      </c>
      <c r="H77" s="6">
        <f t="shared" si="8"/>
        <v>0</v>
      </c>
      <c r="I77" s="32">
        <v>14902.83</v>
      </c>
      <c r="J77" s="6">
        <f t="shared" si="9"/>
        <v>0.0051598528923459015</v>
      </c>
      <c r="K77" s="27">
        <f t="shared" si="10"/>
        <v>53711.01</v>
      </c>
      <c r="L77" s="6">
        <f t="shared" si="11"/>
        <v>0.0026465297230379315</v>
      </c>
    </row>
    <row r="78" spans="2:12" ht="12.75">
      <c r="B78" s="30">
        <v>33190</v>
      </c>
      <c r="C78" s="32">
        <v>324.66</v>
      </c>
      <c r="D78" s="6">
        <f t="shared" si="6"/>
        <v>2.9592316564372518E-05</v>
      </c>
      <c r="E78" s="32">
        <v>324.66</v>
      </c>
      <c r="F78" s="6">
        <f t="shared" si="7"/>
        <v>5.8431649917667254E-05</v>
      </c>
      <c r="G78" s="32">
        <v>0</v>
      </c>
      <c r="H78" s="6">
        <f t="shared" si="8"/>
        <v>0</v>
      </c>
      <c r="I78" s="32">
        <v>0</v>
      </c>
      <c r="J78" s="6">
        <f t="shared" si="9"/>
        <v>0</v>
      </c>
      <c r="K78" s="27">
        <f t="shared" si="10"/>
        <v>649.32</v>
      </c>
      <c r="L78" s="6">
        <f t="shared" si="11"/>
        <v>3.19942723058641E-05</v>
      </c>
    </row>
    <row r="79" spans="2:12" ht="12.75">
      <c r="B79" s="30">
        <v>33193</v>
      </c>
      <c r="C79" s="4">
        <v>1457.69</v>
      </c>
      <c r="D79" s="6">
        <f t="shared" si="6"/>
        <v>0.00013286645700954898</v>
      </c>
      <c r="E79" s="4">
        <v>1457.69</v>
      </c>
      <c r="F79" s="6">
        <f t="shared" si="7"/>
        <v>0.00026235209686590395</v>
      </c>
      <c r="G79" s="4">
        <v>0</v>
      </c>
      <c r="H79" s="6">
        <f t="shared" si="8"/>
        <v>0</v>
      </c>
      <c r="I79" s="4">
        <v>2039.35999999999</v>
      </c>
      <c r="J79" s="6">
        <f t="shared" si="9"/>
        <v>0.0007060939160236334</v>
      </c>
      <c r="K79" s="27">
        <f t="shared" si="10"/>
        <v>4954.73999999999</v>
      </c>
      <c r="L79" s="6">
        <f t="shared" si="11"/>
        <v>0.00024413740646331048</v>
      </c>
    </row>
    <row r="80" spans="2:12" ht="12.75">
      <c r="B80" s="37">
        <v>33194</v>
      </c>
      <c r="C80" s="47">
        <v>94.2199999999999</v>
      </c>
      <c r="D80" s="6">
        <f t="shared" si="6"/>
        <v>8.588024600182268E-06</v>
      </c>
      <c r="E80" s="47">
        <v>94.2199999999999</v>
      </c>
      <c r="F80" s="6">
        <f t="shared" si="7"/>
        <v>1.6957524965325578E-05</v>
      </c>
      <c r="G80" s="47">
        <v>0</v>
      </c>
      <c r="H80" s="6">
        <f t="shared" si="8"/>
        <v>0</v>
      </c>
      <c r="I80" s="47">
        <v>1564.98</v>
      </c>
      <c r="J80" s="6">
        <f t="shared" si="9"/>
        <v>0.0005418478624169697</v>
      </c>
      <c r="K80" s="40">
        <f t="shared" si="10"/>
        <v>1753.4199999999998</v>
      </c>
      <c r="L80" s="6">
        <f t="shared" si="11"/>
        <v>8.639714924312854E-05</v>
      </c>
    </row>
    <row r="81" spans="2:12" ht="12.75">
      <c r="B81" s="37">
        <v>33196</v>
      </c>
      <c r="C81" s="47">
        <v>2288.57</v>
      </c>
      <c r="D81" s="6">
        <f t="shared" si="6"/>
        <v>0.00020860003671448904</v>
      </c>
      <c r="E81" s="47">
        <v>2288.57</v>
      </c>
      <c r="F81" s="6">
        <f t="shared" si="7"/>
        <v>0.0004118921981521461</v>
      </c>
      <c r="G81" s="47">
        <v>0</v>
      </c>
      <c r="H81" s="6">
        <f t="shared" si="8"/>
        <v>0</v>
      </c>
      <c r="I81" s="47">
        <v>28177.29</v>
      </c>
      <c r="J81" s="6">
        <f t="shared" si="9"/>
        <v>0.009755910206649962</v>
      </c>
      <c r="K81" s="40">
        <f t="shared" si="10"/>
        <v>32754.43</v>
      </c>
      <c r="L81" s="6">
        <f t="shared" si="11"/>
        <v>0.0016139255723577964</v>
      </c>
    </row>
    <row r="82" spans="2:12" ht="12.75">
      <c r="B82" s="37">
        <v>33299</v>
      </c>
      <c r="C82" s="47">
        <v>15.26</v>
      </c>
      <c r="D82" s="6">
        <f t="shared" si="6"/>
        <v>1.3909282041899975E-06</v>
      </c>
      <c r="E82" s="47">
        <v>15.26</v>
      </c>
      <c r="F82" s="6">
        <f t="shared" si="7"/>
        <v>2.7464639245475334E-06</v>
      </c>
      <c r="G82" s="47">
        <v>0</v>
      </c>
      <c r="H82" s="6">
        <f t="shared" si="8"/>
        <v>0</v>
      </c>
      <c r="I82" s="47">
        <v>6937.85</v>
      </c>
      <c r="J82" s="6">
        <f t="shared" si="9"/>
        <v>0.002402113248903867</v>
      </c>
      <c r="K82" s="40">
        <f t="shared" si="10"/>
        <v>6968.370000000001</v>
      </c>
      <c r="L82" s="6">
        <f t="shared" si="11"/>
        <v>0.00034335601445822434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21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  <c r="M89" s="14"/>
      <c r="O89" s="13"/>
      <c r="P89" s="13"/>
      <c r="Q89" s="14"/>
      <c r="S89" s="13"/>
      <c r="T89" s="13"/>
      <c r="U89" s="14"/>
    </row>
    <row r="90" spans="3:12" ht="12.75">
      <c r="C90" s="4">
        <f aca="true" t="shared" si="12" ref="C90:J90">SUM(C2:C89)</f>
        <v>10971091.069999987</v>
      </c>
      <c r="D90" s="10">
        <f t="shared" si="12"/>
        <v>1.0000000000000002</v>
      </c>
      <c r="E90" s="4">
        <f t="shared" si="12"/>
        <v>5556235.369999994</v>
      </c>
      <c r="F90" s="10">
        <f t="shared" si="12"/>
        <v>0.9999999999999997</v>
      </c>
      <c r="G90" s="4">
        <f t="shared" si="12"/>
        <v>879328.4599999987</v>
      </c>
      <c r="H90" s="10">
        <f t="shared" si="12"/>
        <v>0.9999999999999999</v>
      </c>
      <c r="I90" s="4">
        <f>SUM(I2:I89)</f>
        <v>2888227.6899999958</v>
      </c>
      <c r="J90" s="7">
        <f t="shared" si="12"/>
        <v>1.0000000000000004</v>
      </c>
      <c r="K90" s="4">
        <f>SUM(K2:K89)</f>
        <v>20294882.589999985</v>
      </c>
      <c r="L90" s="10"/>
    </row>
    <row r="91" spans="3:11" ht="12.75">
      <c r="C91" s="4">
        <f>+C90-C92</f>
        <v>-1.0100000128149986</v>
      </c>
      <c r="E91" s="4">
        <f>+E90-E92</f>
        <v>-0.6300000064074993</v>
      </c>
      <c r="F91" s="10"/>
      <c r="G91" s="4">
        <f>+G90-G92</f>
        <v>-1.280568540096283E-09</v>
      </c>
      <c r="I91" s="4">
        <f>+I90-I92</f>
        <v>-4.190951585769653E-09</v>
      </c>
      <c r="K91" s="4">
        <f>+K90-K92</f>
        <v>-1.6400000154972076</v>
      </c>
    </row>
    <row r="92" spans="3:11" ht="12.75">
      <c r="C92" s="16">
        <v>10971092.08</v>
      </c>
      <c r="E92" s="9">
        <v>5556236</v>
      </c>
      <c r="F92" s="10"/>
      <c r="G92" s="9">
        <v>879328.46</v>
      </c>
      <c r="I92" s="9">
        <v>2888227.69</v>
      </c>
      <c r="K92" s="4">
        <f>+C92+E92+G92+I92</f>
        <v>20294884.23</v>
      </c>
    </row>
    <row r="93" ht="12.75">
      <c r="C93"/>
    </row>
    <row r="94" spans="3:12" ht="12.75">
      <c r="C94" s="13"/>
      <c r="D94" s="13"/>
      <c r="E94" s="14"/>
      <c r="G94" s="13"/>
      <c r="H94" s="13"/>
      <c r="I94" s="14"/>
      <c r="K94" s="13"/>
      <c r="L94" s="13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spans="3:12" ht="12.75">
      <c r="C103" s="4">
        <f>+C92</f>
        <v>10971092.08</v>
      </c>
      <c r="E103" s="4">
        <f>+E92</f>
        <v>5556236</v>
      </c>
      <c r="F103" s="10"/>
      <c r="G103" s="4">
        <f>+G92</f>
        <v>879328.46</v>
      </c>
      <c r="I103" s="4">
        <f>+I92</f>
        <v>2888227.69</v>
      </c>
      <c r="K103" s="4">
        <f>SUM(C103:I103)</f>
        <v>20294884.23</v>
      </c>
      <c r="L103" s="4"/>
    </row>
    <row r="104" spans="5:12" ht="12.75">
      <c r="E104" s="4"/>
      <c r="F104" s="10"/>
      <c r="G104" s="4"/>
      <c r="I104" s="4"/>
      <c r="K104" s="4"/>
      <c r="L104" s="4"/>
    </row>
    <row r="105" spans="5:12" ht="12.75">
      <c r="E105" s="4"/>
      <c r="F105" s="10"/>
      <c r="G105" s="4"/>
      <c r="I105" s="4"/>
      <c r="K105" s="4">
        <f>SUM(K101:K102)</f>
        <v>0</v>
      </c>
      <c r="L105" s="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07"/>
  <sheetViews>
    <sheetView zoomScalePageLayoutView="0" workbookViewId="0" topLeftCell="A1">
      <selection activeCell="B20" sqref="B20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3:11" ht="12.75">
      <c r="C1"/>
      <c r="D1" s="5">
        <v>43586</v>
      </c>
      <c r="F1" t="s">
        <v>157</v>
      </c>
      <c r="I1"/>
      <c r="K1"/>
    </row>
    <row r="2" spans="2:12" ht="12.75">
      <c r="B2" s="29" t="s">
        <v>150</v>
      </c>
      <c r="C2" s="31" t="s">
        <v>151</v>
      </c>
      <c r="D2" s="1" t="s">
        <v>159</v>
      </c>
      <c r="E2" s="31" t="s">
        <v>152</v>
      </c>
      <c r="F2" s="1" t="s">
        <v>159</v>
      </c>
      <c r="G2" s="31" t="s">
        <v>153</v>
      </c>
      <c r="H2" s="1" t="s">
        <v>159</v>
      </c>
      <c r="I2" s="31" t="s">
        <v>154</v>
      </c>
      <c r="J2" s="1" t="s">
        <v>159</v>
      </c>
      <c r="K2" s="31" t="s">
        <v>155</v>
      </c>
      <c r="L2" s="1" t="s">
        <v>156</v>
      </c>
    </row>
    <row r="3" spans="2:14" ht="12.75">
      <c r="B3" s="30">
        <v>33010</v>
      </c>
      <c r="C3" s="32">
        <v>35446.98</v>
      </c>
      <c r="D3" s="6">
        <f>+C3/$C$90</f>
        <v>0.003875024642255101</v>
      </c>
      <c r="E3" s="32">
        <v>35446.98</v>
      </c>
      <c r="F3" s="6">
        <f>+E3/$E$90</f>
        <v>0.007555058674760381</v>
      </c>
      <c r="G3" s="32">
        <v>1260.64</v>
      </c>
      <c r="H3" s="6">
        <f>+G3/$G$90</f>
        <v>0.0014742473727075572</v>
      </c>
      <c r="I3" s="32">
        <v>6507.6</v>
      </c>
      <c r="J3" s="6">
        <f>+I3/$I$90</f>
        <v>0.0024560562432803692</v>
      </c>
      <c r="K3" s="27">
        <f>+C3+E3+G3+I3</f>
        <v>78662.20000000001</v>
      </c>
      <c r="L3" s="6">
        <f>+K3/$K$90</f>
        <v>0.004535388953511096</v>
      </c>
      <c r="M3" s="4"/>
      <c r="N3" s="4"/>
    </row>
    <row r="4" spans="2:14" ht="12.75">
      <c r="B4" s="30">
        <v>33012</v>
      </c>
      <c r="C4" s="32">
        <v>332.589999999999</v>
      </c>
      <c r="D4" s="6">
        <f aca="true" t="shared" si="0" ref="D4:D67">+C4/$C$90</f>
        <v>3.635837088992123E-05</v>
      </c>
      <c r="E4" s="32">
        <v>332.589999999999</v>
      </c>
      <c r="F4" s="6">
        <f aca="true" t="shared" si="1" ref="F4:F67">+E4/$E$90</f>
        <v>7.088719447012262E-05</v>
      </c>
      <c r="G4" s="32">
        <v>0</v>
      </c>
      <c r="H4" s="6">
        <f aca="true" t="shared" si="2" ref="H4:H67">+G4/$G$90</f>
        <v>0</v>
      </c>
      <c r="I4" s="32">
        <v>61044.3099999999</v>
      </c>
      <c r="J4" s="6">
        <f aca="true" t="shared" si="3" ref="J4:J67">+I4/$I$90</f>
        <v>0.023038948105636798</v>
      </c>
      <c r="K4" s="27">
        <f aca="true" t="shared" si="4" ref="K4:K67">+C4+E4+G4+I4</f>
        <v>61709.4899999999</v>
      </c>
      <c r="L4" s="6">
        <f aca="true" t="shared" si="5" ref="L4:L67">+K4/$K$90</f>
        <v>0.0035579546373328353</v>
      </c>
      <c r="M4" s="4"/>
      <c r="N4" s="4"/>
    </row>
    <row r="5" spans="2:14" ht="12.75">
      <c r="B5" s="30">
        <v>33013</v>
      </c>
      <c r="C5" s="32">
        <v>728.13</v>
      </c>
      <c r="D5" s="6">
        <f t="shared" si="0"/>
        <v>7.959836614473804E-05</v>
      </c>
      <c r="E5" s="32">
        <v>728.13</v>
      </c>
      <c r="F5" s="6">
        <f t="shared" si="1"/>
        <v>0.00015519135545124792</v>
      </c>
      <c r="G5" s="32">
        <v>0</v>
      </c>
      <c r="H5" s="6">
        <f t="shared" si="2"/>
        <v>0</v>
      </c>
      <c r="I5" s="32">
        <v>5965.06</v>
      </c>
      <c r="J5" s="6">
        <f t="shared" si="3"/>
        <v>0.0022512943104281147</v>
      </c>
      <c r="K5" s="27">
        <f t="shared" si="4"/>
        <v>7421.320000000001</v>
      </c>
      <c r="L5" s="6">
        <f t="shared" si="5"/>
        <v>0.00042788750821196156</v>
      </c>
      <c r="M5" s="4"/>
      <c r="N5" s="4"/>
    </row>
    <row r="6" spans="2:14" ht="12.75">
      <c r="B6" s="30">
        <v>33014</v>
      </c>
      <c r="C6" s="32">
        <v>20294.61</v>
      </c>
      <c r="D6" s="6">
        <f t="shared" si="0"/>
        <v>0.0022185843153621774</v>
      </c>
      <c r="E6" s="32">
        <v>20294.61</v>
      </c>
      <c r="F6" s="6">
        <f t="shared" si="1"/>
        <v>0.004325529828814155</v>
      </c>
      <c r="G6" s="32">
        <v>9321.89999999999</v>
      </c>
      <c r="H6" s="6">
        <f t="shared" si="2"/>
        <v>0.010901436241625337</v>
      </c>
      <c r="I6" s="32">
        <v>42052.5599999999</v>
      </c>
      <c r="J6" s="6">
        <f t="shared" si="3"/>
        <v>0.0158712048272669</v>
      </c>
      <c r="K6" s="27">
        <f t="shared" si="4"/>
        <v>91963.6799999999</v>
      </c>
      <c r="L6" s="6">
        <f t="shared" si="5"/>
        <v>0.005302306042752794</v>
      </c>
      <c r="M6" s="4"/>
      <c r="N6" s="4"/>
    </row>
    <row r="7" spans="2:14" ht="12.75">
      <c r="B7" s="30">
        <v>33015</v>
      </c>
      <c r="C7" s="32">
        <v>643.429999999999</v>
      </c>
      <c r="D7" s="6">
        <f t="shared" si="0"/>
        <v>7.033905583962853E-05</v>
      </c>
      <c r="E7" s="32">
        <v>643.429999999999</v>
      </c>
      <c r="F7" s="6">
        <f t="shared" si="1"/>
        <v>0.00013713866182961325</v>
      </c>
      <c r="G7" s="32">
        <v>0</v>
      </c>
      <c r="H7" s="6">
        <f t="shared" si="2"/>
        <v>0</v>
      </c>
      <c r="I7" s="32">
        <v>16485.7799999999</v>
      </c>
      <c r="J7" s="6">
        <f t="shared" si="3"/>
        <v>0.0062219563117503224</v>
      </c>
      <c r="K7" s="27">
        <f t="shared" si="4"/>
        <v>17772.639999999898</v>
      </c>
      <c r="L7" s="6">
        <f t="shared" si="5"/>
        <v>0.0010247086291856695</v>
      </c>
      <c r="M7" s="4"/>
      <c r="N7" s="4"/>
    </row>
    <row r="8" spans="2:14" ht="12.75">
      <c r="B8" s="30">
        <v>33016</v>
      </c>
      <c r="C8" s="32">
        <v>57199.9599999999</v>
      </c>
      <c r="D8" s="6">
        <f t="shared" si="0"/>
        <v>0.006253036352772667</v>
      </c>
      <c r="E8" s="32">
        <v>57199.9599999999</v>
      </c>
      <c r="F8" s="6">
        <f t="shared" si="1"/>
        <v>0.01219142093329096</v>
      </c>
      <c r="G8" s="32">
        <v>1721.98</v>
      </c>
      <c r="H8" s="6">
        <f t="shared" si="2"/>
        <v>0.0020137584804979687</v>
      </c>
      <c r="I8" s="32">
        <v>28143.2599999999</v>
      </c>
      <c r="J8" s="6">
        <f t="shared" si="3"/>
        <v>0.010621646909653702</v>
      </c>
      <c r="K8" s="27">
        <f t="shared" si="4"/>
        <v>144265.15999999968</v>
      </c>
      <c r="L8" s="6">
        <f t="shared" si="5"/>
        <v>0.008317827533942723</v>
      </c>
      <c r="M8" s="4"/>
      <c r="N8" s="4"/>
    </row>
    <row r="9" spans="2:14" ht="12.75">
      <c r="B9" s="30">
        <v>33018</v>
      </c>
      <c r="C9" s="32">
        <v>862.429999999999</v>
      </c>
      <c r="D9" s="6">
        <f t="shared" si="0"/>
        <v>9.427989358247339E-05</v>
      </c>
      <c r="E9" s="32">
        <v>862.429999999999</v>
      </c>
      <c r="F9" s="6">
        <f t="shared" si="1"/>
        <v>0.00018381563825391013</v>
      </c>
      <c r="G9" s="32">
        <v>0</v>
      </c>
      <c r="H9" s="6">
        <f t="shared" si="2"/>
        <v>0</v>
      </c>
      <c r="I9" s="32">
        <v>8443.29999999999</v>
      </c>
      <c r="J9" s="6">
        <f t="shared" si="3"/>
        <v>0.003186615600050574</v>
      </c>
      <c r="K9" s="27">
        <f t="shared" si="4"/>
        <v>10168.159999999989</v>
      </c>
      <c r="L9" s="6">
        <f t="shared" si="5"/>
        <v>0.0005862607521977942</v>
      </c>
      <c r="M9" s="4"/>
      <c r="N9" s="4"/>
    </row>
    <row r="10" spans="2:14" ht="12.75">
      <c r="B10" s="30">
        <v>33030</v>
      </c>
      <c r="C10" s="32">
        <v>30351.08</v>
      </c>
      <c r="D10" s="6">
        <f t="shared" si="0"/>
        <v>0.0033179464913246754</v>
      </c>
      <c r="E10" s="32">
        <v>30351.08</v>
      </c>
      <c r="F10" s="6">
        <f t="shared" si="1"/>
        <v>0.006468934454849082</v>
      </c>
      <c r="G10" s="32">
        <v>388.42</v>
      </c>
      <c r="H10" s="6">
        <f t="shared" si="2"/>
        <v>0.00045423528089468</v>
      </c>
      <c r="I10" s="32">
        <v>8117.22</v>
      </c>
      <c r="J10" s="6">
        <f t="shared" si="3"/>
        <v>0.003063548598420351</v>
      </c>
      <c r="K10" s="27">
        <f t="shared" si="4"/>
        <v>69207.8</v>
      </c>
      <c r="L10" s="6">
        <f t="shared" si="5"/>
        <v>0.003990281121260341</v>
      </c>
      <c r="M10" s="4"/>
      <c r="N10" s="4"/>
    </row>
    <row r="11" spans="2:14" ht="12.75">
      <c r="B11" s="30">
        <v>33031</v>
      </c>
      <c r="C11" s="32">
        <v>470.41</v>
      </c>
      <c r="D11" s="6">
        <f t="shared" si="0"/>
        <v>5.142470083384316E-05</v>
      </c>
      <c r="E11" s="32">
        <v>470.41</v>
      </c>
      <c r="F11" s="6">
        <f t="shared" si="1"/>
        <v>0.00010026171908563242</v>
      </c>
      <c r="G11" s="32">
        <v>0</v>
      </c>
      <c r="H11" s="6">
        <f t="shared" si="2"/>
        <v>0</v>
      </c>
      <c r="I11" s="32">
        <v>1661.65</v>
      </c>
      <c r="J11" s="6">
        <f t="shared" si="3"/>
        <v>0.0006271291807497119</v>
      </c>
      <c r="K11" s="27">
        <f t="shared" si="4"/>
        <v>2602.4700000000003</v>
      </c>
      <c r="L11" s="6">
        <f t="shared" si="5"/>
        <v>0.00015004937174200597</v>
      </c>
      <c r="M11" s="4"/>
      <c r="N11" s="4"/>
    </row>
    <row r="12" spans="2:14" ht="12.75">
      <c r="B12" s="30">
        <v>33032</v>
      </c>
      <c r="C12" s="32">
        <v>2277.46999999999</v>
      </c>
      <c r="D12" s="6">
        <f t="shared" si="0"/>
        <v>0.0002489705010693911</v>
      </c>
      <c r="E12" s="32">
        <v>2277.46999999999</v>
      </c>
      <c r="F12" s="6">
        <f t="shared" si="1"/>
        <v>0.000485412847018461</v>
      </c>
      <c r="G12" s="32">
        <v>0</v>
      </c>
      <c r="H12" s="6">
        <f t="shared" si="2"/>
        <v>0</v>
      </c>
      <c r="I12" s="32">
        <v>12436.9699999999</v>
      </c>
      <c r="J12" s="6">
        <f t="shared" si="3"/>
        <v>0.0046938806650670606</v>
      </c>
      <c r="K12" s="27">
        <f t="shared" si="4"/>
        <v>16991.90999999988</v>
      </c>
      <c r="L12" s="6">
        <f t="shared" si="5"/>
        <v>0.000979694451884821</v>
      </c>
      <c r="M12" s="4"/>
      <c r="N12" s="4"/>
    </row>
    <row r="13" spans="2:14" ht="12.75">
      <c r="B13" s="30">
        <v>33033</v>
      </c>
      <c r="C13" s="32">
        <v>68363.86</v>
      </c>
      <c r="D13" s="6">
        <f t="shared" si="0"/>
        <v>0.007473461551299371</v>
      </c>
      <c r="E13" s="32">
        <v>68363.86</v>
      </c>
      <c r="F13" s="6">
        <f t="shared" si="1"/>
        <v>0.01457085973284901</v>
      </c>
      <c r="G13" s="32">
        <v>1719.06999999999</v>
      </c>
      <c r="H13" s="6">
        <f t="shared" si="2"/>
        <v>0.002010355399638569</v>
      </c>
      <c r="I13" s="32">
        <v>29447.8699999999</v>
      </c>
      <c r="J13" s="6">
        <f t="shared" si="3"/>
        <v>0.011114024366096324</v>
      </c>
      <c r="K13" s="27">
        <f t="shared" si="4"/>
        <v>167894.6599999999</v>
      </c>
      <c r="L13" s="6">
        <f t="shared" si="5"/>
        <v>0.009680222347169297</v>
      </c>
      <c r="M13" s="4"/>
      <c r="N13" s="4"/>
    </row>
    <row r="14" spans="2:14" ht="12.75">
      <c r="B14" s="30">
        <v>33034</v>
      </c>
      <c r="C14" s="32">
        <v>64600.4</v>
      </c>
      <c r="D14" s="6">
        <f t="shared" si="0"/>
        <v>0.007062044267227742</v>
      </c>
      <c r="E14" s="32">
        <v>64600.4</v>
      </c>
      <c r="F14" s="6">
        <f t="shared" si="1"/>
        <v>0.013768727615525793</v>
      </c>
      <c r="G14" s="32">
        <v>78.3299999999999</v>
      </c>
      <c r="H14" s="6">
        <f t="shared" si="2"/>
        <v>9.160251674084814E-05</v>
      </c>
      <c r="I14" s="32">
        <v>14668.9599999999</v>
      </c>
      <c r="J14" s="6">
        <f t="shared" si="3"/>
        <v>0.005536263874612723</v>
      </c>
      <c r="K14" s="27">
        <f t="shared" si="4"/>
        <v>143948.0899999999</v>
      </c>
      <c r="L14" s="6">
        <f t="shared" si="5"/>
        <v>0.008299546380154897</v>
      </c>
      <c r="M14" s="4"/>
      <c r="N14" s="4"/>
    </row>
    <row r="15" spans="2:14" ht="12.75">
      <c r="B15" s="30">
        <v>33035</v>
      </c>
      <c r="C15" s="32">
        <v>406.13</v>
      </c>
      <c r="D15" s="6">
        <f t="shared" si="0"/>
        <v>4.4397682340189886E-05</v>
      </c>
      <c r="E15" s="32">
        <v>406.13</v>
      </c>
      <c r="F15" s="6">
        <f t="shared" si="1"/>
        <v>8.6561280526026E-05</v>
      </c>
      <c r="G15" s="32">
        <v>0</v>
      </c>
      <c r="H15" s="6">
        <f t="shared" si="2"/>
        <v>0</v>
      </c>
      <c r="I15" s="32">
        <v>0</v>
      </c>
      <c r="J15" s="6">
        <f t="shared" si="3"/>
        <v>0</v>
      </c>
      <c r="K15" s="27">
        <f t="shared" si="4"/>
        <v>812.26</v>
      </c>
      <c r="L15" s="6">
        <f t="shared" si="5"/>
        <v>4.683208747503785E-05</v>
      </c>
      <c r="M15" s="4"/>
      <c r="N15" s="4"/>
    </row>
    <row r="16" spans="2:14" ht="12.75">
      <c r="B16" s="30">
        <v>33054</v>
      </c>
      <c r="C16" s="32">
        <v>179.3</v>
      </c>
      <c r="D16" s="6">
        <f t="shared" si="0"/>
        <v>1.9600877658867964E-05</v>
      </c>
      <c r="E16" s="32">
        <v>179.3</v>
      </c>
      <c r="F16" s="6">
        <f t="shared" si="1"/>
        <v>3.821544234190152E-05</v>
      </c>
      <c r="G16" s="32">
        <v>0</v>
      </c>
      <c r="H16" s="6">
        <f t="shared" si="2"/>
        <v>0</v>
      </c>
      <c r="I16" s="32">
        <v>0</v>
      </c>
      <c r="J16" s="6">
        <f t="shared" si="3"/>
        <v>0</v>
      </c>
      <c r="K16" s="27">
        <f t="shared" si="4"/>
        <v>358.6</v>
      </c>
      <c r="L16" s="6">
        <f t="shared" si="5"/>
        <v>2.067562919329842E-05</v>
      </c>
      <c r="M16" s="4"/>
      <c r="N16" s="4"/>
    </row>
    <row r="17" spans="2:14" ht="12.75">
      <c r="B17" s="30">
        <v>33055</v>
      </c>
      <c r="C17" s="32">
        <v>217.5</v>
      </c>
      <c r="D17" s="6">
        <f t="shared" si="0"/>
        <v>2.3776859402140446E-05</v>
      </c>
      <c r="E17" s="32">
        <v>217.5</v>
      </c>
      <c r="F17" s="6">
        <f t="shared" si="1"/>
        <v>4.635727110632225E-05</v>
      </c>
      <c r="G17" s="32">
        <v>0</v>
      </c>
      <c r="H17" s="6">
        <f t="shared" si="2"/>
        <v>0</v>
      </c>
      <c r="I17" s="32">
        <v>0</v>
      </c>
      <c r="J17" s="6">
        <f t="shared" si="3"/>
        <v>0</v>
      </c>
      <c r="K17" s="27">
        <f t="shared" si="4"/>
        <v>435</v>
      </c>
      <c r="L17" s="6">
        <f t="shared" si="5"/>
        <v>2.508058756019189E-05</v>
      </c>
      <c r="M17" s="4"/>
      <c r="N17" s="4"/>
    </row>
    <row r="18" spans="2:14" ht="12.75">
      <c r="B18" s="30">
        <v>33056</v>
      </c>
      <c r="C18" s="32">
        <v>11857.7</v>
      </c>
      <c r="D18" s="6">
        <f t="shared" si="0"/>
        <v>0.001296270647047176</v>
      </c>
      <c r="E18" s="32">
        <v>11857.7</v>
      </c>
      <c r="F18" s="6">
        <f t="shared" si="1"/>
        <v>0.0025273131659652296</v>
      </c>
      <c r="G18" s="32">
        <v>524.149999999999</v>
      </c>
      <c r="H18" s="6">
        <f t="shared" si="2"/>
        <v>0.0006129638599478556</v>
      </c>
      <c r="I18" s="32">
        <v>3051.21999999999</v>
      </c>
      <c r="J18" s="6">
        <f t="shared" si="3"/>
        <v>0.0011515716901195376</v>
      </c>
      <c r="K18" s="27">
        <f t="shared" si="4"/>
        <v>27290.76999999999</v>
      </c>
      <c r="L18" s="6">
        <f t="shared" si="5"/>
        <v>0.0015734909116553052</v>
      </c>
      <c r="M18" s="4"/>
      <c r="N18" s="4"/>
    </row>
    <row r="19" spans="2:14" ht="12.75">
      <c r="B19" s="30">
        <v>33109</v>
      </c>
      <c r="C19" s="32">
        <v>15594.02</v>
      </c>
      <c r="D19" s="6">
        <f t="shared" si="0"/>
        <v>0.0017047210163409938</v>
      </c>
      <c r="E19" s="32">
        <v>15594.02</v>
      </c>
      <c r="F19" s="6">
        <f t="shared" si="1"/>
        <v>0.0033236607484018912</v>
      </c>
      <c r="G19" s="32">
        <v>17266.4599999999</v>
      </c>
      <c r="H19" s="6">
        <f t="shared" si="2"/>
        <v>0.02019215104308921</v>
      </c>
      <c r="I19" s="32">
        <v>0</v>
      </c>
      <c r="J19" s="6">
        <f t="shared" si="3"/>
        <v>0</v>
      </c>
      <c r="K19" s="27">
        <f t="shared" si="4"/>
        <v>48454.4999999999</v>
      </c>
      <c r="L19" s="6">
        <f t="shared" si="5"/>
        <v>0.0027937179998512997</v>
      </c>
      <c r="M19" s="4"/>
      <c r="N19" s="4"/>
    </row>
    <row r="20" spans="2:14" ht="12.75">
      <c r="B20" s="30">
        <v>33117</v>
      </c>
      <c r="C20" s="32">
        <v>0</v>
      </c>
      <c r="D20" s="6">
        <f t="shared" si="0"/>
        <v>0</v>
      </c>
      <c r="E20" s="32">
        <v>0</v>
      </c>
      <c r="F20" s="6">
        <f t="shared" si="1"/>
        <v>0</v>
      </c>
      <c r="G20" s="32">
        <v>0</v>
      </c>
      <c r="H20" s="6">
        <f t="shared" si="2"/>
        <v>0</v>
      </c>
      <c r="I20" s="32">
        <v>0</v>
      </c>
      <c r="J20" s="6">
        <f t="shared" si="3"/>
        <v>0</v>
      </c>
      <c r="K20" s="27">
        <f t="shared" si="4"/>
        <v>0</v>
      </c>
      <c r="L20" s="6">
        <f t="shared" si="5"/>
        <v>0</v>
      </c>
      <c r="M20" s="4"/>
      <c r="N20" s="4"/>
    </row>
    <row r="21" spans="2:14" ht="12.75">
      <c r="B21" s="30">
        <v>33122</v>
      </c>
      <c r="C21" s="32">
        <v>88864.1499999999</v>
      </c>
      <c r="D21" s="6">
        <f t="shared" si="0"/>
        <v>0.009714530576738928</v>
      </c>
      <c r="E21" s="32">
        <v>88864.1499999999</v>
      </c>
      <c r="F21" s="6">
        <f t="shared" si="1"/>
        <v>0.018940227554863825</v>
      </c>
      <c r="G21" s="32">
        <v>9546.63999999999</v>
      </c>
      <c r="H21" s="6">
        <f t="shared" si="2"/>
        <v>0.011164256995006392</v>
      </c>
      <c r="I21" s="32">
        <v>127167.08</v>
      </c>
      <c r="J21" s="6">
        <f t="shared" si="3"/>
        <v>0.04799457569207299</v>
      </c>
      <c r="K21" s="27">
        <f t="shared" si="4"/>
        <v>314442.0199999998</v>
      </c>
      <c r="L21" s="6">
        <f t="shared" si="5"/>
        <v>0.018129633598192193</v>
      </c>
      <c r="M21" s="4"/>
      <c r="N21" s="4"/>
    </row>
    <row r="22" spans="2:14" ht="12.75">
      <c r="B22" s="30">
        <v>33125</v>
      </c>
      <c r="C22" s="32">
        <v>8500.04</v>
      </c>
      <c r="D22" s="6">
        <f t="shared" si="0"/>
        <v>0.0009292149700807812</v>
      </c>
      <c r="E22" s="32">
        <v>8500.04</v>
      </c>
      <c r="F22" s="6">
        <f t="shared" si="1"/>
        <v>0.0018116719939980847</v>
      </c>
      <c r="G22" s="32">
        <v>0</v>
      </c>
      <c r="H22" s="6">
        <f t="shared" si="2"/>
        <v>0</v>
      </c>
      <c r="I22" s="32">
        <v>29964.31</v>
      </c>
      <c r="J22" s="6">
        <f t="shared" si="3"/>
        <v>0.011308935805994283</v>
      </c>
      <c r="K22" s="27">
        <f t="shared" si="4"/>
        <v>46964.39</v>
      </c>
      <c r="L22" s="6">
        <f t="shared" si="5"/>
        <v>0.0027078034381747135</v>
      </c>
      <c r="M22" s="4"/>
      <c r="N22" s="4"/>
    </row>
    <row r="23" spans="2:14" ht="12.75">
      <c r="B23" s="30">
        <v>33126</v>
      </c>
      <c r="C23" s="32">
        <v>396294.659999999</v>
      </c>
      <c r="D23" s="6">
        <f t="shared" si="0"/>
        <v>0.04332249385121392</v>
      </c>
      <c r="E23" s="32">
        <v>396294.659999999</v>
      </c>
      <c r="F23" s="6">
        <f t="shared" si="1"/>
        <v>0.08446500685796668</v>
      </c>
      <c r="G23" s="32">
        <v>40494.43</v>
      </c>
      <c r="H23" s="6">
        <f t="shared" si="2"/>
        <v>0.047355951767983</v>
      </c>
      <c r="I23" s="32">
        <v>52841.44</v>
      </c>
      <c r="J23" s="6">
        <f t="shared" si="3"/>
        <v>0.0199430740389583</v>
      </c>
      <c r="K23" s="27">
        <f t="shared" si="4"/>
        <v>885925.1899999981</v>
      </c>
      <c r="L23" s="6">
        <f t="shared" si="5"/>
        <v>0.051079366205918596</v>
      </c>
      <c r="M23" s="4"/>
      <c r="N23" s="4"/>
    </row>
    <row r="24" spans="2:14" ht="12.75">
      <c r="B24" s="30">
        <v>33127</v>
      </c>
      <c r="C24" s="32">
        <v>23731.3899999999</v>
      </c>
      <c r="D24" s="6">
        <f t="shared" si="0"/>
        <v>0.00259428930320625</v>
      </c>
      <c r="E24" s="32">
        <v>23731.3899999999</v>
      </c>
      <c r="F24" s="6">
        <f t="shared" si="1"/>
        <v>0.005058034390620047</v>
      </c>
      <c r="G24" s="32">
        <v>111.68</v>
      </c>
      <c r="H24" s="6">
        <f t="shared" si="2"/>
        <v>0.0001306034606104677</v>
      </c>
      <c r="I24" s="32">
        <v>110069.789999999</v>
      </c>
      <c r="J24" s="6">
        <f t="shared" si="3"/>
        <v>0.041541827236778024</v>
      </c>
      <c r="K24" s="27">
        <f t="shared" si="4"/>
        <v>157644.2499999988</v>
      </c>
      <c r="L24" s="6">
        <f t="shared" si="5"/>
        <v>0.009089219345944253</v>
      </c>
      <c r="M24" s="4"/>
      <c r="N24" s="4"/>
    </row>
    <row r="25" spans="2:14" ht="12.75">
      <c r="B25" s="30">
        <v>33128</v>
      </c>
      <c r="C25" s="32">
        <v>7586.84</v>
      </c>
      <c r="D25" s="6">
        <f t="shared" si="0"/>
        <v>0.0008293849562599321</v>
      </c>
      <c r="E25" s="32">
        <v>7586.84</v>
      </c>
      <c r="F25" s="6">
        <f t="shared" si="1"/>
        <v>0.0016170353964151262</v>
      </c>
      <c r="G25" s="32">
        <v>0</v>
      </c>
      <c r="H25" s="6">
        <f t="shared" si="2"/>
        <v>0</v>
      </c>
      <c r="I25" s="32">
        <v>41113.4899999999</v>
      </c>
      <c r="J25" s="6">
        <f t="shared" si="3"/>
        <v>0.015516787110078182</v>
      </c>
      <c r="K25" s="27">
        <f t="shared" si="4"/>
        <v>56287.169999999904</v>
      </c>
      <c r="L25" s="6">
        <f t="shared" si="5"/>
        <v>0.0032453225188515027</v>
      </c>
      <c r="M25" s="4"/>
      <c r="N25" s="4"/>
    </row>
    <row r="26" spans="2:14" ht="12.75">
      <c r="B26" s="30">
        <v>33129</v>
      </c>
      <c r="C26" s="32">
        <v>84680.46</v>
      </c>
      <c r="D26" s="6">
        <f t="shared" si="0"/>
        <v>0.009257174213924498</v>
      </c>
      <c r="E26" s="32">
        <v>84680.46</v>
      </c>
      <c r="F26" s="6">
        <f t="shared" si="1"/>
        <v>0.018048528927025645</v>
      </c>
      <c r="G26" s="32">
        <v>3362.13999999999</v>
      </c>
      <c r="H26" s="6">
        <f t="shared" si="2"/>
        <v>0.003931833086111</v>
      </c>
      <c r="I26" s="32">
        <v>3727.52</v>
      </c>
      <c r="J26" s="6">
        <f t="shared" si="3"/>
        <v>0.0014068164558289447</v>
      </c>
      <c r="K26" s="27">
        <f t="shared" si="4"/>
        <v>176450.58</v>
      </c>
      <c r="L26" s="6">
        <f t="shared" si="5"/>
        <v>0.01017352694652102</v>
      </c>
      <c r="M26" s="4"/>
      <c r="N26" s="4"/>
    </row>
    <row r="27" spans="2:14" ht="12.75">
      <c r="B27" s="30">
        <v>33130</v>
      </c>
      <c r="C27" s="32">
        <v>175845.14</v>
      </c>
      <c r="D27" s="6">
        <f t="shared" si="0"/>
        <v>0.019223196185423924</v>
      </c>
      <c r="E27" s="32">
        <v>175845.14</v>
      </c>
      <c r="F27" s="6">
        <f t="shared" si="1"/>
        <v>0.037479084265329615</v>
      </c>
      <c r="G27" s="32">
        <v>19129.7099999999</v>
      </c>
      <c r="H27" s="6">
        <f t="shared" si="2"/>
        <v>0.02237111682015273</v>
      </c>
      <c r="I27" s="32">
        <v>109299.69</v>
      </c>
      <c r="J27" s="6">
        <f t="shared" si="3"/>
        <v>0.04125118108259711</v>
      </c>
      <c r="K27" s="27">
        <f t="shared" si="4"/>
        <v>480119.67999999993</v>
      </c>
      <c r="L27" s="6">
        <f t="shared" si="5"/>
        <v>0.027682031433589216</v>
      </c>
      <c r="M27" s="4"/>
      <c r="N27" s="4"/>
    </row>
    <row r="28" spans="2:14" ht="12.75">
      <c r="B28" s="30">
        <v>33131</v>
      </c>
      <c r="C28" s="32">
        <v>783200</v>
      </c>
      <c r="D28" s="6">
        <f t="shared" si="0"/>
        <v>0.0856185576264662</v>
      </c>
      <c r="E28" s="32">
        <v>783200</v>
      </c>
      <c r="F28" s="6">
        <f t="shared" si="1"/>
        <v>0.16692880335849006</v>
      </c>
      <c r="G28" s="32">
        <v>277923.39</v>
      </c>
      <c r="H28" s="6">
        <f t="shared" si="2"/>
        <v>0.32501572813926083</v>
      </c>
      <c r="I28" s="32">
        <v>156635.09</v>
      </c>
      <c r="J28" s="6">
        <f t="shared" si="3"/>
        <v>0.059116201166525675</v>
      </c>
      <c r="K28" s="27">
        <f t="shared" si="4"/>
        <v>2000958.4800000002</v>
      </c>
      <c r="L28" s="6">
        <f t="shared" si="5"/>
        <v>0.11536830887804247</v>
      </c>
      <c r="M28" s="4"/>
      <c r="N28" s="4"/>
    </row>
    <row r="29" spans="2:14" ht="12.75">
      <c r="B29" s="30">
        <v>33132</v>
      </c>
      <c r="C29" s="32">
        <v>258208.37</v>
      </c>
      <c r="D29" s="6">
        <f t="shared" si="0"/>
        <v>0.028227053379061423</v>
      </c>
      <c r="E29" s="32">
        <v>258208.37</v>
      </c>
      <c r="F29" s="6">
        <f t="shared" si="1"/>
        <v>0.05503372602304168</v>
      </c>
      <c r="G29" s="32">
        <v>42082.18</v>
      </c>
      <c r="H29" s="6">
        <f t="shared" si="2"/>
        <v>0.04921273583481923</v>
      </c>
      <c r="I29" s="32">
        <v>130853.3</v>
      </c>
      <c r="J29" s="6">
        <f t="shared" si="3"/>
        <v>0.049385804969395646</v>
      </c>
      <c r="K29" s="27">
        <f t="shared" si="4"/>
        <v>689352.2200000001</v>
      </c>
      <c r="L29" s="6">
        <f t="shared" si="5"/>
        <v>0.03974565221499463</v>
      </c>
      <c r="M29" s="4"/>
      <c r="N29" s="4"/>
    </row>
    <row r="30" spans="2:14" ht="12.75">
      <c r="B30" s="30">
        <v>33133</v>
      </c>
      <c r="C30" s="32">
        <v>123645.21</v>
      </c>
      <c r="D30" s="6">
        <f t="shared" si="0"/>
        <v>0.013516757581232783</v>
      </c>
      <c r="E30" s="32">
        <v>123645.21</v>
      </c>
      <c r="F30" s="6">
        <f t="shared" si="1"/>
        <v>0.026353354119393782</v>
      </c>
      <c r="G30" s="32">
        <v>41266.61</v>
      </c>
      <c r="H30" s="6">
        <f t="shared" si="2"/>
        <v>0.04825897272262296</v>
      </c>
      <c r="I30" s="32">
        <v>92292.1399999999</v>
      </c>
      <c r="J30" s="6">
        <f t="shared" si="3"/>
        <v>0.03483230171687037</v>
      </c>
      <c r="K30" s="27">
        <f t="shared" si="4"/>
        <v>380849.1699999999</v>
      </c>
      <c r="L30" s="6">
        <f t="shared" si="5"/>
        <v>0.02195843897795725</v>
      </c>
      <c r="M30" s="4"/>
      <c r="N30" s="4"/>
    </row>
    <row r="31" spans="2:14" ht="12.75">
      <c r="B31" s="30">
        <v>33134</v>
      </c>
      <c r="C31" s="32">
        <v>174465.81</v>
      </c>
      <c r="D31" s="6">
        <f t="shared" si="0"/>
        <v>0.019072409355634708</v>
      </c>
      <c r="E31" s="32">
        <v>174465.81</v>
      </c>
      <c r="F31" s="6">
        <f t="shared" si="1"/>
        <v>0.03718509817450164</v>
      </c>
      <c r="G31" s="32">
        <v>57034.91</v>
      </c>
      <c r="H31" s="6">
        <f t="shared" si="2"/>
        <v>0.06669911015048863</v>
      </c>
      <c r="I31" s="32">
        <v>130808.11</v>
      </c>
      <c r="J31" s="6">
        <f t="shared" si="3"/>
        <v>0.04936874965228429</v>
      </c>
      <c r="K31" s="27">
        <f t="shared" si="4"/>
        <v>536774.64</v>
      </c>
      <c r="L31" s="6">
        <f t="shared" si="5"/>
        <v>0.030948559445081562</v>
      </c>
      <c r="M31" s="4"/>
      <c r="N31" s="4"/>
    </row>
    <row r="32" spans="2:14" ht="12.75">
      <c r="B32" s="30">
        <v>33135</v>
      </c>
      <c r="C32" s="32">
        <v>9785.37999999999</v>
      </c>
      <c r="D32" s="6">
        <f t="shared" si="0"/>
        <v>0.0010697269170414569</v>
      </c>
      <c r="E32" s="32">
        <v>9785.37999999999</v>
      </c>
      <c r="F32" s="6">
        <f t="shared" si="1"/>
        <v>0.002085625349601762</v>
      </c>
      <c r="G32" s="32">
        <v>0</v>
      </c>
      <c r="H32" s="6">
        <f t="shared" si="2"/>
        <v>0</v>
      </c>
      <c r="I32" s="32">
        <v>44722.5599999999</v>
      </c>
      <c r="J32" s="6">
        <f t="shared" si="3"/>
        <v>0.016878898934089472</v>
      </c>
      <c r="K32" s="27">
        <f t="shared" si="4"/>
        <v>64293.31999999988</v>
      </c>
      <c r="L32" s="6">
        <f t="shared" si="5"/>
        <v>0.003706929291483755</v>
      </c>
      <c r="M32" s="4"/>
      <c r="N32" s="4"/>
    </row>
    <row r="33" spans="2:14" ht="12.75">
      <c r="B33" s="30">
        <v>33136</v>
      </c>
      <c r="C33" s="32">
        <v>21836.59</v>
      </c>
      <c r="D33" s="6">
        <f t="shared" si="0"/>
        <v>0.0023871518632284415</v>
      </c>
      <c r="E33" s="32">
        <v>21836.59</v>
      </c>
      <c r="F33" s="6">
        <f t="shared" si="1"/>
        <v>0.004654182632954508</v>
      </c>
      <c r="G33" s="32">
        <v>985.96</v>
      </c>
      <c r="H33" s="6">
        <f t="shared" si="2"/>
        <v>0.0011530246062275854</v>
      </c>
      <c r="I33" s="32">
        <v>3750.65</v>
      </c>
      <c r="J33" s="6">
        <f t="shared" si="3"/>
        <v>0.0014155460306195088</v>
      </c>
      <c r="K33" s="27">
        <f t="shared" si="4"/>
        <v>48409.79</v>
      </c>
      <c r="L33" s="6">
        <f t="shared" si="5"/>
        <v>0.002791140176702303</v>
      </c>
      <c r="M33" s="4"/>
      <c r="N33" s="4"/>
    </row>
    <row r="34" spans="2:14" ht="12.75">
      <c r="B34" s="30">
        <v>33137</v>
      </c>
      <c r="C34" s="32">
        <v>65380.18</v>
      </c>
      <c r="D34" s="6">
        <f t="shared" si="0"/>
        <v>0.007147288954237402</v>
      </c>
      <c r="E34" s="32">
        <v>65380.18</v>
      </c>
      <c r="F34" s="6">
        <f t="shared" si="1"/>
        <v>0.013934927490759301</v>
      </c>
      <c r="G34" s="32">
        <v>0</v>
      </c>
      <c r="H34" s="6">
        <f t="shared" si="2"/>
        <v>0</v>
      </c>
      <c r="I34" s="32">
        <v>89886.94</v>
      </c>
      <c r="J34" s="6">
        <f t="shared" si="3"/>
        <v>0.03392454671097915</v>
      </c>
      <c r="K34" s="27">
        <f t="shared" si="4"/>
        <v>220647.3</v>
      </c>
      <c r="L34" s="6">
        <f t="shared" si="5"/>
        <v>0.012721756155333167</v>
      </c>
      <c r="M34" s="4"/>
      <c r="N34" s="4"/>
    </row>
    <row r="35" spans="2:14" ht="12.75">
      <c r="B35" s="30">
        <v>33138</v>
      </c>
      <c r="C35" s="32">
        <v>100501.46</v>
      </c>
      <c r="D35" s="6">
        <f t="shared" si="0"/>
        <v>0.010986708432780884</v>
      </c>
      <c r="E35" s="32">
        <v>100501.46</v>
      </c>
      <c r="F35" s="6">
        <f t="shared" si="1"/>
        <v>0.021420567484143456</v>
      </c>
      <c r="G35" s="32">
        <v>19074.15</v>
      </c>
      <c r="H35" s="6">
        <f t="shared" si="2"/>
        <v>0.022306142534054014</v>
      </c>
      <c r="I35" s="32">
        <v>23422.93</v>
      </c>
      <c r="J35" s="6">
        <f t="shared" si="3"/>
        <v>0.008840130533901754</v>
      </c>
      <c r="K35" s="27">
        <f t="shared" si="4"/>
        <v>243500</v>
      </c>
      <c r="L35" s="6">
        <f t="shared" si="5"/>
        <v>0.01403936338139477</v>
      </c>
      <c r="M35" s="4"/>
      <c r="N35" s="4"/>
    </row>
    <row r="36" spans="2:14" ht="12.75">
      <c r="B36" s="30">
        <v>33139</v>
      </c>
      <c r="C36" s="32">
        <v>2734809.29</v>
      </c>
      <c r="D36" s="6">
        <f t="shared" si="0"/>
        <v>0.2989663263448163</v>
      </c>
      <c r="E36" s="32">
        <v>1548.92</v>
      </c>
      <c r="F36" s="6">
        <f t="shared" si="1"/>
        <v>0.00033013197407818237</v>
      </c>
      <c r="G36" s="32">
        <v>0</v>
      </c>
      <c r="H36" s="6">
        <f t="shared" si="2"/>
        <v>0</v>
      </c>
      <c r="I36" s="32">
        <v>0</v>
      </c>
      <c r="J36" s="6">
        <f t="shared" si="3"/>
        <v>0</v>
      </c>
      <c r="K36" s="27">
        <f t="shared" si="4"/>
        <v>2736358.21</v>
      </c>
      <c r="L36" s="6">
        <f t="shared" si="5"/>
        <v>0.15776890041828723</v>
      </c>
      <c r="M36" s="4"/>
      <c r="N36" s="4"/>
    </row>
    <row r="37" spans="2:14" ht="12.75">
      <c r="B37" s="30">
        <v>33140</v>
      </c>
      <c r="C37" s="32">
        <v>1573276.92999999</v>
      </c>
      <c r="D37" s="6">
        <f t="shared" si="0"/>
        <v>0.1719888936332916</v>
      </c>
      <c r="E37" s="32">
        <v>0</v>
      </c>
      <c r="F37" s="6">
        <f t="shared" si="1"/>
        <v>0</v>
      </c>
      <c r="G37" s="32">
        <v>0</v>
      </c>
      <c r="H37" s="6">
        <f t="shared" si="2"/>
        <v>0</v>
      </c>
      <c r="I37" s="32">
        <v>0</v>
      </c>
      <c r="J37" s="6">
        <f t="shared" si="3"/>
        <v>0</v>
      </c>
      <c r="K37" s="27">
        <f t="shared" si="4"/>
        <v>1573276.92999999</v>
      </c>
      <c r="L37" s="6">
        <f t="shared" si="5"/>
        <v>0.0907096776995279</v>
      </c>
      <c r="M37" s="4"/>
      <c r="N37" s="4"/>
    </row>
    <row r="38" spans="2:14" ht="12.75">
      <c r="B38" s="30">
        <v>33141</v>
      </c>
      <c r="C38" s="32">
        <v>169452.66</v>
      </c>
      <c r="D38" s="6">
        <f t="shared" si="0"/>
        <v>0.018524377343166476</v>
      </c>
      <c r="E38" s="32">
        <v>20261</v>
      </c>
      <c r="F38" s="6">
        <f t="shared" si="1"/>
        <v>0.004318366298322736</v>
      </c>
      <c r="G38" s="32">
        <v>14380.34</v>
      </c>
      <c r="H38" s="6">
        <f t="shared" si="2"/>
        <v>0.016816996496732923</v>
      </c>
      <c r="I38" s="32">
        <v>6366.22</v>
      </c>
      <c r="J38" s="6">
        <f t="shared" si="3"/>
        <v>0.0024026975193767825</v>
      </c>
      <c r="K38" s="27">
        <f t="shared" si="4"/>
        <v>210460.22</v>
      </c>
      <c r="L38" s="6">
        <f t="shared" si="5"/>
        <v>0.012134404541717813</v>
      </c>
      <c r="M38" s="4"/>
      <c r="N38" s="4"/>
    </row>
    <row r="39" spans="2:14" ht="12.75">
      <c r="B39" s="30">
        <v>33142</v>
      </c>
      <c r="C39" s="32">
        <v>157359.989999999</v>
      </c>
      <c r="D39" s="6">
        <f t="shared" si="0"/>
        <v>0.01720242003564231</v>
      </c>
      <c r="E39" s="32">
        <v>157359.989999999</v>
      </c>
      <c r="F39" s="6">
        <f t="shared" si="1"/>
        <v>0.03353921709295684</v>
      </c>
      <c r="G39" s="32">
        <v>12681.4599999999</v>
      </c>
      <c r="H39" s="6">
        <f t="shared" si="2"/>
        <v>0.014830252163262971</v>
      </c>
      <c r="I39" s="32">
        <v>32959.36</v>
      </c>
      <c r="J39" s="6">
        <f t="shared" si="3"/>
        <v>0.012439308178518235</v>
      </c>
      <c r="K39" s="27">
        <f t="shared" si="4"/>
        <v>360360.7999999979</v>
      </c>
      <c r="L39" s="6">
        <f t="shared" si="5"/>
        <v>0.0207771507992201</v>
      </c>
      <c r="M39" s="4"/>
      <c r="N39" s="4"/>
    </row>
    <row r="40" spans="2:14" ht="12.75">
      <c r="B40" s="30">
        <v>33143</v>
      </c>
      <c r="C40" s="32">
        <v>32502.65</v>
      </c>
      <c r="D40" s="6">
        <f t="shared" si="0"/>
        <v>0.0035531537436642767</v>
      </c>
      <c r="E40" s="32">
        <v>32502.65</v>
      </c>
      <c r="F40" s="6">
        <f t="shared" si="1"/>
        <v>0.006927513368845541</v>
      </c>
      <c r="G40" s="32">
        <v>0</v>
      </c>
      <c r="H40" s="6">
        <f t="shared" si="2"/>
        <v>0</v>
      </c>
      <c r="I40" s="32">
        <v>67339.05</v>
      </c>
      <c r="J40" s="6">
        <f t="shared" si="3"/>
        <v>0.025414668106378532</v>
      </c>
      <c r="K40" s="27">
        <f t="shared" si="4"/>
        <v>132344.35</v>
      </c>
      <c r="L40" s="6">
        <f t="shared" si="5"/>
        <v>0.007630515076486624</v>
      </c>
      <c r="M40" s="4"/>
      <c r="N40" s="4"/>
    </row>
    <row r="41" spans="2:14" ht="12.75">
      <c r="B41" s="30">
        <v>33144</v>
      </c>
      <c r="C41" s="32">
        <v>15346.61</v>
      </c>
      <c r="D41" s="6">
        <f t="shared" si="0"/>
        <v>0.0016776744288252074</v>
      </c>
      <c r="E41" s="32">
        <v>15346.61</v>
      </c>
      <c r="F41" s="6">
        <f t="shared" si="1"/>
        <v>0.0032709285532551546</v>
      </c>
      <c r="G41" s="32">
        <v>450.43</v>
      </c>
      <c r="H41" s="6">
        <f t="shared" si="2"/>
        <v>0.0005267524781766919</v>
      </c>
      <c r="I41" s="32">
        <v>27148.34</v>
      </c>
      <c r="J41" s="6">
        <f t="shared" si="3"/>
        <v>0.010246150647196842</v>
      </c>
      <c r="K41" s="27">
        <f t="shared" si="4"/>
        <v>58291.990000000005</v>
      </c>
      <c r="L41" s="6">
        <f t="shared" si="5"/>
        <v>0.003360913469546736</v>
      </c>
      <c r="M41" s="4"/>
      <c r="N41" s="4"/>
    </row>
    <row r="42" spans="2:14" ht="12.75">
      <c r="B42" s="30">
        <v>33145</v>
      </c>
      <c r="C42" s="32">
        <v>18408.2799999999</v>
      </c>
      <c r="D42" s="6">
        <f t="shared" si="0"/>
        <v>0.0020123728064148578</v>
      </c>
      <c r="E42" s="32">
        <v>18408.2799999999</v>
      </c>
      <c r="F42" s="6">
        <f t="shared" si="1"/>
        <v>0.003923483340510736</v>
      </c>
      <c r="G42" s="32">
        <v>0</v>
      </c>
      <c r="H42" s="6">
        <f t="shared" si="2"/>
        <v>0</v>
      </c>
      <c r="I42" s="32">
        <v>35309.3099999999</v>
      </c>
      <c r="J42" s="6">
        <f t="shared" si="3"/>
        <v>0.013326211087255168</v>
      </c>
      <c r="K42" s="27">
        <f t="shared" si="4"/>
        <v>72125.8699999997</v>
      </c>
      <c r="L42" s="6">
        <f t="shared" si="5"/>
        <v>0.004158526891701172</v>
      </c>
      <c r="M42" s="4"/>
      <c r="N42" s="4"/>
    </row>
    <row r="43" spans="2:14" ht="12.75">
      <c r="B43" s="30">
        <v>33146</v>
      </c>
      <c r="C43" s="32">
        <v>12430.67</v>
      </c>
      <c r="D43" s="6">
        <f t="shared" si="0"/>
        <v>0.0013589070936294492</v>
      </c>
      <c r="E43" s="32">
        <v>12430.67</v>
      </c>
      <c r="F43" s="6">
        <f t="shared" si="1"/>
        <v>0.002649434203325181</v>
      </c>
      <c r="G43" s="32">
        <v>390.74</v>
      </c>
      <c r="H43" s="6">
        <f t="shared" si="2"/>
        <v>0.0004569483900334361</v>
      </c>
      <c r="I43" s="32">
        <v>59509.0999999999</v>
      </c>
      <c r="J43" s="6">
        <f t="shared" si="3"/>
        <v>0.02245953909075474</v>
      </c>
      <c r="K43" s="27">
        <f t="shared" si="4"/>
        <v>84761.1799999999</v>
      </c>
      <c r="L43" s="6">
        <f t="shared" si="5"/>
        <v>0.004887034934931455</v>
      </c>
      <c r="M43" s="4"/>
      <c r="N43" s="4"/>
    </row>
    <row r="44" spans="2:14" ht="12.75">
      <c r="B44" s="30">
        <v>33147</v>
      </c>
      <c r="C44" s="32">
        <v>5133.39</v>
      </c>
      <c r="D44" s="6">
        <f t="shared" si="0"/>
        <v>0.0005611765162590977</v>
      </c>
      <c r="E44" s="32">
        <v>5133.39</v>
      </c>
      <c r="F44" s="6">
        <f t="shared" si="1"/>
        <v>0.0010941147214918786</v>
      </c>
      <c r="G44" s="32">
        <v>0</v>
      </c>
      <c r="H44" s="6">
        <f t="shared" si="2"/>
        <v>0</v>
      </c>
      <c r="I44" s="32">
        <v>0</v>
      </c>
      <c r="J44" s="6">
        <f t="shared" si="3"/>
        <v>0</v>
      </c>
      <c r="K44" s="27">
        <f t="shared" si="4"/>
        <v>10266.78</v>
      </c>
      <c r="L44" s="6">
        <f t="shared" si="5"/>
        <v>0.0005919468385085676</v>
      </c>
      <c r="M44" s="4"/>
      <c r="N44" s="4"/>
    </row>
    <row r="45" spans="2:14" ht="12.75">
      <c r="B45" s="30">
        <v>33149</v>
      </c>
      <c r="C45" s="32">
        <v>157031.079999999</v>
      </c>
      <c r="D45" s="6">
        <f t="shared" si="0"/>
        <v>0.017166463958281586</v>
      </c>
      <c r="E45" s="32">
        <v>157031.079999999</v>
      </c>
      <c r="F45" s="6">
        <f t="shared" si="1"/>
        <v>0.03346911424220014</v>
      </c>
      <c r="G45" s="32">
        <v>86208.0099999999</v>
      </c>
      <c r="H45" s="6">
        <f t="shared" si="2"/>
        <v>0.10081540507111202</v>
      </c>
      <c r="I45" s="32">
        <v>53564.2799999999</v>
      </c>
      <c r="J45" s="6">
        <f t="shared" si="3"/>
        <v>0.020215883630035274</v>
      </c>
      <c r="K45" s="27">
        <f t="shared" si="4"/>
        <v>453834.4499999978</v>
      </c>
      <c r="L45" s="6">
        <f t="shared" si="5"/>
        <v>0.026166516462198787</v>
      </c>
      <c r="M45" s="4"/>
      <c r="N45" s="4"/>
    </row>
    <row r="46" spans="2:14" ht="12.75">
      <c r="B46" s="30">
        <v>33150</v>
      </c>
      <c r="C46" s="32">
        <v>2395.15999999999</v>
      </c>
      <c r="D46" s="6">
        <f t="shared" si="0"/>
        <v>0.00026183624168105965</v>
      </c>
      <c r="E46" s="32">
        <v>2395.15999999999</v>
      </c>
      <c r="F46" s="6">
        <f t="shared" si="1"/>
        <v>0.000510496926266751</v>
      </c>
      <c r="G46" s="32">
        <v>0</v>
      </c>
      <c r="H46" s="6">
        <f t="shared" si="2"/>
        <v>0</v>
      </c>
      <c r="I46" s="32">
        <v>0</v>
      </c>
      <c r="J46" s="6">
        <f t="shared" si="3"/>
        <v>0</v>
      </c>
      <c r="K46" s="27">
        <f t="shared" si="4"/>
        <v>4790.31999999998</v>
      </c>
      <c r="L46" s="6">
        <f t="shared" si="5"/>
        <v>0.0002761931958651446</v>
      </c>
      <c r="M46" s="4"/>
      <c r="N46" s="4"/>
    </row>
    <row r="47" spans="2:14" ht="12.75">
      <c r="B47" s="30">
        <v>33154</v>
      </c>
      <c r="C47" s="32">
        <v>34861.87</v>
      </c>
      <c r="D47" s="6">
        <f t="shared" si="0"/>
        <v>0.00381106106430206</v>
      </c>
      <c r="E47" s="32">
        <v>34861.87</v>
      </c>
      <c r="F47" s="6">
        <f t="shared" si="1"/>
        <v>0.007430350155693622</v>
      </c>
      <c r="G47" s="32">
        <v>6997.81999999999</v>
      </c>
      <c r="H47" s="6">
        <f t="shared" si="2"/>
        <v>0.008183555773004492</v>
      </c>
      <c r="I47" s="32">
        <v>1773.65</v>
      </c>
      <c r="J47" s="6">
        <f t="shared" si="3"/>
        <v>0.0006693994953430184</v>
      </c>
      <c r="K47" s="27">
        <f t="shared" si="4"/>
        <v>78495.20999999999</v>
      </c>
      <c r="L47" s="6">
        <f t="shared" si="5"/>
        <v>0.004525760890714137</v>
      </c>
      <c r="M47" s="4"/>
      <c r="N47" s="4"/>
    </row>
    <row r="48" spans="2:14" ht="12.75">
      <c r="B48" s="30">
        <v>33155</v>
      </c>
      <c r="C48" s="32">
        <v>3115.17999999999</v>
      </c>
      <c r="D48" s="6">
        <f t="shared" si="0"/>
        <v>0.0003405480315970558</v>
      </c>
      <c r="E48" s="32">
        <v>3115.17999999999</v>
      </c>
      <c r="F48" s="6">
        <f t="shared" si="1"/>
        <v>0.0006639597416321493</v>
      </c>
      <c r="G48" s="32">
        <v>0</v>
      </c>
      <c r="H48" s="6">
        <f t="shared" si="2"/>
        <v>0</v>
      </c>
      <c r="I48" s="32">
        <v>52371.05</v>
      </c>
      <c r="J48" s="6">
        <f t="shared" si="3"/>
        <v>0.019765542491801645</v>
      </c>
      <c r="K48" s="27">
        <f t="shared" si="4"/>
        <v>58601.40999999998</v>
      </c>
      <c r="L48" s="6">
        <f t="shared" si="5"/>
        <v>0.003378753550932653</v>
      </c>
      <c r="M48" s="4"/>
      <c r="N48" s="4"/>
    </row>
    <row r="49" spans="2:14" ht="12.75">
      <c r="B49" s="30">
        <v>33156</v>
      </c>
      <c r="C49" s="32">
        <v>110557.05</v>
      </c>
      <c r="D49" s="6">
        <f t="shared" si="0"/>
        <v>0.012085974408116835</v>
      </c>
      <c r="E49" s="32">
        <v>110557.05</v>
      </c>
      <c r="F49" s="6">
        <f t="shared" si="1"/>
        <v>0.023563784549725172</v>
      </c>
      <c r="G49" s="32">
        <v>15192.04</v>
      </c>
      <c r="H49" s="6">
        <f t="shared" si="2"/>
        <v>0.017766233862219285</v>
      </c>
      <c r="I49" s="32">
        <v>71511.8899999999</v>
      </c>
      <c r="J49" s="6">
        <f t="shared" si="3"/>
        <v>0.02698955435233861</v>
      </c>
      <c r="K49" s="27">
        <f t="shared" si="4"/>
        <v>307818.0299999999</v>
      </c>
      <c r="L49" s="6">
        <f t="shared" si="5"/>
        <v>0.01774771736556499</v>
      </c>
      <c r="M49" s="4"/>
      <c r="N49" s="4"/>
    </row>
    <row r="50" spans="2:14" ht="12.75">
      <c r="B50" s="30">
        <v>33157</v>
      </c>
      <c r="C50" s="32">
        <v>3759.46999999999</v>
      </c>
      <c r="D50" s="6">
        <f t="shared" si="0"/>
        <v>0.00041098110168535495</v>
      </c>
      <c r="E50" s="32">
        <v>3759.46999999999</v>
      </c>
      <c r="F50" s="6">
        <f t="shared" si="1"/>
        <v>0.0008012817011774016</v>
      </c>
      <c r="G50" s="32">
        <v>0</v>
      </c>
      <c r="H50" s="6">
        <f t="shared" si="2"/>
        <v>0</v>
      </c>
      <c r="I50" s="32">
        <v>13201.65</v>
      </c>
      <c r="J50" s="6">
        <f t="shared" si="3"/>
        <v>0.004982481237952898</v>
      </c>
      <c r="K50" s="27">
        <f t="shared" si="4"/>
        <v>20720.58999999998</v>
      </c>
      <c r="L50" s="6">
        <f t="shared" si="5"/>
        <v>0.0011946771765375538</v>
      </c>
      <c r="M50" s="4"/>
      <c r="N50" s="4"/>
    </row>
    <row r="51" spans="2:14" ht="12.75">
      <c r="B51" s="30">
        <v>33158</v>
      </c>
      <c r="C51" s="32">
        <v>667.009999999999</v>
      </c>
      <c r="D51" s="6">
        <f t="shared" si="0"/>
        <v>7.291679535550195E-05</v>
      </c>
      <c r="E51" s="32">
        <v>667.009999999999</v>
      </c>
      <c r="F51" s="6">
        <f t="shared" si="1"/>
        <v>0.00014216442942817451</v>
      </c>
      <c r="G51" s="32">
        <v>0</v>
      </c>
      <c r="H51" s="6">
        <f t="shared" si="2"/>
        <v>0</v>
      </c>
      <c r="I51" s="32">
        <v>1463.95</v>
      </c>
      <c r="J51" s="6">
        <f t="shared" si="3"/>
        <v>0.0005525145272220628</v>
      </c>
      <c r="K51" s="27">
        <f t="shared" si="4"/>
        <v>2797.969999999998</v>
      </c>
      <c r="L51" s="6">
        <f t="shared" si="5"/>
        <v>0.00016132122201331046</v>
      </c>
      <c r="M51" s="4"/>
      <c r="N51" s="4"/>
    </row>
    <row r="52" spans="2:14" ht="12.75">
      <c r="B52" s="30">
        <v>33160</v>
      </c>
      <c r="C52" s="32">
        <v>476076.69</v>
      </c>
      <c r="D52" s="6">
        <f t="shared" si="0"/>
        <v>0.05204417711616737</v>
      </c>
      <c r="E52" s="32">
        <v>476076.69</v>
      </c>
      <c r="F52" s="6">
        <f t="shared" si="1"/>
        <v>0.1014694997045082</v>
      </c>
      <c r="G52" s="32">
        <v>62426.7099999999</v>
      </c>
      <c r="H52" s="6">
        <f t="shared" si="2"/>
        <v>0.07300451612218907</v>
      </c>
      <c r="I52" s="32">
        <v>83903.8099999999</v>
      </c>
      <c r="J52" s="6">
        <f t="shared" si="3"/>
        <v>0.03166643253818759</v>
      </c>
      <c r="K52" s="27">
        <f t="shared" si="4"/>
        <v>1098483.8999999997</v>
      </c>
      <c r="L52" s="6">
        <f t="shared" si="5"/>
        <v>0.06333476238485301</v>
      </c>
      <c r="M52" s="4"/>
      <c r="N52" s="4"/>
    </row>
    <row r="53" spans="2:14" ht="12.75">
      <c r="B53" s="30">
        <v>33161</v>
      </c>
      <c r="C53" s="32">
        <v>7132.63</v>
      </c>
      <c r="D53" s="6">
        <f t="shared" si="0"/>
        <v>0.0007797312215056967</v>
      </c>
      <c r="E53" s="32">
        <v>7132.63</v>
      </c>
      <c r="F53" s="6">
        <f t="shared" si="1"/>
        <v>0.0015202264947636198</v>
      </c>
      <c r="G53" s="32">
        <v>0</v>
      </c>
      <c r="H53" s="6">
        <f t="shared" si="2"/>
        <v>0</v>
      </c>
      <c r="I53" s="32">
        <v>2645.59999999999</v>
      </c>
      <c r="J53" s="6">
        <f t="shared" si="3"/>
        <v>0.0009984852168576001</v>
      </c>
      <c r="K53" s="27">
        <f t="shared" si="4"/>
        <v>16910.85999999999</v>
      </c>
      <c r="L53" s="6">
        <f t="shared" si="5"/>
        <v>0.0009750213906853939</v>
      </c>
      <c r="M53" s="4"/>
      <c r="N53" s="4"/>
    </row>
    <row r="54" spans="2:14" ht="12.75">
      <c r="B54" s="30">
        <v>33162</v>
      </c>
      <c r="C54" s="32">
        <v>7361.56999999999</v>
      </c>
      <c r="D54" s="6">
        <f t="shared" si="0"/>
        <v>0.0008047586890529416</v>
      </c>
      <c r="E54" s="32">
        <v>7361.56999999999</v>
      </c>
      <c r="F54" s="6">
        <f t="shared" si="1"/>
        <v>0.001569022051761693</v>
      </c>
      <c r="G54" s="32">
        <v>0</v>
      </c>
      <c r="H54" s="6">
        <f t="shared" si="2"/>
        <v>0</v>
      </c>
      <c r="I54" s="32">
        <v>2129.38</v>
      </c>
      <c r="J54" s="6">
        <f t="shared" si="3"/>
        <v>0.0008036568079347766</v>
      </c>
      <c r="K54" s="27">
        <f t="shared" si="4"/>
        <v>16852.51999999998</v>
      </c>
      <c r="L54" s="6">
        <f t="shared" si="5"/>
        <v>0.0009716577091261712</v>
      </c>
      <c r="M54" s="4"/>
      <c r="N54" s="4"/>
    </row>
    <row r="55" spans="2:14" ht="12.75">
      <c r="B55" s="30">
        <v>33165</v>
      </c>
      <c r="C55" s="32">
        <v>2521.73</v>
      </c>
      <c r="D55" s="6">
        <f t="shared" si="0"/>
        <v>0.0002756727340696994</v>
      </c>
      <c r="E55" s="32">
        <v>2521.73</v>
      </c>
      <c r="F55" s="6">
        <f t="shared" si="1"/>
        <v>0.000537473660997453</v>
      </c>
      <c r="G55" s="32">
        <v>0</v>
      </c>
      <c r="H55" s="6">
        <f t="shared" si="2"/>
        <v>0</v>
      </c>
      <c r="I55" s="32">
        <v>37852.4599999999</v>
      </c>
      <c r="J55" s="6">
        <f t="shared" si="3"/>
        <v>0.014286030288665588</v>
      </c>
      <c r="K55" s="27">
        <f t="shared" si="4"/>
        <v>42895.9199999999</v>
      </c>
      <c r="L55" s="6">
        <f t="shared" si="5"/>
        <v>0.0024732296035286988</v>
      </c>
      <c r="M55" s="4"/>
      <c r="N55" s="4"/>
    </row>
    <row r="56" spans="2:14" ht="12.75">
      <c r="B56" s="30">
        <v>33166</v>
      </c>
      <c r="C56" s="32">
        <v>241227.549999999</v>
      </c>
      <c r="D56" s="6">
        <f t="shared" si="0"/>
        <v>0.026370728920794395</v>
      </c>
      <c r="E56" s="32">
        <v>241227.549999999</v>
      </c>
      <c r="F56" s="6">
        <f t="shared" si="1"/>
        <v>0.05141448705132809</v>
      </c>
      <c r="G56" s="32">
        <v>7828.22</v>
      </c>
      <c r="H56" s="6">
        <f t="shared" si="2"/>
        <v>0.009154661733704113</v>
      </c>
      <c r="I56" s="32">
        <v>34835.3</v>
      </c>
      <c r="J56" s="6">
        <f t="shared" si="3"/>
        <v>0.01314731330314473</v>
      </c>
      <c r="K56" s="27">
        <f t="shared" si="4"/>
        <v>525118.619999998</v>
      </c>
      <c r="L56" s="6">
        <f t="shared" si="5"/>
        <v>0.030276513858384098</v>
      </c>
      <c r="M56" s="4"/>
      <c r="N56" s="4"/>
    </row>
    <row r="57" spans="2:14" ht="12.75">
      <c r="B57" s="30">
        <v>33167</v>
      </c>
      <c r="C57" s="32">
        <v>249.97</v>
      </c>
      <c r="D57" s="6">
        <f t="shared" si="0"/>
        <v>2.7326443883922056E-05</v>
      </c>
      <c r="E57" s="32">
        <v>249.97</v>
      </c>
      <c r="F57" s="6">
        <f t="shared" si="1"/>
        <v>5.3277825556079876E-05</v>
      </c>
      <c r="G57" s="32">
        <v>0</v>
      </c>
      <c r="H57" s="6">
        <f t="shared" si="2"/>
        <v>0</v>
      </c>
      <c r="I57" s="32">
        <v>0</v>
      </c>
      <c r="J57" s="6">
        <f t="shared" si="3"/>
        <v>0</v>
      </c>
      <c r="K57" s="27">
        <f t="shared" si="4"/>
        <v>499.94</v>
      </c>
      <c r="L57" s="6">
        <f t="shared" si="5"/>
        <v>2.882480217205134E-05</v>
      </c>
      <c r="M57" s="4"/>
      <c r="N57" s="4"/>
    </row>
    <row r="58" spans="2:14" ht="12.75">
      <c r="B58" s="30">
        <v>33168</v>
      </c>
      <c r="C58" s="32">
        <v>2517.21999999999</v>
      </c>
      <c r="D58" s="6">
        <f t="shared" si="0"/>
        <v>0.00027517970585864705</v>
      </c>
      <c r="E58" s="32">
        <v>2517.21999999999</v>
      </c>
      <c r="F58" s="6">
        <f t="shared" si="1"/>
        <v>0.0005365124136747404</v>
      </c>
      <c r="G58" s="32">
        <v>0</v>
      </c>
      <c r="H58" s="6">
        <f t="shared" si="2"/>
        <v>0</v>
      </c>
      <c r="I58" s="32">
        <v>5269.68</v>
      </c>
      <c r="J58" s="6">
        <f t="shared" si="3"/>
        <v>0.001988848494696923</v>
      </c>
      <c r="K58" s="27">
        <f t="shared" si="4"/>
        <v>10304.11999999998</v>
      </c>
      <c r="L58" s="6">
        <f t="shared" si="5"/>
        <v>0.000594099733082124</v>
      </c>
      <c r="M58" s="4"/>
      <c r="N58" s="4"/>
    </row>
    <row r="59" spans="2:14" ht="12.75">
      <c r="B59" s="30">
        <v>33169</v>
      </c>
      <c r="C59" s="32">
        <v>12255.48</v>
      </c>
      <c r="D59" s="6">
        <f t="shared" si="0"/>
        <v>0.0013397555166241113</v>
      </c>
      <c r="E59" s="32">
        <v>12255.48</v>
      </c>
      <c r="F59" s="6">
        <f t="shared" si="1"/>
        <v>0.0026120947535545297</v>
      </c>
      <c r="G59" s="32">
        <v>0</v>
      </c>
      <c r="H59" s="6">
        <f t="shared" si="2"/>
        <v>0</v>
      </c>
      <c r="I59" s="32">
        <v>42663.65</v>
      </c>
      <c r="J59" s="6">
        <f t="shared" si="3"/>
        <v>0.016101838457131434</v>
      </c>
      <c r="K59" s="27">
        <f t="shared" si="4"/>
        <v>67174.61</v>
      </c>
      <c r="L59" s="6">
        <f t="shared" si="5"/>
        <v>0.003873054455004004</v>
      </c>
      <c r="M59" s="4"/>
      <c r="N59" s="4"/>
    </row>
    <row r="60" spans="2:14" ht="12.75">
      <c r="B60" s="30">
        <v>33170</v>
      </c>
      <c r="C60" s="32">
        <v>760.539999999999</v>
      </c>
      <c r="D60" s="6">
        <f t="shared" si="0"/>
        <v>8.314139149289136E-05</v>
      </c>
      <c r="E60" s="32">
        <v>760.539999999999</v>
      </c>
      <c r="F60" s="6">
        <f t="shared" si="1"/>
        <v>0.00016209912168828634</v>
      </c>
      <c r="G60" s="32">
        <v>0</v>
      </c>
      <c r="H60" s="6">
        <f t="shared" si="2"/>
        <v>0</v>
      </c>
      <c r="I60" s="32">
        <v>0</v>
      </c>
      <c r="J60" s="6">
        <f t="shared" si="3"/>
        <v>0</v>
      </c>
      <c r="K60" s="27">
        <f t="shared" si="4"/>
        <v>1521.079999999998</v>
      </c>
      <c r="L60" s="6">
        <f t="shared" si="5"/>
        <v>8.770018419783134E-05</v>
      </c>
      <c r="M60" s="4"/>
      <c r="N60" s="4"/>
    </row>
    <row r="61" spans="2:14" ht="12.75">
      <c r="B61" s="30">
        <v>33172</v>
      </c>
      <c r="C61" s="32">
        <v>186516.85</v>
      </c>
      <c r="D61" s="6">
        <f t="shared" si="0"/>
        <v>0.020389815717609745</v>
      </c>
      <c r="E61" s="32">
        <v>186516.85</v>
      </c>
      <c r="F61" s="6">
        <f t="shared" si="1"/>
        <v>0.03975361922458502</v>
      </c>
      <c r="G61" s="32">
        <v>12549.7</v>
      </c>
      <c r="H61" s="6">
        <f t="shared" si="2"/>
        <v>0.014676166275279248</v>
      </c>
      <c r="I61" s="32">
        <v>124553.61</v>
      </c>
      <c r="J61" s="6">
        <f t="shared" si="3"/>
        <v>0.04700821677171434</v>
      </c>
      <c r="K61" s="27">
        <f t="shared" si="4"/>
        <v>510137.01</v>
      </c>
      <c r="L61" s="6">
        <f t="shared" si="5"/>
        <v>0.029412726314941347</v>
      </c>
      <c r="M61" s="4"/>
      <c r="N61" s="4"/>
    </row>
    <row r="62" spans="2:14" ht="12.75">
      <c r="B62" s="30">
        <v>33173</v>
      </c>
      <c r="C62" s="32">
        <v>977.85</v>
      </c>
      <c r="D62" s="6">
        <f t="shared" si="0"/>
        <v>0.00010689748030520936</v>
      </c>
      <c r="E62" s="32">
        <v>977.85</v>
      </c>
      <c r="F62" s="6">
        <f t="shared" si="1"/>
        <v>0.00020841589678766536</v>
      </c>
      <c r="G62" s="32">
        <v>0</v>
      </c>
      <c r="H62" s="6">
        <f t="shared" si="2"/>
        <v>0</v>
      </c>
      <c r="I62" s="32">
        <v>16376.2999999999</v>
      </c>
      <c r="J62" s="6">
        <f t="shared" si="3"/>
        <v>0.006180637079235365</v>
      </c>
      <c r="K62" s="27">
        <f t="shared" si="4"/>
        <v>18331.999999999898</v>
      </c>
      <c r="L62" s="6">
        <f t="shared" si="5"/>
        <v>0.0010569593819619199</v>
      </c>
      <c r="M62" s="4"/>
      <c r="N62" s="4"/>
    </row>
    <row r="63" spans="2:14" ht="12.75">
      <c r="B63" s="30">
        <v>33174</v>
      </c>
      <c r="C63" s="32">
        <v>968.84</v>
      </c>
      <c r="D63" s="6">
        <f t="shared" si="0"/>
        <v>0.00010591251707204483</v>
      </c>
      <c r="E63" s="32">
        <v>968.84</v>
      </c>
      <c r="F63" s="6">
        <f t="shared" si="1"/>
        <v>0.00020649553351103104</v>
      </c>
      <c r="G63" s="32">
        <v>0</v>
      </c>
      <c r="H63" s="6">
        <f t="shared" si="2"/>
        <v>0</v>
      </c>
      <c r="I63" s="32">
        <v>19132.36</v>
      </c>
      <c r="J63" s="6">
        <f t="shared" si="3"/>
        <v>0.007220811393860656</v>
      </c>
      <c r="K63" s="27">
        <f t="shared" si="4"/>
        <v>21070.04</v>
      </c>
      <c r="L63" s="6">
        <f t="shared" si="5"/>
        <v>0.0012148252485442426</v>
      </c>
      <c r="M63" s="4"/>
      <c r="N63" s="4"/>
    </row>
    <row r="64" spans="2:14" ht="12.75">
      <c r="B64" s="30">
        <v>33175</v>
      </c>
      <c r="C64" s="32">
        <v>7605.72999999999</v>
      </c>
      <c r="D64" s="6">
        <f t="shared" si="0"/>
        <v>0.0008314499901638686</v>
      </c>
      <c r="E64" s="32">
        <v>7605.72999999999</v>
      </c>
      <c r="F64" s="6">
        <f t="shared" si="1"/>
        <v>0.0016210615520528178</v>
      </c>
      <c r="G64" s="32">
        <v>0</v>
      </c>
      <c r="H64" s="6">
        <f t="shared" si="2"/>
        <v>0</v>
      </c>
      <c r="I64" s="32">
        <v>35477.3799999999</v>
      </c>
      <c r="J64" s="6">
        <f t="shared" si="3"/>
        <v>0.013389642978091748</v>
      </c>
      <c r="K64" s="27">
        <f t="shared" si="4"/>
        <v>50688.83999999988</v>
      </c>
      <c r="L64" s="6">
        <f t="shared" si="5"/>
        <v>0.002922542275734607</v>
      </c>
      <c r="M64" s="4"/>
      <c r="N64" s="4"/>
    </row>
    <row r="65" spans="2:14" ht="12.75">
      <c r="B65" s="30">
        <v>33176</v>
      </c>
      <c r="C65" s="32">
        <v>24760.6699999999</v>
      </c>
      <c r="D65" s="6">
        <f t="shared" si="0"/>
        <v>0.002706809054219745</v>
      </c>
      <c r="E65" s="32">
        <v>24760.6699999999</v>
      </c>
      <c r="F65" s="6">
        <f t="shared" si="1"/>
        <v>0.005277411917076669</v>
      </c>
      <c r="G65" s="32">
        <v>219.3</v>
      </c>
      <c r="H65" s="6">
        <f t="shared" si="2"/>
        <v>0.00025645898022811216</v>
      </c>
      <c r="I65" s="32">
        <f>68790.13+720</f>
        <v>69510.13</v>
      </c>
      <c r="J65" s="6">
        <f t="shared" si="3"/>
        <v>0.026234063058228854</v>
      </c>
      <c r="K65" s="27">
        <f t="shared" si="4"/>
        <v>119250.76999999981</v>
      </c>
      <c r="L65" s="6">
        <f t="shared" si="5"/>
        <v>0.006875584778402988</v>
      </c>
      <c r="M65" s="4"/>
      <c r="N65" s="4"/>
    </row>
    <row r="66" spans="2:14" ht="12.75">
      <c r="B66" s="30">
        <v>33177</v>
      </c>
      <c r="C66" s="32">
        <v>11568.04</v>
      </c>
      <c r="D66" s="6">
        <f t="shared" si="0"/>
        <v>0.0012646053362682151</v>
      </c>
      <c r="E66" s="32">
        <v>11568.04</v>
      </c>
      <c r="F66" s="6">
        <f t="shared" si="1"/>
        <v>0.002465575937695541</v>
      </c>
      <c r="G66" s="32">
        <v>0</v>
      </c>
      <c r="H66" s="6">
        <f t="shared" si="2"/>
        <v>0</v>
      </c>
      <c r="I66" s="32">
        <v>14218.51</v>
      </c>
      <c r="J66" s="6">
        <f t="shared" si="3"/>
        <v>0.005366257953107806</v>
      </c>
      <c r="K66" s="27">
        <f t="shared" si="4"/>
        <v>37354.590000000004</v>
      </c>
      <c r="L66" s="6">
        <f t="shared" si="5"/>
        <v>0.0021537357822300424</v>
      </c>
      <c r="M66" s="4"/>
      <c r="N66" s="4"/>
    </row>
    <row r="67" spans="2:14" ht="12.75">
      <c r="B67" s="30">
        <v>33178</v>
      </c>
      <c r="C67" s="32">
        <v>184287.14</v>
      </c>
      <c r="D67" s="6">
        <f t="shared" si="0"/>
        <v>0.020146066286908383</v>
      </c>
      <c r="E67" s="32">
        <v>184287.14</v>
      </c>
      <c r="F67" s="6">
        <f t="shared" si="1"/>
        <v>0.03927838579489087</v>
      </c>
      <c r="G67" s="32">
        <v>26887.08</v>
      </c>
      <c r="H67" s="6">
        <f t="shared" si="2"/>
        <v>0.03144292347520141</v>
      </c>
      <c r="I67" s="32">
        <v>50119.7399999999</v>
      </c>
      <c r="J67" s="6">
        <f t="shared" si="3"/>
        <v>0.018915867652988597</v>
      </c>
      <c r="K67" s="27">
        <f t="shared" si="4"/>
        <v>445581.1</v>
      </c>
      <c r="L67" s="6">
        <f t="shared" si="5"/>
        <v>0.025690656997049695</v>
      </c>
      <c r="M67" s="4"/>
      <c r="N67" s="4"/>
    </row>
    <row r="68" spans="2:14" ht="12.75">
      <c r="B68" s="30">
        <v>33179</v>
      </c>
      <c r="C68" s="32">
        <v>7095.52999999999</v>
      </c>
      <c r="D68" s="6">
        <f aca="true" t="shared" si="6" ref="D68:D89">+C68/$C$90</f>
        <v>0.0007756754905456063</v>
      </c>
      <c r="E68" s="32">
        <v>7095.52999999999</v>
      </c>
      <c r="F68" s="6">
        <f aca="true" t="shared" si="7" ref="F68:F89">+E68/$E$90</f>
        <v>0.0015123191165657115</v>
      </c>
      <c r="G68" s="32">
        <v>0</v>
      </c>
      <c r="H68" s="6">
        <f aca="true" t="shared" si="8" ref="H68:H89">+G68/$G$90</f>
        <v>0</v>
      </c>
      <c r="I68" s="32">
        <v>648.21</v>
      </c>
      <c r="J68" s="6">
        <f aca="true" t="shared" si="9" ref="J68:J89">+I68/$I$90</f>
        <v>0.0002446432198439929</v>
      </c>
      <c r="K68" s="27">
        <f aca="true" t="shared" si="10" ref="K68:K89">+C68+E68+G68+I68</f>
        <v>14839.269999999979</v>
      </c>
      <c r="L68" s="6">
        <f aca="true" t="shared" si="11" ref="L68:L89">+K68/$K$90</f>
        <v>0.0008555807139409842</v>
      </c>
      <c r="M68" s="4"/>
      <c r="N68" s="4"/>
    </row>
    <row r="69" spans="2:14" ht="12.75">
      <c r="B69" s="30">
        <v>33180</v>
      </c>
      <c r="C69" s="32">
        <v>228860.92</v>
      </c>
      <c r="D69" s="6">
        <f t="shared" si="6"/>
        <v>0.0250188226091242</v>
      </c>
      <c r="E69" s="32">
        <v>228860.92</v>
      </c>
      <c r="F69" s="6">
        <f t="shared" si="7"/>
        <v>0.048778702133711854</v>
      </c>
      <c r="G69" s="32">
        <v>65432.5999999999</v>
      </c>
      <c r="H69" s="6">
        <f t="shared" si="8"/>
        <v>0.07651973492783376</v>
      </c>
      <c r="I69" s="32">
        <v>88383.6699999999</v>
      </c>
      <c r="J69" s="6">
        <f t="shared" si="9"/>
        <v>0.033357192284026616</v>
      </c>
      <c r="K69" s="27">
        <f t="shared" si="10"/>
        <v>611538.1099999999</v>
      </c>
      <c r="L69" s="6">
        <f t="shared" si="11"/>
        <v>0.0352591611821822</v>
      </c>
      <c r="M69" s="4"/>
      <c r="N69" s="4"/>
    </row>
    <row r="70" spans="2:14" ht="12.75">
      <c r="B70" s="30">
        <v>33181</v>
      </c>
      <c r="C70" s="32">
        <v>15920.4699999999</v>
      </c>
      <c r="D70" s="6">
        <f t="shared" si="6"/>
        <v>0.0017404081692229542</v>
      </c>
      <c r="E70" s="32">
        <v>15920.4699999999</v>
      </c>
      <c r="F70" s="6">
        <f t="shared" si="7"/>
        <v>0.003393239282437083</v>
      </c>
      <c r="G70" s="32">
        <v>0</v>
      </c>
      <c r="H70" s="6">
        <f t="shared" si="8"/>
        <v>0</v>
      </c>
      <c r="I70" s="32">
        <v>35012.44</v>
      </c>
      <c r="J70" s="6">
        <f t="shared" si="9"/>
        <v>0.013214168334636322</v>
      </c>
      <c r="K70" s="27">
        <f t="shared" si="10"/>
        <v>66853.3799999998</v>
      </c>
      <c r="L70" s="6">
        <f t="shared" si="11"/>
        <v>0.0038545334500799454</v>
      </c>
      <c r="M70" s="4"/>
      <c r="N70" s="4"/>
    </row>
    <row r="71" spans="2:14" ht="12.75">
      <c r="B71" s="30">
        <v>33182</v>
      </c>
      <c r="C71" s="32">
        <v>979.09</v>
      </c>
      <c r="D71" s="6">
        <f t="shared" si="6"/>
        <v>0.00010703303573352502</v>
      </c>
      <c r="E71" s="32">
        <v>979.09</v>
      </c>
      <c r="F71" s="6">
        <f t="shared" si="7"/>
        <v>0.00020868018651719106</v>
      </c>
      <c r="G71" s="32">
        <v>0</v>
      </c>
      <c r="H71" s="6">
        <f t="shared" si="8"/>
        <v>0</v>
      </c>
      <c r="I71" s="32">
        <v>7084.57999999999</v>
      </c>
      <c r="J71" s="6">
        <f t="shared" si="9"/>
        <v>0.0026738162978700614</v>
      </c>
      <c r="K71" s="27">
        <f t="shared" si="10"/>
        <v>9042.75999999999</v>
      </c>
      <c r="L71" s="6">
        <f t="shared" si="11"/>
        <v>0.0005213741010708058</v>
      </c>
      <c r="M71" s="4"/>
      <c r="N71" s="4"/>
    </row>
    <row r="72" spans="2:14" ht="12.75">
      <c r="B72" s="30">
        <v>33183</v>
      </c>
      <c r="C72" s="32">
        <v>17452.63</v>
      </c>
      <c r="D72" s="6">
        <f t="shared" si="6"/>
        <v>0.0019079022055520849</v>
      </c>
      <c r="E72" s="32">
        <v>17452.63</v>
      </c>
      <c r="F72" s="6">
        <f t="shared" si="7"/>
        <v>0.003719799082429117</v>
      </c>
      <c r="G72" s="32">
        <v>0</v>
      </c>
      <c r="H72" s="6">
        <f t="shared" si="8"/>
        <v>0</v>
      </c>
      <c r="I72" s="32">
        <v>36187.5599999999</v>
      </c>
      <c r="J72" s="6">
        <f t="shared" si="9"/>
        <v>0.013657674513965627</v>
      </c>
      <c r="K72" s="27">
        <f t="shared" si="10"/>
        <v>71092.8199999999</v>
      </c>
      <c r="L72" s="6">
        <f t="shared" si="11"/>
        <v>0.004098964820484963</v>
      </c>
      <c r="M72" s="4"/>
      <c r="N72" s="4"/>
    </row>
    <row r="73" spans="2:14" ht="12.75">
      <c r="B73" s="30">
        <v>33184</v>
      </c>
      <c r="C73" s="32">
        <v>764.46</v>
      </c>
      <c r="D73" s="6">
        <f t="shared" si="6"/>
        <v>8.356992155659902E-05</v>
      </c>
      <c r="E73" s="32">
        <v>764.46</v>
      </c>
      <c r="F73" s="6">
        <f t="shared" si="7"/>
        <v>0.00016293461825259362</v>
      </c>
      <c r="G73" s="32">
        <v>0</v>
      </c>
      <c r="H73" s="6">
        <f t="shared" si="8"/>
        <v>0</v>
      </c>
      <c r="I73" s="32">
        <v>7805.97999999999</v>
      </c>
      <c r="J73" s="6">
        <f t="shared" si="9"/>
        <v>0.0029460824134737336</v>
      </c>
      <c r="K73" s="27">
        <f t="shared" si="10"/>
        <v>9334.89999999999</v>
      </c>
      <c r="L73" s="6">
        <f t="shared" si="11"/>
        <v>0.000538217877737092</v>
      </c>
      <c r="M73" s="4"/>
      <c r="N73" s="4"/>
    </row>
    <row r="74" spans="2:14" ht="12.75">
      <c r="B74" s="30">
        <v>33185</v>
      </c>
      <c r="C74" s="32">
        <v>1031.03</v>
      </c>
      <c r="D74" s="6">
        <f t="shared" si="6"/>
        <v>0.00011271105907764996</v>
      </c>
      <c r="E74" s="32">
        <v>1031.03</v>
      </c>
      <c r="F74" s="6">
        <f t="shared" si="7"/>
        <v>0.00021975051599425945</v>
      </c>
      <c r="G74" s="32">
        <v>0</v>
      </c>
      <c r="H74" s="6">
        <f t="shared" si="8"/>
        <v>0</v>
      </c>
      <c r="I74" s="32">
        <v>4360.02999999999</v>
      </c>
      <c r="J74" s="6">
        <f t="shared" si="9"/>
        <v>0.0016455342833594077</v>
      </c>
      <c r="K74" s="27">
        <f t="shared" si="10"/>
        <v>6422.089999999989</v>
      </c>
      <c r="L74" s="6">
        <f t="shared" si="11"/>
        <v>0.00037027538060789073</v>
      </c>
      <c r="M74" s="4"/>
      <c r="N74" s="4"/>
    </row>
    <row r="75" spans="2:14" ht="12.75">
      <c r="B75" s="30">
        <v>33186</v>
      </c>
      <c r="C75" s="32">
        <v>24738.68</v>
      </c>
      <c r="D75" s="6">
        <f t="shared" si="6"/>
        <v>0.002704405131745029</v>
      </c>
      <c r="E75" s="32">
        <v>24738.68</v>
      </c>
      <c r="F75" s="6">
        <f t="shared" si="7"/>
        <v>0.005272725037115182</v>
      </c>
      <c r="G75" s="32">
        <v>170.31</v>
      </c>
      <c r="H75" s="6">
        <f t="shared" si="8"/>
        <v>0.00019916793854377464</v>
      </c>
      <c r="I75" s="32">
        <v>71491.8999999999</v>
      </c>
      <c r="J75" s="6">
        <f t="shared" si="9"/>
        <v>0.026982009856010753</v>
      </c>
      <c r="K75" s="27">
        <f t="shared" si="10"/>
        <v>121139.5699999999</v>
      </c>
      <c r="L75" s="6">
        <f t="shared" si="11"/>
        <v>0.00698448641928504</v>
      </c>
      <c r="M75" s="4"/>
      <c r="N75" s="4"/>
    </row>
    <row r="76" spans="2:14" ht="12.75">
      <c r="B76" s="30">
        <v>33187</v>
      </c>
      <c r="C76" s="32">
        <v>5800.43</v>
      </c>
      <c r="D76" s="6">
        <f t="shared" si="6"/>
        <v>0.0006340965911814138</v>
      </c>
      <c r="E76" s="32">
        <v>5800.43</v>
      </c>
      <c r="F76" s="6">
        <f t="shared" si="7"/>
        <v>0.0012362855450264128</v>
      </c>
      <c r="G76" s="32">
        <v>0</v>
      </c>
      <c r="H76" s="6">
        <f t="shared" si="8"/>
        <v>0</v>
      </c>
      <c r="I76" s="32">
        <v>959.299999999999</v>
      </c>
      <c r="J76" s="6">
        <f t="shared" si="9"/>
        <v>0.0003620527927621328</v>
      </c>
      <c r="K76" s="27">
        <f t="shared" si="10"/>
        <v>12560.16</v>
      </c>
      <c r="L76" s="6">
        <f t="shared" si="11"/>
        <v>0.0007241751555172868</v>
      </c>
      <c r="M76" s="4"/>
      <c r="N76" s="4"/>
    </row>
    <row r="77" spans="2:12" ht="12.75">
      <c r="B77" s="30">
        <v>33189</v>
      </c>
      <c r="C77" s="32">
        <v>11787.87</v>
      </c>
      <c r="D77" s="6">
        <f t="shared" si="6"/>
        <v>0.0012886369086929164</v>
      </c>
      <c r="E77" s="32">
        <v>11787.87</v>
      </c>
      <c r="F77" s="6">
        <f t="shared" si="7"/>
        <v>0.0025124298177291167</v>
      </c>
      <c r="G77" s="32">
        <v>0</v>
      </c>
      <c r="H77" s="6">
        <f t="shared" si="8"/>
        <v>0</v>
      </c>
      <c r="I77" s="32">
        <v>19377.33</v>
      </c>
      <c r="J77" s="6">
        <f t="shared" si="9"/>
        <v>0.007313266384627819</v>
      </c>
      <c r="K77" s="27">
        <f t="shared" si="10"/>
        <v>42953.07000000001</v>
      </c>
      <c r="L77" s="6">
        <f t="shared" si="11"/>
        <v>0.002476524673825406</v>
      </c>
    </row>
    <row r="78" spans="2:12" ht="12.75">
      <c r="B78" s="30">
        <v>33190</v>
      </c>
      <c r="C78" s="32">
        <v>156.729999999999</v>
      </c>
      <c r="D78" s="6">
        <f t="shared" si="6"/>
        <v>1.7133550225735393E-05</v>
      </c>
      <c r="E78" s="32">
        <v>156.729999999999</v>
      </c>
      <c r="F78" s="6">
        <f t="shared" si="7"/>
        <v>3.340494299077628E-05</v>
      </c>
      <c r="G78" s="32">
        <v>0</v>
      </c>
      <c r="H78" s="6">
        <f t="shared" si="8"/>
        <v>0</v>
      </c>
      <c r="I78" s="32">
        <v>0</v>
      </c>
      <c r="J78" s="6">
        <f t="shared" si="9"/>
        <v>0</v>
      </c>
      <c r="K78" s="27">
        <f t="shared" si="10"/>
        <v>313.459999999998</v>
      </c>
      <c r="L78" s="6">
        <f t="shared" si="11"/>
        <v>1.807301373935103E-05</v>
      </c>
    </row>
    <row r="79" spans="2:12" ht="12.75">
      <c r="B79" s="30">
        <v>33193</v>
      </c>
      <c r="C79" s="4">
        <v>874.009999999999</v>
      </c>
      <c r="D79" s="6">
        <f t="shared" si="6"/>
        <v>9.554580637271148E-05</v>
      </c>
      <c r="E79" s="4">
        <v>874.009999999999</v>
      </c>
      <c r="F79" s="6">
        <f t="shared" si="7"/>
        <v>0.0001862837633086743</v>
      </c>
      <c r="G79" s="4">
        <v>0</v>
      </c>
      <c r="H79" s="6">
        <f t="shared" si="8"/>
        <v>0</v>
      </c>
      <c r="I79" s="4">
        <v>2111.88999999999</v>
      </c>
      <c r="J79" s="6">
        <f t="shared" si="9"/>
        <v>0.0007970558454148002</v>
      </c>
      <c r="K79" s="27">
        <f t="shared" si="10"/>
        <v>3859.909999999988</v>
      </c>
      <c r="L79" s="6">
        <f t="shared" si="11"/>
        <v>0.0002225489901826666</v>
      </c>
    </row>
    <row r="80" spans="2:12" ht="12.75">
      <c r="B80" s="37">
        <v>33194</v>
      </c>
      <c r="C80" s="47">
        <v>171.94</v>
      </c>
      <c r="D80" s="6">
        <f t="shared" si="6"/>
        <v>1.8796290600478293E-05</v>
      </c>
      <c r="E80" s="47">
        <v>171.94</v>
      </c>
      <c r="F80" s="6">
        <f t="shared" si="7"/>
        <v>3.66467549150393E-05</v>
      </c>
      <c r="G80" s="47">
        <v>0</v>
      </c>
      <c r="H80" s="6">
        <f t="shared" si="8"/>
        <v>0</v>
      </c>
      <c r="I80" s="47">
        <v>1063.28</v>
      </c>
      <c r="J80" s="6">
        <f t="shared" si="9"/>
        <v>0.0004012962508997404</v>
      </c>
      <c r="K80" s="40">
        <f t="shared" si="10"/>
        <v>1407.1599999999999</v>
      </c>
      <c r="L80" s="6">
        <f t="shared" si="11"/>
        <v>8.113195308321751E-05</v>
      </c>
    </row>
    <row r="81" spans="2:12" ht="12.75">
      <c r="B81" s="37">
        <v>33196</v>
      </c>
      <c r="C81" s="47">
        <v>1668.30999999999</v>
      </c>
      <c r="D81" s="6">
        <f t="shared" si="6"/>
        <v>0.00018237780372038937</v>
      </c>
      <c r="E81" s="47">
        <v>1668.30999999999</v>
      </c>
      <c r="F81" s="6">
        <f t="shared" si="7"/>
        <v>0.00035557838602017476</v>
      </c>
      <c r="G81" s="47">
        <v>0</v>
      </c>
      <c r="H81" s="6">
        <f t="shared" si="8"/>
        <v>0</v>
      </c>
      <c r="I81" s="47">
        <v>22998.7599999999</v>
      </c>
      <c r="J81" s="6">
        <f t="shared" si="9"/>
        <v>0.008680043039785262</v>
      </c>
      <c r="K81" s="40">
        <f t="shared" si="10"/>
        <v>26335.37999999988</v>
      </c>
      <c r="L81" s="6">
        <f t="shared" si="11"/>
        <v>0.001518406446025111</v>
      </c>
    </row>
    <row r="82" spans="2:12" ht="12.75">
      <c r="B82" s="37">
        <v>33299</v>
      </c>
      <c r="C82" s="47">
        <v>0</v>
      </c>
      <c r="D82" s="6">
        <f t="shared" si="6"/>
        <v>0</v>
      </c>
      <c r="E82" s="47">
        <v>0</v>
      </c>
      <c r="F82" s="6">
        <f t="shared" si="7"/>
        <v>0</v>
      </c>
      <c r="G82" s="47">
        <v>0</v>
      </c>
      <c r="H82" s="6">
        <f t="shared" si="8"/>
        <v>0</v>
      </c>
      <c r="I82" s="47">
        <v>6342.1</v>
      </c>
      <c r="J82" s="6">
        <f t="shared" si="9"/>
        <v>0.0023935943051982956</v>
      </c>
      <c r="K82" s="40">
        <f t="shared" si="10"/>
        <v>6342.1</v>
      </c>
      <c r="L82" s="6">
        <f t="shared" si="11"/>
        <v>0.0003656634353229724</v>
      </c>
    </row>
    <row r="83" spans="2:12" ht="12.75">
      <c r="B83" s="37"/>
      <c r="C83" s="47"/>
      <c r="D83" s="6">
        <f t="shared" si="6"/>
        <v>0</v>
      </c>
      <c r="E83" s="47"/>
      <c r="F83" s="6">
        <f t="shared" si="7"/>
        <v>0</v>
      </c>
      <c r="G83" s="47"/>
      <c r="H83" s="6">
        <f t="shared" si="8"/>
        <v>0</v>
      </c>
      <c r="I83" s="47"/>
      <c r="J83" s="6">
        <f t="shared" si="9"/>
        <v>0</v>
      </c>
      <c r="K83" s="40">
        <f t="shared" si="10"/>
        <v>0</v>
      </c>
      <c r="L83" s="6">
        <f t="shared" si="11"/>
        <v>0</v>
      </c>
    </row>
    <row r="84" spans="2:12" ht="12.75">
      <c r="B84" s="37"/>
      <c r="C84" s="47"/>
      <c r="D84" s="6">
        <f t="shared" si="6"/>
        <v>0</v>
      </c>
      <c r="E84" s="47"/>
      <c r="F84" s="6">
        <f t="shared" si="7"/>
        <v>0</v>
      </c>
      <c r="G84" s="47"/>
      <c r="H84" s="6">
        <f t="shared" si="8"/>
        <v>0</v>
      </c>
      <c r="I84" s="47"/>
      <c r="J84" s="6">
        <f t="shared" si="9"/>
        <v>0</v>
      </c>
      <c r="K84" s="40">
        <f t="shared" si="10"/>
        <v>0</v>
      </c>
      <c r="L84" s="6">
        <f t="shared" si="11"/>
        <v>0</v>
      </c>
    </row>
    <row r="85" spans="2:12" ht="12.75">
      <c r="B85" s="37"/>
      <c r="C85" s="47"/>
      <c r="D85" s="6">
        <f t="shared" si="6"/>
        <v>0</v>
      </c>
      <c r="E85" s="47"/>
      <c r="F85" s="6">
        <f t="shared" si="7"/>
        <v>0</v>
      </c>
      <c r="G85" s="47"/>
      <c r="H85" s="6">
        <f t="shared" si="8"/>
        <v>0</v>
      </c>
      <c r="I85" s="47"/>
      <c r="J85" s="6">
        <f t="shared" si="9"/>
        <v>0</v>
      </c>
      <c r="K85" s="40">
        <f t="shared" si="10"/>
        <v>0</v>
      </c>
      <c r="L85" s="6">
        <f t="shared" si="11"/>
        <v>0</v>
      </c>
    </row>
    <row r="86" spans="2:12" ht="12.75">
      <c r="B86" s="37"/>
      <c r="C86" s="47"/>
      <c r="D86" s="6">
        <f t="shared" si="6"/>
        <v>0</v>
      </c>
      <c r="E86" s="47"/>
      <c r="F86" s="6">
        <f t="shared" si="7"/>
        <v>0</v>
      </c>
      <c r="G86" s="47"/>
      <c r="H86" s="6">
        <f t="shared" si="8"/>
        <v>0</v>
      </c>
      <c r="I86" s="47"/>
      <c r="J86" s="6">
        <f t="shared" si="9"/>
        <v>0</v>
      </c>
      <c r="K86" s="40">
        <f t="shared" si="10"/>
        <v>0</v>
      </c>
      <c r="L86" s="6">
        <f t="shared" si="11"/>
        <v>0</v>
      </c>
    </row>
    <row r="87" spans="2:12" ht="12.75">
      <c r="B87" s="37"/>
      <c r="C87" s="47"/>
      <c r="D87" s="6">
        <f t="shared" si="6"/>
        <v>0</v>
      </c>
      <c r="E87" s="47"/>
      <c r="F87" s="6">
        <f t="shared" si="7"/>
        <v>0</v>
      </c>
      <c r="G87" s="47"/>
      <c r="H87" s="6">
        <f t="shared" si="8"/>
        <v>0</v>
      </c>
      <c r="I87" s="47"/>
      <c r="J87" s="6">
        <f t="shared" si="9"/>
        <v>0</v>
      </c>
      <c r="K87" s="40">
        <f t="shared" si="10"/>
        <v>0</v>
      </c>
      <c r="L87" s="6">
        <f t="shared" si="11"/>
        <v>0</v>
      </c>
    </row>
    <row r="88" spans="2:12" ht="12.75">
      <c r="B88" s="37"/>
      <c r="C88" s="47"/>
      <c r="D88" s="6">
        <f t="shared" si="6"/>
        <v>0</v>
      </c>
      <c r="E88" s="47"/>
      <c r="F88" s="6">
        <f t="shared" si="7"/>
        <v>0</v>
      </c>
      <c r="G88" s="47"/>
      <c r="H88" s="6">
        <f t="shared" si="8"/>
        <v>0</v>
      </c>
      <c r="I88" s="47"/>
      <c r="J88" s="6">
        <f t="shared" si="9"/>
        <v>0</v>
      </c>
      <c r="K88" s="40">
        <f t="shared" si="10"/>
        <v>0</v>
      </c>
      <c r="L88" s="6">
        <f t="shared" si="11"/>
        <v>0</v>
      </c>
    </row>
    <row r="89" spans="2:12" ht="12.75">
      <c r="B89" s="33"/>
      <c r="C89" s="36"/>
      <c r="D89" s="6">
        <f t="shared" si="6"/>
        <v>0</v>
      </c>
      <c r="E89" s="36"/>
      <c r="F89" s="6">
        <f t="shared" si="7"/>
        <v>0</v>
      </c>
      <c r="G89" s="36"/>
      <c r="H89" s="6">
        <f t="shared" si="8"/>
        <v>0</v>
      </c>
      <c r="I89" s="36"/>
      <c r="J89" s="6">
        <f t="shared" si="9"/>
        <v>0</v>
      </c>
      <c r="K89" s="40">
        <f t="shared" si="10"/>
        <v>0</v>
      </c>
      <c r="L89" s="6">
        <f t="shared" si="11"/>
        <v>0</v>
      </c>
    </row>
    <row r="90" spans="3:21" ht="12.75">
      <c r="C90" s="4">
        <f aca="true" t="shared" si="12" ref="C90:J90">SUM(C2:C89)</f>
        <v>9147549.569999987</v>
      </c>
      <c r="D90" s="10">
        <f t="shared" si="12"/>
        <v>1</v>
      </c>
      <c r="E90" s="4">
        <f t="shared" si="12"/>
        <v>4691820.609999995</v>
      </c>
      <c r="F90" s="10">
        <f t="shared" si="12"/>
        <v>0.9999999999999997</v>
      </c>
      <c r="G90" s="4">
        <f t="shared" si="12"/>
        <v>855107.5099999992</v>
      </c>
      <c r="H90" s="10">
        <f t="shared" si="12"/>
        <v>1.0000000000000002</v>
      </c>
      <c r="I90" s="4">
        <f>SUM(I2:I89)</f>
        <v>2649613.589999995</v>
      </c>
      <c r="J90" s="7">
        <f t="shared" si="12"/>
        <v>1.0000000000000004</v>
      </c>
      <c r="K90" s="4">
        <f>SUM(K2:K89)</f>
        <v>17344091.279999975</v>
      </c>
      <c r="L90" s="10"/>
      <c r="M90" s="14"/>
      <c r="O90" s="13"/>
      <c r="P90" s="13"/>
      <c r="Q90" s="14"/>
      <c r="S90" s="13"/>
      <c r="T90" s="13"/>
      <c r="U90" s="14"/>
    </row>
    <row r="91" spans="3:11" ht="12.75">
      <c r="C91" s="4">
        <f>+C90-C92</f>
        <v>-0.9600000120699406</v>
      </c>
      <c r="E91" s="4">
        <f>+E90-E92</f>
        <v>-0.9600000055506825</v>
      </c>
      <c r="F91" s="10"/>
      <c r="G91" s="4">
        <f>+G90-G92</f>
        <v>0</v>
      </c>
      <c r="I91" s="4">
        <f>+I90-I92</f>
        <v>0.139999995008111</v>
      </c>
      <c r="K91" s="4">
        <f>+K90-K92</f>
        <v>-1.7800000235438347</v>
      </c>
    </row>
    <row r="92" spans="3:11" ht="12.75">
      <c r="C92" s="16">
        <v>9147550.53</v>
      </c>
      <c r="E92" s="9">
        <v>4691821.57</v>
      </c>
      <c r="F92" s="10"/>
      <c r="G92" s="9">
        <v>855107.51</v>
      </c>
      <c r="I92" s="9">
        <v>2649613.45</v>
      </c>
      <c r="K92" s="4">
        <f>+C92+E92+G92+I92</f>
        <v>17344093.06</v>
      </c>
    </row>
    <row r="93" spans="3:11" ht="12.75">
      <c r="C93"/>
      <c r="I93"/>
      <c r="K93"/>
    </row>
    <row r="94" spans="3:12" ht="12.75">
      <c r="C94" s="13"/>
      <c r="D94" s="13"/>
      <c r="E94" s="14"/>
      <c r="G94" s="13"/>
      <c r="H94" s="13"/>
      <c r="I94" s="14"/>
      <c r="K94" s="13"/>
      <c r="L94" s="13"/>
    </row>
    <row r="95" spans="3:11" ht="12.75">
      <c r="C95"/>
      <c r="I95"/>
      <c r="K95"/>
    </row>
    <row r="96" spans="3:11" ht="12.75">
      <c r="C96"/>
      <c r="I96"/>
      <c r="K96"/>
    </row>
    <row r="97" spans="3:11" ht="12.75">
      <c r="C97"/>
      <c r="I97"/>
      <c r="K97"/>
    </row>
    <row r="98" spans="3:11" ht="12.75">
      <c r="C98"/>
      <c r="I98"/>
      <c r="K98"/>
    </row>
    <row r="99" spans="3:11" ht="12.75">
      <c r="C99"/>
      <c r="I99"/>
      <c r="K99"/>
    </row>
    <row r="100" spans="3:11" ht="12.75">
      <c r="C100"/>
      <c r="I100"/>
      <c r="K100"/>
    </row>
    <row r="101" spans="3:11" ht="12.75">
      <c r="C101"/>
      <c r="I101"/>
      <c r="K101"/>
    </row>
    <row r="102" spans="3:11" ht="12.75">
      <c r="C102"/>
      <c r="I102"/>
      <c r="K102"/>
    </row>
    <row r="103" spans="3:12" ht="12.75">
      <c r="C103" s="4">
        <f>+C92</f>
        <v>9147550.53</v>
      </c>
      <c r="E103" s="4">
        <f>+E92</f>
        <v>4691821.57</v>
      </c>
      <c r="F103" s="10"/>
      <c r="G103" s="4">
        <f>+G92</f>
        <v>855107.51</v>
      </c>
      <c r="I103" s="4">
        <f>+I92</f>
        <v>2649613.45</v>
      </c>
      <c r="K103" s="4">
        <f>SUM(C103:I103)</f>
        <v>17344093.06</v>
      </c>
      <c r="L103" s="4"/>
    </row>
    <row r="104" spans="5:12" ht="12.75">
      <c r="E104" s="4"/>
      <c r="F104" s="10"/>
      <c r="G104" s="4"/>
      <c r="L104" s="4"/>
    </row>
    <row r="105" spans="5:12" ht="12.75">
      <c r="E105" s="4"/>
      <c r="F105" s="10"/>
      <c r="G105" s="4"/>
      <c r="K105" s="4">
        <f>SUM(K101:K102)</f>
        <v>0</v>
      </c>
      <c r="L105" s="4"/>
    </row>
    <row r="106" spans="5:11" ht="12.75">
      <c r="E106" s="4"/>
      <c r="F106" s="10"/>
      <c r="G106" s="4"/>
      <c r="H106" s="10"/>
      <c r="I106"/>
      <c r="J106" s="10"/>
      <c r="K106"/>
    </row>
    <row r="107" spans="5:11" ht="12.75">
      <c r="E107" s="4"/>
      <c r="F107" s="10"/>
      <c r="G107" s="4"/>
      <c r="H107" s="10"/>
      <c r="I107"/>
      <c r="J107" s="10"/>
      <c r="K10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2011-03-01T22:35:48Z</cp:lastPrinted>
  <dcterms:created xsi:type="dcterms:W3CDTF">1996-10-14T23:33:28Z</dcterms:created>
  <dcterms:modified xsi:type="dcterms:W3CDTF">2019-10-03T20:11:33Z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