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Budget\Budget Manual\FY 18-19\"/>
    </mc:Choice>
  </mc:AlternateContent>
  <bookViews>
    <workbookView xWindow="0" yWindow="0" windowWidth="23040" windowHeight="10560"/>
  </bookViews>
  <sheets>
    <sheet name="Fleet Master" sheetId="1" r:id="rId1"/>
    <sheet name="debt service calculator" sheetId="6" r:id="rId2"/>
  </sheets>
  <definedNames>
    <definedName name="_p2">#REF!</definedName>
    <definedName name="a">#REF!</definedName>
    <definedName name="_xlnm.Print_Area" localSheetId="1">'debt service calculator'!$A$2:$O$68</definedName>
    <definedName name="_xlnm.Print_Area" localSheetId="0">'Fleet Master'!$B$3:$S$28</definedName>
    <definedName name="_xlnm.Print_Area">#REF!</definedName>
    <definedName name="Print_Area_MI">#REF!</definedName>
    <definedName name="_xlnm.Print_Titles">#N/A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6" l="1"/>
  <c r="M17" i="6"/>
  <c r="L17" i="6"/>
  <c r="K17" i="6"/>
  <c r="J4" i="6"/>
  <c r="J17" i="6" s="1"/>
  <c r="I4" i="6"/>
  <c r="I17" i="6" s="1"/>
  <c r="H4" i="6"/>
  <c r="H17" i="6" s="1"/>
  <c r="G17" i="6"/>
  <c r="G13" i="6"/>
  <c r="B63" i="6"/>
  <c r="B64" i="6" s="1"/>
  <c r="B50" i="6"/>
  <c r="B51" i="6" s="1"/>
  <c r="B37" i="6"/>
  <c r="B39" i="6" s="1"/>
  <c r="B41" i="6" s="1"/>
  <c r="C32" i="6"/>
  <c r="B23" i="6"/>
  <c r="B25" i="6" s="1"/>
  <c r="B27" i="6" s="1"/>
  <c r="B9" i="6"/>
  <c r="B11" i="6" s="1"/>
  <c r="B13" i="6" s="1"/>
  <c r="B24" i="6" l="1"/>
  <c r="B52" i="6"/>
  <c r="B54" i="6" s="1"/>
  <c r="B38" i="6"/>
  <c r="B65" i="6"/>
  <c r="B67" i="6" s="1"/>
  <c r="B10" i="6"/>
  <c r="C45" i="6"/>
  <c r="H13" i="6" l="1"/>
  <c r="C58" i="6"/>
  <c r="D24" i="1" l="1"/>
  <c r="E24" i="1"/>
  <c r="F24" i="1" l="1"/>
  <c r="C6" i="6" s="1"/>
  <c r="C9" i="6" s="1"/>
  <c r="G24" i="1"/>
  <c r="F7" i="6" s="1"/>
  <c r="F20" i="6" s="1"/>
  <c r="H24" i="1"/>
  <c r="I24" i="1"/>
  <c r="J24" i="1"/>
  <c r="C20" i="6" s="1"/>
  <c r="I21" i="6" s="1"/>
  <c r="K24" i="1"/>
  <c r="F8" i="6" s="1"/>
  <c r="F21" i="6" s="1"/>
  <c r="L24" i="1"/>
  <c r="C34" i="6" s="1"/>
  <c r="J22" i="6" s="1"/>
  <c r="M24" i="1"/>
  <c r="F9" i="6" s="1"/>
  <c r="F22" i="6" s="1"/>
  <c r="N24" i="1"/>
  <c r="C47" i="6" s="1"/>
  <c r="K23" i="6" s="1"/>
  <c r="O24" i="1"/>
  <c r="F10" i="6" s="1"/>
  <c r="F23" i="6" s="1"/>
  <c r="P24" i="1"/>
  <c r="C60" i="6" s="1"/>
  <c r="L24" i="6" s="1"/>
  <c r="Q24" i="1"/>
  <c r="F11" i="6" s="1"/>
  <c r="F24" i="6" s="1"/>
  <c r="R24" i="1"/>
  <c r="G47" i="6" s="1"/>
  <c r="S24" i="1"/>
  <c r="F12" i="6" s="1"/>
  <c r="F25" i="6" s="1"/>
  <c r="G50" i="6" l="1"/>
  <c r="G52" i="6" s="1"/>
  <c r="G54" i="6" s="1"/>
  <c r="M25" i="6"/>
  <c r="C50" i="6"/>
  <c r="C11" i="6"/>
  <c r="C13" i="6" s="1"/>
  <c r="C10" i="6"/>
  <c r="H20" i="6" s="1"/>
  <c r="C37" i="6"/>
  <c r="C23" i="6"/>
  <c r="C63" i="6"/>
  <c r="F13" i="6"/>
  <c r="L74" i="1"/>
  <c r="L75" i="1"/>
  <c r="G51" i="6" l="1"/>
  <c r="N12" i="6" s="1"/>
  <c r="C64" i="6"/>
  <c r="C65" i="6"/>
  <c r="C67" i="6" s="1"/>
  <c r="C25" i="6"/>
  <c r="C27" i="6" s="1"/>
  <c r="C24" i="6"/>
  <c r="C39" i="6"/>
  <c r="C41" i="6" s="1"/>
  <c r="C38" i="6"/>
  <c r="K7" i="6"/>
  <c r="J7" i="6"/>
  <c r="L7" i="6"/>
  <c r="M7" i="6"/>
  <c r="I7" i="6"/>
  <c r="C52" i="6"/>
  <c r="C54" i="6" s="1"/>
  <c r="C51" i="6"/>
  <c r="I13" i="6" l="1"/>
  <c r="L8" i="6"/>
  <c r="M8" i="6"/>
  <c r="N8" i="6"/>
  <c r="K8" i="6"/>
  <c r="J8" i="6"/>
  <c r="M9" i="6"/>
  <c r="N9" i="6"/>
  <c r="K9" i="6"/>
  <c r="L9" i="6"/>
  <c r="M10" i="6"/>
  <c r="N10" i="6"/>
  <c r="L10" i="6"/>
  <c r="N11" i="6"/>
  <c r="M11" i="6"/>
  <c r="L13" i="6" l="1"/>
  <c r="M13" i="6"/>
  <c r="K13" i="6"/>
  <c r="J13" i="6"/>
  <c r="N13" i="6"/>
  <c r="P33" i="6"/>
  <c r="G26" i="6" l="1"/>
  <c r="M26" i="6"/>
  <c r="K26" i="6"/>
  <c r="L26" i="6"/>
  <c r="I26" i="6"/>
  <c r="J26" i="6"/>
  <c r="H26" i="6"/>
</calcChain>
</file>

<file path=xl/sharedStrings.xml><?xml version="1.0" encoding="utf-8"?>
<sst xmlns="http://schemas.openxmlformats.org/spreadsheetml/2006/main" count="145" uniqueCount="52">
  <si>
    <t>FY18-19</t>
  </si>
  <si>
    <t>FY19-20</t>
  </si>
  <si>
    <t>FY20-21</t>
  </si>
  <si>
    <t>FY21-22</t>
  </si>
  <si>
    <t>FY22-23</t>
  </si>
  <si>
    <t>Total</t>
  </si>
  <si>
    <t xml:space="preserve">OpRev </t>
  </si>
  <si>
    <t>ITD Op</t>
  </si>
  <si>
    <t>dep Op rev</t>
  </si>
  <si>
    <t>Dollar Amount</t>
  </si>
  <si>
    <t>Qty of Vehicles</t>
  </si>
  <si>
    <t xml:space="preserve">Department Name: </t>
  </si>
  <si>
    <t>FY23-24</t>
  </si>
  <si>
    <t>Number</t>
  </si>
  <si>
    <t>of vehicles</t>
  </si>
  <si>
    <t>Cost</t>
  </si>
  <si>
    <t>Type of</t>
  </si>
  <si>
    <t>Vehicle</t>
  </si>
  <si>
    <t>Departmental</t>
  </si>
  <si>
    <t>Division</t>
  </si>
  <si>
    <t>Financed Purchases  FY 18-19</t>
  </si>
  <si>
    <t>Cash Purchases FY 18-19</t>
  </si>
  <si>
    <t>Vehicle Lease/Purchase Calculator</t>
  </si>
  <si>
    <t>Contract</t>
  </si>
  <si>
    <t>Vehicle Type</t>
  </si>
  <si>
    <t>Sample</t>
  </si>
  <si>
    <t>Interest Rate (APR)</t>
  </si>
  <si>
    <t>Term of Payments (Loan)</t>
  </si>
  <si>
    <t>Veh Purchase</t>
  </si>
  <si>
    <t>Veh Count</t>
  </si>
  <si>
    <t>Purchase Amount</t>
  </si>
  <si>
    <t>Down Payment</t>
  </si>
  <si>
    <t>Monthly Payment</t>
  </si>
  <si>
    <t>Term of Loan Paid</t>
  </si>
  <si>
    <t>Total Interest Paid</t>
  </si>
  <si>
    <t>Purchase  Amount Payment Year:</t>
  </si>
  <si>
    <t>FY 18-19</t>
  </si>
  <si>
    <t>FY 19-20</t>
  </si>
  <si>
    <t>FY 20-21</t>
  </si>
  <si>
    <t>FY 21-22</t>
  </si>
  <si>
    <t>FY 22-23</t>
  </si>
  <si>
    <t>FY 23-24</t>
  </si>
  <si>
    <t>EstimatedAnnual Payment</t>
  </si>
  <si>
    <t>Estimated Annual Payment</t>
  </si>
  <si>
    <t>Estimated Monthly Payment</t>
  </si>
  <si>
    <t>FY 17-18</t>
  </si>
  <si>
    <t>FY 24-25</t>
  </si>
  <si>
    <t xml:space="preserve">FY 17-18 </t>
  </si>
  <si>
    <t>Estimated Annual Debt Service Payment by FY</t>
  </si>
  <si>
    <t xml:space="preserve">Veh Purchase Year </t>
  </si>
  <si>
    <t>* This spreadsheet is just an estimate calculator to assist you in determining what you should budget for debt service</t>
  </si>
  <si>
    <t>FY 2018-19 FLEET FIVE-YEAR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</si>
</sst>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i/>
      <sz val="11"/>
      <color rgb="FFFF0000"/>
      <name val="Calibri"/>
      <family val="2"/>
      <scheme val="minor"/>
    </font>
    <font>
      <sz val="12"/>
      <name val="Arial MT"/>
    </font>
    <font>
      <b/>
      <sz val="10"/>
      <color theme="1"/>
      <name val="Arial Narrow"/>
      <family val="2"/>
    </font>
    <font>
      <sz val="10"/>
      <color theme="0"/>
      <name val="Arial Narrow"/>
      <family val="2"/>
    </font>
    <font>
      <sz val="10"/>
      <color theme="1"/>
      <name val="Arial Narrow"/>
      <family val="2"/>
    </font>
    <font>
      <b/>
      <u val="doubleAccounting"/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10"/>
      <name val="Arial Narrow"/>
      <family val="2"/>
    </font>
    <font>
      <sz val="22"/>
      <name val="Arial Narrow"/>
      <family val="2"/>
    </font>
    <font>
      <i/>
      <sz val="11"/>
      <color rgb="FFFF0000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1"/>
      <color theme="1"/>
      <name val="Arial Narrow"/>
      <family val="2"/>
    </font>
    <font>
      <b/>
      <i/>
      <sz val="11"/>
      <color theme="1"/>
      <name val="Arial Narrow"/>
      <family val="2"/>
    </font>
    <font>
      <b/>
      <i/>
      <sz val="11"/>
      <color rgb="FFFF0000"/>
      <name val="Arial Narrow"/>
      <family val="2"/>
    </font>
    <font>
      <b/>
      <i/>
      <sz val="9"/>
      <name val="Arial Narrow"/>
      <family val="2"/>
    </font>
    <font>
      <b/>
      <sz val="10"/>
      <color rgb="FFFF0000"/>
      <name val="Arial Narrow"/>
      <family val="2"/>
    </font>
    <font>
      <i/>
      <sz val="10"/>
      <name val="Arial"/>
      <family val="2"/>
    </font>
    <font>
      <b/>
      <sz val="14"/>
      <color theme="1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CCCCFF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auto="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theme="1" tint="0.499984740745262"/>
      </left>
      <right style="thick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theme="1" tint="0.499984740745262"/>
      </bottom>
      <diagonal/>
    </border>
    <border>
      <left style="medium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/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medium">
        <color auto="1"/>
      </right>
      <top style="thin">
        <color theme="1" tint="0.499984740745262"/>
      </top>
      <bottom style="medium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thick">
        <color indexed="64"/>
      </right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24">
    <xf numFmtId="0" fontId="0" fillId="0" borderId="0" xfId="0"/>
    <xf numFmtId="43" fontId="0" fillId="0" borderId="0" xfId="1" applyFont="1"/>
    <xf numFmtId="164" fontId="0" fillId="0" borderId="0" xfId="1" applyNumberFormat="1" applyFont="1"/>
    <xf numFmtId="0" fontId="3" fillId="2" borderId="1" xfId="0" applyFont="1" applyFill="1" applyBorder="1" applyAlignment="1">
      <alignment horizontal="center" vertical="center"/>
    </xf>
    <xf numFmtId="164" fontId="0" fillId="0" borderId="0" xfId="0" applyNumberFormat="1"/>
    <xf numFmtId="43" fontId="5" fillId="0" borderId="0" xfId="1" applyFont="1"/>
    <xf numFmtId="0" fontId="0" fillId="0" borderId="0" xfId="0" applyFill="1"/>
    <xf numFmtId="0" fontId="2" fillId="0" borderId="0" xfId="0" applyFont="1"/>
    <xf numFmtId="0" fontId="0" fillId="0" borderId="0" xfId="0" applyBorder="1" applyAlignment="1">
      <alignment horizontal="left"/>
    </xf>
    <xf numFmtId="0" fontId="7" fillId="4" borderId="1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right"/>
    </xf>
    <xf numFmtId="0" fontId="9" fillId="7" borderId="10" xfId="0" applyFont="1" applyFill="1" applyBorder="1" applyAlignment="1">
      <alignment horizontal="right"/>
    </xf>
    <xf numFmtId="0" fontId="9" fillId="7" borderId="9" xfId="0" applyFont="1" applyFill="1" applyBorder="1" applyAlignment="1">
      <alignment horizontal="right"/>
    </xf>
    <xf numFmtId="0" fontId="9" fillId="0" borderId="11" xfId="0" applyFont="1" applyBorder="1"/>
    <xf numFmtId="0" fontId="9" fillId="0" borderId="16" xfId="0" applyFont="1" applyBorder="1"/>
    <xf numFmtId="0" fontId="9" fillId="7" borderId="15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/>
    </xf>
    <xf numFmtId="0" fontId="9" fillId="7" borderId="18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9" fillId="0" borderId="13" xfId="0" applyFont="1" applyBorder="1"/>
    <xf numFmtId="0" fontId="9" fillId="7" borderId="19" xfId="0" applyFont="1" applyFill="1" applyBorder="1" applyAlignment="1">
      <alignment horizontal="center" vertical="center"/>
    </xf>
    <xf numFmtId="0" fontId="9" fillId="0" borderId="0" xfId="0" applyFont="1"/>
    <xf numFmtId="164" fontId="9" fillId="0" borderId="0" xfId="1" applyNumberFormat="1" applyFont="1"/>
    <xf numFmtId="0" fontId="8" fillId="5" borderId="4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4" fillId="0" borderId="0" xfId="4"/>
    <xf numFmtId="164" fontId="4" fillId="0" borderId="0" xfId="4" applyNumberFormat="1"/>
    <xf numFmtId="0" fontId="11" fillId="0" borderId="0" xfId="4" applyFont="1"/>
    <xf numFmtId="0" fontId="12" fillId="0" borderId="0" xfId="4" applyFont="1"/>
    <xf numFmtId="0" fontId="11" fillId="0" borderId="20" xfId="4" applyFont="1" applyBorder="1" applyAlignment="1">
      <alignment horizontal="center"/>
    </xf>
    <xf numFmtId="0" fontId="11" fillId="0" borderId="21" xfId="4" applyFont="1" applyBorder="1"/>
    <xf numFmtId="0" fontId="11" fillId="0" borderId="22" xfId="4" applyFont="1" applyBorder="1" applyAlignment="1">
      <alignment horizontal="center"/>
    </xf>
    <xf numFmtId="0" fontId="11" fillId="0" borderId="22" xfId="4" applyFont="1" applyBorder="1" applyAlignment="1">
      <alignment horizontal="center" wrapText="1"/>
    </xf>
    <xf numFmtId="0" fontId="14" fillId="0" borderId="23" xfId="4" applyFont="1" applyBorder="1"/>
    <xf numFmtId="10" fontId="14" fillId="0" borderId="24" xfId="5" applyNumberFormat="1" applyFont="1" applyBorder="1"/>
    <xf numFmtId="0" fontId="16" fillId="8" borderId="26" xfId="4" applyFont="1" applyFill="1" applyBorder="1" applyAlignment="1">
      <alignment horizontal="center"/>
    </xf>
    <xf numFmtId="0" fontId="12" fillId="0" borderId="23" xfId="4" applyFont="1" applyBorder="1"/>
    <xf numFmtId="164" fontId="17" fillId="0" borderId="24" xfId="2" applyNumberFormat="1" applyFont="1" applyBorder="1"/>
    <xf numFmtId="0" fontId="15" fillId="0" borderId="27" xfId="4" applyFont="1" applyBorder="1"/>
    <xf numFmtId="0" fontId="15" fillId="0" borderId="27" xfId="4" applyFont="1" applyBorder="1" applyAlignment="1">
      <alignment horizontal="center"/>
    </xf>
    <xf numFmtId="0" fontId="16" fillId="8" borderId="27" xfId="4" applyFont="1" applyFill="1" applyBorder="1" applyAlignment="1">
      <alignment horizontal="center"/>
    </xf>
    <xf numFmtId="0" fontId="18" fillId="3" borderId="23" xfId="4" applyFont="1" applyFill="1" applyBorder="1"/>
    <xf numFmtId="44" fontId="18" fillId="3" borderId="24" xfId="6" applyFont="1" applyFill="1" applyBorder="1"/>
    <xf numFmtId="165" fontId="18" fillId="3" borderId="24" xfId="6" applyNumberFormat="1" applyFont="1" applyFill="1" applyBorder="1"/>
    <xf numFmtId="0" fontId="12" fillId="0" borderId="27" xfId="4" applyFont="1" applyBorder="1"/>
    <xf numFmtId="164" fontId="17" fillId="0" borderId="27" xfId="2" applyNumberFormat="1" applyFont="1" applyBorder="1"/>
    <xf numFmtId="165" fontId="12" fillId="0" borderId="27" xfId="4" applyNumberFormat="1" applyFont="1" applyFill="1" applyBorder="1"/>
    <xf numFmtId="0" fontId="12" fillId="0" borderId="27" xfId="4" applyFont="1" applyFill="1" applyBorder="1"/>
    <xf numFmtId="0" fontId="12" fillId="0" borderId="28" xfId="4" applyFont="1" applyBorder="1"/>
    <xf numFmtId="44" fontId="17" fillId="0" borderId="29" xfId="6" applyFont="1" applyBorder="1"/>
    <xf numFmtId="165" fontId="17" fillId="0" borderId="29" xfId="6" applyNumberFormat="1" applyFont="1" applyBorder="1"/>
    <xf numFmtId="165" fontId="17" fillId="9" borderId="25" xfId="6" applyNumberFormat="1" applyFont="1" applyFill="1" applyBorder="1"/>
    <xf numFmtId="165" fontId="17" fillId="0" borderId="0" xfId="6" applyNumberFormat="1" applyFont="1"/>
    <xf numFmtId="165" fontId="17" fillId="10" borderId="25" xfId="6" applyNumberFormat="1" applyFont="1" applyFill="1" applyBorder="1"/>
    <xf numFmtId="0" fontId="12" fillId="0" borderId="21" xfId="4" applyFont="1" applyBorder="1"/>
    <xf numFmtId="44" fontId="17" fillId="0" borderId="22" xfId="6" applyFont="1" applyBorder="1"/>
    <xf numFmtId="165" fontId="17" fillId="0" borderId="22" xfId="6" applyNumberFormat="1" applyFont="1" applyBorder="1"/>
    <xf numFmtId="165" fontId="12" fillId="4" borderId="27" xfId="4" applyNumberFormat="1" applyFont="1" applyFill="1" applyBorder="1"/>
    <xf numFmtId="0" fontId="12" fillId="9" borderId="23" xfId="4" applyFont="1" applyFill="1" applyBorder="1"/>
    <xf numFmtId="44" fontId="17" fillId="9" borderId="24" xfId="6" applyFont="1" applyFill="1" applyBorder="1"/>
    <xf numFmtId="165" fontId="17" fillId="9" borderId="24" xfId="6" applyNumberFormat="1" applyFont="1" applyFill="1" applyBorder="1"/>
    <xf numFmtId="165" fontId="12" fillId="11" borderId="27" xfId="4" applyNumberFormat="1" applyFont="1" applyFill="1" applyBorder="1"/>
    <xf numFmtId="0" fontId="11" fillId="0" borderId="28" xfId="4" applyFont="1" applyBorder="1"/>
    <xf numFmtId="44" fontId="11" fillId="0" borderId="29" xfId="6" applyFont="1" applyBorder="1"/>
    <xf numFmtId="165" fontId="11" fillId="0" borderId="29" xfId="6" applyNumberFormat="1" applyFont="1" applyBorder="1"/>
    <xf numFmtId="165" fontId="12" fillId="12" borderId="27" xfId="4" applyNumberFormat="1" applyFont="1" applyFill="1" applyBorder="1"/>
    <xf numFmtId="0" fontId="19" fillId="0" borderId="32" xfId="4" applyFont="1" applyBorder="1"/>
    <xf numFmtId="44" fontId="19" fillId="0" borderId="33" xfId="4" applyNumberFormat="1" applyFont="1" applyBorder="1"/>
    <xf numFmtId="165" fontId="19" fillId="0" borderId="33" xfId="6" applyNumberFormat="1" applyFont="1" applyBorder="1"/>
    <xf numFmtId="164" fontId="15" fillId="0" borderId="27" xfId="4" applyNumberFormat="1" applyFont="1" applyBorder="1"/>
    <xf numFmtId="165" fontId="15" fillId="0" borderId="27" xfId="4" applyNumberFormat="1" applyFont="1" applyBorder="1"/>
    <xf numFmtId="0" fontId="19" fillId="0" borderId="0" xfId="4" applyFont="1" applyBorder="1"/>
    <xf numFmtId="44" fontId="19" fillId="0" borderId="0" xfId="4" applyNumberFormat="1" applyFont="1" applyBorder="1"/>
    <xf numFmtId="165" fontId="19" fillId="0" borderId="0" xfId="6" applyNumberFormat="1" applyFont="1" applyBorder="1"/>
    <xf numFmtId="0" fontId="20" fillId="0" borderId="0" xfId="4" applyFont="1"/>
    <xf numFmtId="165" fontId="12" fillId="0" borderId="27" xfId="4" applyNumberFormat="1" applyFont="1" applyBorder="1"/>
    <xf numFmtId="44" fontId="17" fillId="0" borderId="24" xfId="6" applyFont="1" applyBorder="1"/>
    <xf numFmtId="165" fontId="17" fillId="10" borderId="24" xfId="6" applyNumberFormat="1" applyFont="1" applyFill="1" applyBorder="1"/>
    <xf numFmtId="0" fontId="21" fillId="0" borderId="0" xfId="4" applyFont="1"/>
    <xf numFmtId="165" fontId="17" fillId="4" borderId="24" xfId="6" applyNumberFormat="1" applyFont="1" applyFill="1" applyBorder="1"/>
    <xf numFmtId="0" fontId="12" fillId="0" borderId="30" xfId="4" applyFont="1" applyBorder="1" applyAlignment="1">
      <alignment horizontal="center"/>
    </xf>
    <xf numFmtId="165" fontId="17" fillId="11" borderId="24" xfId="6" applyNumberFormat="1" applyFont="1" applyFill="1" applyBorder="1"/>
    <xf numFmtId="165" fontId="17" fillId="12" borderId="24" xfId="6" applyNumberFormat="1" applyFont="1" applyFill="1" applyBorder="1"/>
    <xf numFmtId="165" fontId="17" fillId="10" borderId="27" xfId="6" applyNumberFormat="1" applyFont="1" applyFill="1" applyBorder="1"/>
    <xf numFmtId="165" fontId="17" fillId="9" borderId="27" xfId="6" applyNumberFormat="1" applyFont="1" applyFill="1" applyBorder="1"/>
    <xf numFmtId="0" fontId="0" fillId="6" borderId="0" xfId="0" applyFill="1" applyAlignment="1">
      <alignment horizontal="center"/>
    </xf>
    <xf numFmtId="0" fontId="7" fillId="7" borderId="3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13" fillId="3" borderId="0" xfId="4" applyFont="1" applyFill="1" applyAlignment="1">
      <alignment horizontal="left"/>
    </xf>
    <xf numFmtId="0" fontId="15" fillId="3" borderId="25" xfId="4" applyFont="1" applyFill="1" applyBorder="1" applyAlignment="1">
      <alignment horizontal="center"/>
    </xf>
    <xf numFmtId="0" fontId="15" fillId="3" borderId="26" xfId="4" applyFont="1" applyFill="1" applyBorder="1" applyAlignment="1">
      <alignment horizontal="center"/>
    </xf>
    <xf numFmtId="0" fontId="12" fillId="0" borderId="30" xfId="4" applyFont="1" applyBorder="1" applyAlignment="1">
      <alignment horizontal="center"/>
    </xf>
    <xf numFmtId="0" fontId="12" fillId="0" borderId="31" xfId="4" applyFont="1" applyBorder="1" applyAlignment="1">
      <alignment horizontal="center"/>
    </xf>
    <xf numFmtId="0" fontId="22" fillId="0" borderId="0" xfId="4" applyFont="1" applyAlignment="1">
      <alignment horizontal="left"/>
    </xf>
    <xf numFmtId="164" fontId="10" fillId="3" borderId="34" xfId="0" applyNumberFormat="1" applyFont="1" applyFill="1" applyBorder="1"/>
    <xf numFmtId="164" fontId="10" fillId="3" borderId="35" xfId="0" applyNumberFormat="1" applyFont="1" applyFill="1" applyBorder="1"/>
    <xf numFmtId="164" fontId="10" fillId="3" borderId="36" xfId="0" applyNumberFormat="1" applyFont="1" applyFill="1" applyBorder="1"/>
    <xf numFmtId="164" fontId="10" fillId="3" borderId="0" xfId="0" applyNumberFormat="1" applyFont="1" applyFill="1" applyBorder="1"/>
    <xf numFmtId="164" fontId="10" fillId="0" borderId="0" xfId="0" applyNumberFormat="1" applyFont="1" applyBorder="1"/>
    <xf numFmtId="0" fontId="9" fillId="3" borderId="15" xfId="0" applyFont="1" applyFill="1" applyBorder="1" applyAlignment="1">
      <alignment horizontal="center" vertical="center"/>
    </xf>
    <xf numFmtId="0" fontId="9" fillId="7" borderId="37" xfId="0" applyFont="1" applyFill="1" applyBorder="1" applyAlignment="1">
      <alignment horizontal="center" vertical="center"/>
    </xf>
    <xf numFmtId="0" fontId="9" fillId="7" borderId="38" xfId="0" applyFont="1" applyFill="1" applyBorder="1" applyAlignment="1">
      <alignment horizontal="center" vertical="center"/>
    </xf>
    <xf numFmtId="164" fontId="9" fillId="7" borderId="39" xfId="1" applyNumberFormat="1" applyFont="1" applyFill="1" applyBorder="1"/>
    <xf numFmtId="164" fontId="9" fillId="7" borderId="40" xfId="1" applyNumberFormat="1" applyFont="1" applyFill="1" applyBorder="1"/>
    <xf numFmtId="164" fontId="9" fillId="7" borderId="41" xfId="1" applyNumberFormat="1" applyFont="1" applyFill="1" applyBorder="1"/>
    <xf numFmtId="164" fontId="9" fillId="7" borderId="42" xfId="1" applyNumberFormat="1" applyFont="1" applyFill="1" applyBorder="1"/>
    <xf numFmtId="164" fontId="9" fillId="0" borderId="41" xfId="1" applyNumberFormat="1" applyFont="1" applyBorder="1"/>
    <xf numFmtId="164" fontId="9" fillId="3" borderId="42" xfId="1" applyNumberFormat="1" applyFont="1" applyFill="1" applyBorder="1"/>
    <xf numFmtId="164" fontId="9" fillId="3" borderId="40" xfId="1" applyNumberFormat="1" applyFont="1" applyFill="1" applyBorder="1"/>
    <xf numFmtId="0" fontId="8" fillId="5" borderId="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center"/>
    </xf>
    <xf numFmtId="164" fontId="9" fillId="3" borderId="44" xfId="1" applyNumberFormat="1" applyFont="1" applyFill="1" applyBorder="1"/>
    <xf numFmtId="0" fontId="8" fillId="5" borderId="1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164" fontId="9" fillId="0" borderId="44" xfId="1" applyNumberFormat="1" applyFont="1" applyBorder="1"/>
    <xf numFmtId="0" fontId="23" fillId="0" borderId="0" xfId="0" applyFont="1" applyAlignment="1">
      <alignment horizontal="center"/>
    </xf>
  </cellXfs>
  <cellStyles count="7">
    <cellStyle name="Comma" xfId="1" builtinId="3"/>
    <cellStyle name="Comma 11" xfId="2"/>
    <cellStyle name="Currency 5" xfId="6"/>
    <cellStyle name="Normal" xfId="0" builtinId="0"/>
    <cellStyle name="Normal 16" xfId="3"/>
    <cellStyle name="Normal 64" xfId="4"/>
    <cellStyle name="Percent 4" xfId="5"/>
  </cellStyles>
  <dxfs count="0"/>
  <tableStyles count="0" defaultTableStyle="TableStyleMedium2" defaultPivotStyle="PivotStyleLight16"/>
  <colors>
    <mruColors>
      <color rgb="FFCCCC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AY79"/>
  <sheetViews>
    <sheetView tabSelected="1" zoomScaleNormal="100" zoomScalePageLayoutView="80" workbookViewId="0">
      <selection activeCell="E29" sqref="E29"/>
    </sheetView>
  </sheetViews>
  <sheetFormatPr defaultRowHeight="15"/>
  <cols>
    <col min="2" max="2" width="18.7109375" bestFit="1" customWidth="1"/>
    <col min="3" max="3" width="21" customWidth="1"/>
    <col min="4" max="4" width="14.7109375" bestFit="1" customWidth="1"/>
    <col min="5" max="5" width="11.85546875" bestFit="1" customWidth="1"/>
    <col min="6" max="6" width="14" bestFit="1" customWidth="1"/>
    <col min="7" max="7" width="14.5703125" bestFit="1" customWidth="1"/>
    <col min="8" max="8" width="14" bestFit="1" customWidth="1"/>
    <col min="9" max="9" width="14.5703125" bestFit="1" customWidth="1"/>
    <col min="10" max="10" width="14.7109375" bestFit="1" customWidth="1"/>
    <col min="11" max="11" width="11.7109375" customWidth="1"/>
    <col min="12" max="12" width="14.7109375" bestFit="1" customWidth="1"/>
    <col min="13" max="13" width="11.5703125" customWidth="1"/>
    <col min="14" max="14" width="14.7109375" bestFit="1" customWidth="1"/>
    <col min="15" max="15" width="11.85546875" bestFit="1" customWidth="1"/>
    <col min="16" max="16" width="12.140625" customWidth="1"/>
    <col min="17" max="17" width="11.85546875" bestFit="1" customWidth="1"/>
    <col min="19" max="19" width="11.85546875" bestFit="1" customWidth="1"/>
    <col min="20" max="51" width="9.140625" style="6"/>
  </cols>
  <sheetData>
    <row r="4" spans="2:19">
      <c r="B4" s="7" t="s">
        <v>11</v>
      </c>
      <c r="C4" s="92"/>
      <c r="D4" s="92"/>
      <c r="E4" s="8"/>
      <c r="F4" s="8"/>
      <c r="G4" s="8"/>
      <c r="H4" s="8"/>
      <c r="I4" s="8"/>
      <c r="J4" s="8"/>
    </row>
    <row r="6" spans="2:19" ht="18.75" thickBot="1">
      <c r="D6" s="123" t="s">
        <v>51</v>
      </c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</row>
    <row r="7" spans="2:19" ht="15.75" thickBot="1">
      <c r="B7" s="9" t="s">
        <v>18</v>
      </c>
      <c r="C7" s="9" t="s">
        <v>16</v>
      </c>
      <c r="D7" s="116" t="s">
        <v>15</v>
      </c>
      <c r="E7" s="117" t="s">
        <v>13</v>
      </c>
      <c r="F7" s="93" t="s">
        <v>20</v>
      </c>
      <c r="G7" s="94"/>
      <c r="H7" s="93" t="s">
        <v>21</v>
      </c>
      <c r="I7" s="94"/>
      <c r="J7" s="10" t="s">
        <v>15</v>
      </c>
      <c r="K7" s="29" t="s">
        <v>13</v>
      </c>
      <c r="L7" s="27" t="s">
        <v>15</v>
      </c>
      <c r="M7" s="11" t="s">
        <v>13</v>
      </c>
      <c r="N7" s="10" t="s">
        <v>15</v>
      </c>
      <c r="O7" s="11" t="s">
        <v>13</v>
      </c>
      <c r="P7" s="10" t="s">
        <v>15</v>
      </c>
      <c r="Q7" s="11" t="s">
        <v>13</v>
      </c>
      <c r="R7" s="10" t="s">
        <v>15</v>
      </c>
      <c r="S7" s="11" t="s">
        <v>13</v>
      </c>
    </row>
    <row r="8" spans="2:19" ht="15.75" thickBot="1">
      <c r="B8" s="12" t="s">
        <v>19</v>
      </c>
      <c r="C8" s="12" t="s">
        <v>17</v>
      </c>
      <c r="D8" s="120" t="s">
        <v>0</v>
      </c>
      <c r="E8" s="117" t="s">
        <v>14</v>
      </c>
      <c r="F8" s="14" t="s">
        <v>9</v>
      </c>
      <c r="G8" s="15" t="s">
        <v>10</v>
      </c>
      <c r="H8" s="14" t="s">
        <v>9</v>
      </c>
      <c r="I8" s="16" t="s">
        <v>10</v>
      </c>
      <c r="J8" s="13" t="s">
        <v>1</v>
      </c>
      <c r="K8" s="29" t="s">
        <v>14</v>
      </c>
      <c r="L8" s="28" t="s">
        <v>2</v>
      </c>
      <c r="M8" s="11" t="s">
        <v>14</v>
      </c>
      <c r="N8" s="13" t="s">
        <v>3</v>
      </c>
      <c r="O8" s="11" t="s">
        <v>14</v>
      </c>
      <c r="P8" s="13" t="s">
        <v>4</v>
      </c>
      <c r="Q8" s="11" t="s">
        <v>14</v>
      </c>
      <c r="R8" s="13" t="s">
        <v>12</v>
      </c>
      <c r="S8" s="106" t="s">
        <v>14</v>
      </c>
    </row>
    <row r="9" spans="2:19">
      <c r="B9" s="17"/>
      <c r="C9" s="18"/>
      <c r="D9" s="121"/>
      <c r="E9" s="118"/>
      <c r="F9" s="107"/>
      <c r="G9" s="19"/>
      <c r="H9" s="20"/>
      <c r="I9" s="21"/>
      <c r="J9" s="22"/>
      <c r="K9" s="30"/>
      <c r="L9" s="22"/>
      <c r="M9" s="30"/>
      <c r="N9" s="22"/>
      <c r="O9" s="30"/>
      <c r="P9" s="22"/>
      <c r="Q9" s="30"/>
      <c r="R9" s="31"/>
      <c r="S9" s="106"/>
    </row>
    <row r="10" spans="2:19">
      <c r="B10" s="17"/>
      <c r="C10" s="23"/>
      <c r="D10" s="121"/>
      <c r="E10" s="118"/>
      <c r="F10" s="108"/>
      <c r="G10" s="19"/>
      <c r="H10" s="20"/>
      <c r="I10" s="24"/>
      <c r="J10" s="22"/>
      <c r="K10" s="30"/>
      <c r="L10" s="22"/>
      <c r="M10" s="30"/>
      <c r="N10" s="22"/>
      <c r="O10" s="30"/>
      <c r="P10" s="22"/>
      <c r="Q10" s="30"/>
      <c r="R10" s="31"/>
      <c r="S10" s="106"/>
    </row>
    <row r="11" spans="2:19">
      <c r="B11" s="17"/>
      <c r="C11" s="23"/>
      <c r="D11" s="121"/>
      <c r="E11" s="118"/>
      <c r="F11" s="108"/>
      <c r="G11" s="19"/>
      <c r="H11" s="20"/>
      <c r="I11" s="24"/>
      <c r="J11" s="22"/>
      <c r="K11" s="30"/>
      <c r="L11" s="22"/>
      <c r="M11" s="30"/>
      <c r="N11" s="22"/>
      <c r="O11" s="30"/>
      <c r="P11" s="22"/>
      <c r="Q11" s="30"/>
      <c r="R11" s="31"/>
      <c r="S11" s="106"/>
    </row>
    <row r="12" spans="2:19">
      <c r="B12" s="17"/>
      <c r="C12" s="23"/>
      <c r="D12" s="121"/>
      <c r="E12" s="118"/>
      <c r="F12" s="108"/>
      <c r="G12" s="19"/>
      <c r="H12" s="20"/>
      <c r="I12" s="24"/>
      <c r="J12" s="22"/>
      <c r="K12" s="30"/>
      <c r="L12" s="22"/>
      <c r="M12" s="30"/>
      <c r="N12" s="22"/>
      <c r="O12" s="30"/>
      <c r="P12" s="22"/>
      <c r="Q12" s="30"/>
      <c r="R12" s="31"/>
      <c r="S12" s="106"/>
    </row>
    <row r="13" spans="2:19">
      <c r="B13" s="17"/>
      <c r="C13" s="23"/>
      <c r="D13" s="121"/>
      <c r="E13" s="118"/>
      <c r="F13" s="108"/>
      <c r="G13" s="19"/>
      <c r="H13" s="20"/>
      <c r="I13" s="24"/>
      <c r="J13" s="22"/>
      <c r="K13" s="30"/>
      <c r="L13" s="22"/>
      <c r="M13" s="30"/>
      <c r="N13" s="22"/>
      <c r="O13" s="30"/>
      <c r="P13" s="22"/>
      <c r="Q13" s="30"/>
      <c r="R13" s="31"/>
      <c r="S13" s="106"/>
    </row>
    <row r="14" spans="2:19">
      <c r="B14" s="17"/>
      <c r="C14" s="23"/>
      <c r="D14" s="121"/>
      <c r="E14" s="118"/>
      <c r="F14" s="108"/>
      <c r="G14" s="19"/>
      <c r="H14" s="20"/>
      <c r="I14" s="24"/>
      <c r="J14" s="22"/>
      <c r="K14" s="30"/>
      <c r="L14" s="22"/>
      <c r="M14" s="30"/>
      <c r="N14" s="22"/>
      <c r="O14" s="30"/>
      <c r="P14" s="22"/>
      <c r="Q14" s="30"/>
      <c r="R14" s="31"/>
      <c r="S14" s="106"/>
    </row>
    <row r="15" spans="2:19">
      <c r="B15" s="17"/>
      <c r="C15" s="23"/>
      <c r="D15" s="121"/>
      <c r="E15" s="118"/>
      <c r="F15" s="108"/>
      <c r="G15" s="19"/>
      <c r="H15" s="20"/>
      <c r="I15" s="24"/>
      <c r="J15" s="22"/>
      <c r="K15" s="30"/>
      <c r="L15" s="22"/>
      <c r="M15" s="30"/>
      <c r="N15" s="22"/>
      <c r="O15" s="30"/>
      <c r="P15" s="22"/>
      <c r="Q15" s="30"/>
      <c r="R15" s="31"/>
      <c r="S15" s="106"/>
    </row>
    <row r="16" spans="2:19">
      <c r="B16" s="17"/>
      <c r="C16" s="23"/>
      <c r="D16" s="121"/>
      <c r="E16" s="118"/>
      <c r="F16" s="108"/>
      <c r="G16" s="19"/>
      <c r="H16" s="20"/>
      <c r="I16" s="24"/>
      <c r="J16" s="22"/>
      <c r="K16" s="30"/>
      <c r="L16" s="22"/>
      <c r="M16" s="30"/>
      <c r="N16" s="22"/>
      <c r="O16" s="30"/>
      <c r="P16" s="22"/>
      <c r="Q16" s="30"/>
      <c r="R16" s="31"/>
      <c r="S16" s="106"/>
    </row>
    <row r="17" spans="2:19">
      <c r="B17" s="17"/>
      <c r="C17" s="23"/>
      <c r="D17" s="121"/>
      <c r="E17" s="118"/>
      <c r="F17" s="108"/>
      <c r="G17" s="19"/>
      <c r="H17" s="20"/>
      <c r="I17" s="24"/>
      <c r="J17" s="22"/>
      <c r="K17" s="30"/>
      <c r="L17" s="22"/>
      <c r="M17" s="30"/>
      <c r="N17" s="22"/>
      <c r="O17" s="30"/>
      <c r="P17" s="22"/>
      <c r="Q17" s="30"/>
      <c r="R17" s="31"/>
      <c r="S17" s="106"/>
    </row>
    <row r="18" spans="2:19">
      <c r="B18" s="17"/>
      <c r="C18" s="23"/>
      <c r="D18" s="121"/>
      <c r="E18" s="118"/>
      <c r="F18" s="108"/>
      <c r="G18" s="19"/>
      <c r="H18" s="20"/>
      <c r="I18" s="24"/>
      <c r="J18" s="22"/>
      <c r="K18" s="30"/>
      <c r="L18" s="22"/>
      <c r="M18" s="30"/>
      <c r="N18" s="22"/>
      <c r="O18" s="30"/>
      <c r="P18" s="22"/>
      <c r="Q18" s="30"/>
      <c r="R18" s="31"/>
      <c r="S18" s="106"/>
    </row>
    <row r="19" spans="2:19">
      <c r="B19" s="17"/>
      <c r="C19" s="23"/>
      <c r="D19" s="121"/>
      <c r="E19" s="118"/>
      <c r="F19" s="108"/>
      <c r="G19" s="19"/>
      <c r="H19" s="20"/>
      <c r="I19" s="24"/>
      <c r="J19" s="22"/>
      <c r="K19" s="30"/>
      <c r="L19" s="22"/>
      <c r="M19" s="30"/>
      <c r="N19" s="22"/>
      <c r="O19" s="30"/>
      <c r="P19" s="22"/>
      <c r="Q19" s="30"/>
      <c r="R19" s="31"/>
      <c r="S19" s="106"/>
    </row>
    <row r="20" spans="2:19">
      <c r="B20" s="17"/>
      <c r="C20" s="23"/>
      <c r="D20" s="121"/>
      <c r="E20" s="118"/>
      <c r="F20" s="108"/>
      <c r="G20" s="19"/>
      <c r="H20" s="20"/>
      <c r="I20" s="24"/>
      <c r="J20" s="22"/>
      <c r="K20" s="30"/>
      <c r="L20" s="22"/>
      <c r="M20" s="30"/>
      <c r="N20" s="22"/>
      <c r="O20" s="30"/>
      <c r="P20" s="22"/>
      <c r="Q20" s="30"/>
      <c r="R20" s="31"/>
      <c r="S20" s="106"/>
    </row>
    <row r="21" spans="2:19">
      <c r="B21" s="17"/>
      <c r="C21" s="23"/>
      <c r="D21" s="121"/>
      <c r="E21" s="118"/>
      <c r="F21" s="108"/>
      <c r="G21" s="19"/>
      <c r="H21" s="20"/>
      <c r="I21" s="24"/>
      <c r="J21" s="22"/>
      <c r="K21" s="30"/>
      <c r="L21" s="22"/>
      <c r="M21" s="30"/>
      <c r="N21" s="22"/>
      <c r="O21" s="30"/>
      <c r="P21" s="22"/>
      <c r="Q21" s="30"/>
      <c r="R21" s="31"/>
      <c r="S21" s="106"/>
    </row>
    <row r="22" spans="2:19">
      <c r="B22" s="17"/>
      <c r="C22" s="23"/>
      <c r="D22" s="121"/>
      <c r="E22" s="118"/>
      <c r="F22" s="108"/>
      <c r="G22" s="19"/>
      <c r="H22" s="20"/>
      <c r="I22" s="24"/>
      <c r="J22" s="22"/>
      <c r="K22" s="30"/>
      <c r="L22" s="22"/>
      <c r="M22" s="30"/>
      <c r="N22" s="22"/>
      <c r="O22" s="30"/>
      <c r="P22" s="22"/>
      <c r="Q22" s="30"/>
      <c r="R22" s="31"/>
      <c r="S22" s="106"/>
    </row>
    <row r="23" spans="2:19" ht="15.75" thickBot="1">
      <c r="B23" s="17"/>
      <c r="C23" s="23"/>
      <c r="D23" s="122">
        <v>0</v>
      </c>
      <c r="E23" s="119">
        <v>0</v>
      </c>
      <c r="F23" s="109"/>
      <c r="G23" s="110"/>
      <c r="H23" s="111"/>
      <c r="I23" s="112"/>
      <c r="J23" s="113">
        <v>0</v>
      </c>
      <c r="K23" s="114">
        <v>0</v>
      </c>
      <c r="L23" s="113">
        <v>0</v>
      </c>
      <c r="M23" s="114">
        <v>0</v>
      </c>
      <c r="N23" s="113">
        <v>0</v>
      </c>
      <c r="O23" s="114">
        <v>0</v>
      </c>
      <c r="P23" s="113">
        <v>0</v>
      </c>
      <c r="Q23" s="114">
        <v>0</v>
      </c>
      <c r="R23" s="113">
        <v>0</v>
      </c>
      <c r="S23" s="115">
        <v>0</v>
      </c>
    </row>
    <row r="24" spans="2:19" ht="16.5">
      <c r="B24" s="25"/>
      <c r="C24" s="25"/>
      <c r="D24" s="105">
        <f t="shared" ref="D24:S24" si="0">SUM(D9:D23)</f>
        <v>0</v>
      </c>
      <c r="E24" s="102">
        <f t="shared" si="0"/>
        <v>0</v>
      </c>
      <c r="F24" s="101">
        <f t="shared" ref="F24" si="1">SUM(F9:F23)</f>
        <v>0</v>
      </c>
      <c r="G24" s="102">
        <f t="shared" ref="G24" si="2">SUM(G9:G23)</f>
        <v>0</v>
      </c>
      <c r="H24" s="102">
        <f t="shared" ref="H24" si="3">SUM(H9:H23)</f>
        <v>0</v>
      </c>
      <c r="I24" s="103">
        <f t="shared" ref="I24" si="4">SUM(I9:I23)</f>
        <v>0</v>
      </c>
      <c r="J24" s="104">
        <f t="shared" ref="J24" si="5">SUM(J9:J23)</f>
        <v>0</v>
      </c>
      <c r="K24" s="103">
        <f t="shared" si="0"/>
        <v>0</v>
      </c>
      <c r="L24" s="105">
        <f t="shared" si="0"/>
        <v>0</v>
      </c>
      <c r="M24" s="103">
        <f t="shared" si="0"/>
        <v>0</v>
      </c>
      <c r="N24" s="105">
        <f t="shared" si="0"/>
        <v>0</v>
      </c>
      <c r="O24" s="103">
        <f t="shared" si="0"/>
        <v>0</v>
      </c>
      <c r="P24" s="105">
        <f t="shared" si="0"/>
        <v>0</v>
      </c>
      <c r="Q24" s="103">
        <f t="shared" si="0"/>
        <v>0</v>
      </c>
      <c r="R24" s="105">
        <f t="shared" si="0"/>
        <v>0</v>
      </c>
      <c r="S24" s="103">
        <f t="shared" si="0"/>
        <v>0</v>
      </c>
    </row>
    <row r="25" spans="2:19">
      <c r="B25" s="25"/>
      <c r="C25" s="25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</row>
    <row r="26" spans="2:19"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2:19"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2:19"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</row>
    <row r="29" spans="2:19"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2:19"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2:19"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pans="2:19"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4:19"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</row>
    <row r="34" spans="4:19"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</row>
    <row r="35" spans="4:19"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4:19"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spans="4:19"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</row>
    <row r="38" spans="4:19"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</row>
    <row r="39" spans="4:19"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</row>
    <row r="40" spans="4:19"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</row>
    <row r="41" spans="4:19"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</row>
    <row r="42" spans="4:19"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</row>
    <row r="43" spans="4:19"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</row>
    <row r="44" spans="4:19"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</row>
    <row r="45" spans="4:19"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</row>
    <row r="46" spans="4:19"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</row>
    <row r="47" spans="4:19"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</row>
    <row r="48" spans="4:19"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</row>
    <row r="49" spans="4:19"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</row>
    <row r="50" spans="4:19"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</row>
    <row r="51" spans="4:19"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</row>
    <row r="52" spans="4:19"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4:19"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</row>
    <row r="54" spans="4:19"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</row>
    <row r="55" spans="4:19"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</row>
    <row r="56" spans="4:19"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</row>
    <row r="57" spans="4:19"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</row>
    <row r="58" spans="4:19"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</row>
    <row r="59" spans="4:19"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</row>
    <row r="60" spans="4:19"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</row>
    <row r="61" spans="4:19"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</row>
    <row r="62" spans="4:19"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4:19"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4:19"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4:19" hidden="1"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4:19" hidden="1"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spans="4:19" hidden="1"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</row>
    <row r="68" spans="4:19" hidden="1"/>
    <row r="69" spans="4:19" ht="15.75" hidden="1" thickBot="1">
      <c r="D69" s="3" t="s">
        <v>6</v>
      </c>
      <c r="E69" s="3"/>
      <c r="F69" s="3"/>
      <c r="G69" s="3"/>
      <c r="H69" s="3"/>
      <c r="I69" s="3"/>
      <c r="J69" s="3" t="s">
        <v>7</v>
      </c>
      <c r="K69" s="3"/>
      <c r="L69" s="3" t="s">
        <v>8</v>
      </c>
      <c r="M69" s="3"/>
      <c r="N69" s="3"/>
      <c r="O69" s="3"/>
      <c r="P69" s="3"/>
      <c r="Q69" s="3"/>
      <c r="R69" s="3"/>
      <c r="S69" s="3"/>
    </row>
    <row r="70" spans="4:19" hidden="1">
      <c r="D70" s="4"/>
      <c r="E70" s="4"/>
      <c r="F70" s="4"/>
      <c r="G70" s="4"/>
      <c r="H70" s="4"/>
      <c r="I70" s="4"/>
    </row>
    <row r="71" spans="4:19" hidden="1">
      <c r="D71" s="1">
        <v>2683000</v>
      </c>
      <c r="E71" s="1"/>
      <c r="F71" s="1"/>
      <c r="G71" s="1"/>
      <c r="H71" s="1"/>
      <c r="I71" s="1"/>
      <c r="J71" s="1"/>
      <c r="K71" s="1"/>
    </row>
    <row r="72" spans="4:19" hidden="1">
      <c r="D72" s="1"/>
      <c r="E72" s="1"/>
      <c r="F72" s="1"/>
      <c r="G72" s="1"/>
      <c r="H72" s="1"/>
      <c r="I72" s="1"/>
      <c r="J72" s="2">
        <v>115000</v>
      </c>
      <c r="K72" s="2"/>
    </row>
    <row r="73" spans="4:19" hidden="1">
      <c r="L73" s="1">
        <v>53000</v>
      </c>
    </row>
    <row r="74" spans="4:19" hidden="1">
      <c r="L74" s="4" t="e">
        <f>+#REF!</f>
        <v>#REF!</v>
      </c>
    </row>
    <row r="75" spans="4:19" hidden="1">
      <c r="L75" s="4" t="e">
        <f>+#REF!</f>
        <v>#REF!</v>
      </c>
    </row>
    <row r="76" spans="4:19" hidden="1"/>
    <row r="77" spans="4:19" hidden="1"/>
    <row r="78" spans="4:19" hidden="1"/>
    <row r="79" spans="4:19" hidden="1"/>
  </sheetData>
  <mergeCells count="4">
    <mergeCell ref="D6:S6"/>
    <mergeCell ref="C4:D4"/>
    <mergeCell ref="F7:G7"/>
    <mergeCell ref="H7:I7"/>
  </mergeCells>
  <pageMargins left="0.17" right="0.19" top="0.17" bottom="0.42" header="0.17" footer="0.17"/>
  <pageSetup paperSize="17" scale="78" orientation="landscape" r:id="rId1"/>
  <headerFooter>
    <oddFooter>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8"/>
  <sheetViews>
    <sheetView zoomScaleNormal="100" workbookViewId="0">
      <selection activeCell="G30" sqref="G30"/>
    </sheetView>
  </sheetViews>
  <sheetFormatPr defaultRowHeight="12.75"/>
  <cols>
    <col min="1" max="1" width="32" style="32" bestFit="1" customWidth="1"/>
    <col min="2" max="2" width="12.140625" style="32" hidden="1" customWidth="1"/>
    <col min="3" max="3" width="15.140625" style="32" bestFit="1" customWidth="1"/>
    <col min="4" max="4" width="3.42578125" style="32" customWidth="1"/>
    <col min="5" max="5" width="17.28515625" style="32" customWidth="1"/>
    <col min="6" max="6" width="32" style="32" bestFit="1" customWidth="1"/>
    <col min="7" max="7" width="13.140625" style="32" bestFit="1" customWidth="1"/>
    <col min="8" max="8" width="14" style="32" bestFit="1" customWidth="1"/>
    <col min="9" max="9" width="12.28515625" style="32" bestFit="1" customWidth="1"/>
    <col min="10" max="11" width="12.5703125" style="32" bestFit="1" customWidth="1"/>
    <col min="12" max="14" width="11.5703125" style="32" bestFit="1" customWidth="1"/>
    <col min="15" max="15" width="9.140625" style="32"/>
    <col min="16" max="16" width="12.28515625" style="32" bestFit="1" customWidth="1"/>
    <col min="17" max="255" width="9.140625" style="32"/>
    <col min="256" max="256" width="32" style="32" bestFit="1" customWidth="1"/>
    <col min="257" max="257" width="0" style="32" hidden="1" customWidth="1"/>
    <col min="258" max="258" width="15.140625" style="32" bestFit="1" customWidth="1"/>
    <col min="259" max="260" width="9.140625" style="32"/>
    <col min="261" max="261" width="12.85546875" style="32" bestFit="1" customWidth="1"/>
    <col min="262" max="262" width="11.5703125" style="32" bestFit="1" customWidth="1"/>
    <col min="263" max="263" width="14" style="32" bestFit="1" customWidth="1"/>
    <col min="264" max="264" width="11.5703125" style="32" bestFit="1" customWidth="1"/>
    <col min="265" max="266" width="12.5703125" style="32" bestFit="1" customWidth="1"/>
    <col min="267" max="270" width="11.5703125" style="32" bestFit="1" customWidth="1"/>
    <col min="271" max="511" width="9.140625" style="32"/>
    <col min="512" max="512" width="32" style="32" bestFit="1" customWidth="1"/>
    <col min="513" max="513" width="0" style="32" hidden="1" customWidth="1"/>
    <col min="514" max="514" width="15.140625" style="32" bestFit="1" customWidth="1"/>
    <col min="515" max="516" width="9.140625" style="32"/>
    <col min="517" max="517" width="12.85546875" style="32" bestFit="1" customWidth="1"/>
    <col min="518" max="518" width="11.5703125" style="32" bestFit="1" customWidth="1"/>
    <col min="519" max="519" width="14" style="32" bestFit="1" customWidth="1"/>
    <col min="520" max="520" width="11.5703125" style="32" bestFit="1" customWidth="1"/>
    <col min="521" max="522" width="12.5703125" style="32" bestFit="1" customWidth="1"/>
    <col min="523" max="526" width="11.5703125" style="32" bestFit="1" customWidth="1"/>
    <col min="527" max="767" width="9.140625" style="32"/>
    <col min="768" max="768" width="32" style="32" bestFit="1" customWidth="1"/>
    <col min="769" max="769" width="0" style="32" hidden="1" customWidth="1"/>
    <col min="770" max="770" width="15.140625" style="32" bestFit="1" customWidth="1"/>
    <col min="771" max="772" width="9.140625" style="32"/>
    <col min="773" max="773" width="12.85546875" style="32" bestFit="1" customWidth="1"/>
    <col min="774" max="774" width="11.5703125" style="32" bestFit="1" customWidth="1"/>
    <col min="775" max="775" width="14" style="32" bestFit="1" customWidth="1"/>
    <col min="776" max="776" width="11.5703125" style="32" bestFit="1" customWidth="1"/>
    <col min="777" max="778" width="12.5703125" style="32" bestFit="1" customWidth="1"/>
    <col min="779" max="782" width="11.5703125" style="32" bestFit="1" customWidth="1"/>
    <col min="783" max="1023" width="9.140625" style="32"/>
    <col min="1024" max="1024" width="32" style="32" bestFit="1" customWidth="1"/>
    <col min="1025" max="1025" width="0" style="32" hidden="1" customWidth="1"/>
    <col min="1026" max="1026" width="15.140625" style="32" bestFit="1" customWidth="1"/>
    <col min="1027" max="1028" width="9.140625" style="32"/>
    <col min="1029" max="1029" width="12.85546875" style="32" bestFit="1" customWidth="1"/>
    <col min="1030" max="1030" width="11.5703125" style="32" bestFit="1" customWidth="1"/>
    <col min="1031" max="1031" width="14" style="32" bestFit="1" customWidth="1"/>
    <col min="1032" max="1032" width="11.5703125" style="32" bestFit="1" customWidth="1"/>
    <col min="1033" max="1034" width="12.5703125" style="32" bestFit="1" customWidth="1"/>
    <col min="1035" max="1038" width="11.5703125" style="32" bestFit="1" customWidth="1"/>
    <col min="1039" max="1279" width="9.140625" style="32"/>
    <col min="1280" max="1280" width="32" style="32" bestFit="1" customWidth="1"/>
    <col min="1281" max="1281" width="0" style="32" hidden="1" customWidth="1"/>
    <col min="1282" max="1282" width="15.140625" style="32" bestFit="1" customWidth="1"/>
    <col min="1283" max="1284" width="9.140625" style="32"/>
    <col min="1285" max="1285" width="12.85546875" style="32" bestFit="1" customWidth="1"/>
    <col min="1286" max="1286" width="11.5703125" style="32" bestFit="1" customWidth="1"/>
    <col min="1287" max="1287" width="14" style="32" bestFit="1" customWidth="1"/>
    <col min="1288" max="1288" width="11.5703125" style="32" bestFit="1" customWidth="1"/>
    <col min="1289" max="1290" width="12.5703125" style="32" bestFit="1" customWidth="1"/>
    <col min="1291" max="1294" width="11.5703125" style="32" bestFit="1" customWidth="1"/>
    <col min="1295" max="1535" width="9.140625" style="32"/>
    <col min="1536" max="1536" width="32" style="32" bestFit="1" customWidth="1"/>
    <col min="1537" max="1537" width="0" style="32" hidden="1" customWidth="1"/>
    <col min="1538" max="1538" width="15.140625" style="32" bestFit="1" customWidth="1"/>
    <col min="1539" max="1540" width="9.140625" style="32"/>
    <col min="1541" max="1541" width="12.85546875" style="32" bestFit="1" customWidth="1"/>
    <col min="1542" max="1542" width="11.5703125" style="32" bestFit="1" customWidth="1"/>
    <col min="1543" max="1543" width="14" style="32" bestFit="1" customWidth="1"/>
    <col min="1544" max="1544" width="11.5703125" style="32" bestFit="1" customWidth="1"/>
    <col min="1545" max="1546" width="12.5703125" style="32" bestFit="1" customWidth="1"/>
    <col min="1547" max="1550" width="11.5703125" style="32" bestFit="1" customWidth="1"/>
    <col min="1551" max="1791" width="9.140625" style="32"/>
    <col min="1792" max="1792" width="32" style="32" bestFit="1" customWidth="1"/>
    <col min="1793" max="1793" width="0" style="32" hidden="1" customWidth="1"/>
    <col min="1794" max="1794" width="15.140625" style="32" bestFit="1" customWidth="1"/>
    <col min="1795" max="1796" width="9.140625" style="32"/>
    <col min="1797" max="1797" width="12.85546875" style="32" bestFit="1" customWidth="1"/>
    <col min="1798" max="1798" width="11.5703125" style="32" bestFit="1" customWidth="1"/>
    <col min="1799" max="1799" width="14" style="32" bestFit="1" customWidth="1"/>
    <col min="1800" max="1800" width="11.5703125" style="32" bestFit="1" customWidth="1"/>
    <col min="1801" max="1802" width="12.5703125" style="32" bestFit="1" customWidth="1"/>
    <col min="1803" max="1806" width="11.5703125" style="32" bestFit="1" customWidth="1"/>
    <col min="1807" max="2047" width="9.140625" style="32"/>
    <col min="2048" max="2048" width="32" style="32" bestFit="1" customWidth="1"/>
    <col min="2049" max="2049" width="0" style="32" hidden="1" customWidth="1"/>
    <col min="2050" max="2050" width="15.140625" style="32" bestFit="1" customWidth="1"/>
    <col min="2051" max="2052" width="9.140625" style="32"/>
    <col min="2053" max="2053" width="12.85546875" style="32" bestFit="1" customWidth="1"/>
    <col min="2054" max="2054" width="11.5703125" style="32" bestFit="1" customWidth="1"/>
    <col min="2055" max="2055" width="14" style="32" bestFit="1" customWidth="1"/>
    <col min="2056" max="2056" width="11.5703125" style="32" bestFit="1" customWidth="1"/>
    <col min="2057" max="2058" width="12.5703125" style="32" bestFit="1" customWidth="1"/>
    <col min="2059" max="2062" width="11.5703125" style="32" bestFit="1" customWidth="1"/>
    <col min="2063" max="2303" width="9.140625" style="32"/>
    <col min="2304" max="2304" width="32" style="32" bestFit="1" customWidth="1"/>
    <col min="2305" max="2305" width="0" style="32" hidden="1" customWidth="1"/>
    <col min="2306" max="2306" width="15.140625" style="32" bestFit="1" customWidth="1"/>
    <col min="2307" max="2308" width="9.140625" style="32"/>
    <col min="2309" max="2309" width="12.85546875" style="32" bestFit="1" customWidth="1"/>
    <col min="2310" max="2310" width="11.5703125" style="32" bestFit="1" customWidth="1"/>
    <col min="2311" max="2311" width="14" style="32" bestFit="1" customWidth="1"/>
    <col min="2312" max="2312" width="11.5703125" style="32" bestFit="1" customWidth="1"/>
    <col min="2313" max="2314" width="12.5703125" style="32" bestFit="1" customWidth="1"/>
    <col min="2315" max="2318" width="11.5703125" style="32" bestFit="1" customWidth="1"/>
    <col min="2319" max="2559" width="9.140625" style="32"/>
    <col min="2560" max="2560" width="32" style="32" bestFit="1" customWidth="1"/>
    <col min="2561" max="2561" width="0" style="32" hidden="1" customWidth="1"/>
    <col min="2562" max="2562" width="15.140625" style="32" bestFit="1" customWidth="1"/>
    <col min="2563" max="2564" width="9.140625" style="32"/>
    <col min="2565" max="2565" width="12.85546875" style="32" bestFit="1" customWidth="1"/>
    <col min="2566" max="2566" width="11.5703125" style="32" bestFit="1" customWidth="1"/>
    <col min="2567" max="2567" width="14" style="32" bestFit="1" customWidth="1"/>
    <col min="2568" max="2568" width="11.5703125" style="32" bestFit="1" customWidth="1"/>
    <col min="2569" max="2570" width="12.5703125" style="32" bestFit="1" customWidth="1"/>
    <col min="2571" max="2574" width="11.5703125" style="32" bestFit="1" customWidth="1"/>
    <col min="2575" max="2815" width="9.140625" style="32"/>
    <col min="2816" max="2816" width="32" style="32" bestFit="1" customWidth="1"/>
    <col min="2817" max="2817" width="0" style="32" hidden="1" customWidth="1"/>
    <col min="2818" max="2818" width="15.140625" style="32" bestFit="1" customWidth="1"/>
    <col min="2819" max="2820" width="9.140625" style="32"/>
    <col min="2821" max="2821" width="12.85546875" style="32" bestFit="1" customWidth="1"/>
    <col min="2822" max="2822" width="11.5703125" style="32" bestFit="1" customWidth="1"/>
    <col min="2823" max="2823" width="14" style="32" bestFit="1" customWidth="1"/>
    <col min="2824" max="2824" width="11.5703125" style="32" bestFit="1" customWidth="1"/>
    <col min="2825" max="2826" width="12.5703125" style="32" bestFit="1" customWidth="1"/>
    <col min="2827" max="2830" width="11.5703125" style="32" bestFit="1" customWidth="1"/>
    <col min="2831" max="3071" width="9.140625" style="32"/>
    <col min="3072" max="3072" width="32" style="32" bestFit="1" customWidth="1"/>
    <col min="3073" max="3073" width="0" style="32" hidden="1" customWidth="1"/>
    <col min="3074" max="3074" width="15.140625" style="32" bestFit="1" customWidth="1"/>
    <col min="3075" max="3076" width="9.140625" style="32"/>
    <col min="3077" max="3077" width="12.85546875" style="32" bestFit="1" customWidth="1"/>
    <col min="3078" max="3078" width="11.5703125" style="32" bestFit="1" customWidth="1"/>
    <col min="3079" max="3079" width="14" style="32" bestFit="1" customWidth="1"/>
    <col min="3080" max="3080" width="11.5703125" style="32" bestFit="1" customWidth="1"/>
    <col min="3081" max="3082" width="12.5703125" style="32" bestFit="1" customWidth="1"/>
    <col min="3083" max="3086" width="11.5703125" style="32" bestFit="1" customWidth="1"/>
    <col min="3087" max="3327" width="9.140625" style="32"/>
    <col min="3328" max="3328" width="32" style="32" bestFit="1" customWidth="1"/>
    <col min="3329" max="3329" width="0" style="32" hidden="1" customWidth="1"/>
    <col min="3330" max="3330" width="15.140625" style="32" bestFit="1" customWidth="1"/>
    <col min="3331" max="3332" width="9.140625" style="32"/>
    <col min="3333" max="3333" width="12.85546875" style="32" bestFit="1" customWidth="1"/>
    <col min="3334" max="3334" width="11.5703125" style="32" bestFit="1" customWidth="1"/>
    <col min="3335" max="3335" width="14" style="32" bestFit="1" customWidth="1"/>
    <col min="3336" max="3336" width="11.5703125" style="32" bestFit="1" customWidth="1"/>
    <col min="3337" max="3338" width="12.5703125" style="32" bestFit="1" customWidth="1"/>
    <col min="3339" max="3342" width="11.5703125" style="32" bestFit="1" customWidth="1"/>
    <col min="3343" max="3583" width="9.140625" style="32"/>
    <col min="3584" max="3584" width="32" style="32" bestFit="1" customWidth="1"/>
    <col min="3585" max="3585" width="0" style="32" hidden="1" customWidth="1"/>
    <col min="3586" max="3586" width="15.140625" style="32" bestFit="1" customWidth="1"/>
    <col min="3587" max="3588" width="9.140625" style="32"/>
    <col min="3589" max="3589" width="12.85546875" style="32" bestFit="1" customWidth="1"/>
    <col min="3590" max="3590" width="11.5703125" style="32" bestFit="1" customWidth="1"/>
    <col min="3591" max="3591" width="14" style="32" bestFit="1" customWidth="1"/>
    <col min="3592" max="3592" width="11.5703125" style="32" bestFit="1" customWidth="1"/>
    <col min="3593" max="3594" width="12.5703125" style="32" bestFit="1" customWidth="1"/>
    <col min="3595" max="3598" width="11.5703125" style="32" bestFit="1" customWidth="1"/>
    <col min="3599" max="3839" width="9.140625" style="32"/>
    <col min="3840" max="3840" width="32" style="32" bestFit="1" customWidth="1"/>
    <col min="3841" max="3841" width="0" style="32" hidden="1" customWidth="1"/>
    <col min="3842" max="3842" width="15.140625" style="32" bestFit="1" customWidth="1"/>
    <col min="3843" max="3844" width="9.140625" style="32"/>
    <col min="3845" max="3845" width="12.85546875" style="32" bestFit="1" customWidth="1"/>
    <col min="3846" max="3846" width="11.5703125" style="32" bestFit="1" customWidth="1"/>
    <col min="3847" max="3847" width="14" style="32" bestFit="1" customWidth="1"/>
    <col min="3848" max="3848" width="11.5703125" style="32" bestFit="1" customWidth="1"/>
    <col min="3849" max="3850" width="12.5703125" style="32" bestFit="1" customWidth="1"/>
    <col min="3851" max="3854" width="11.5703125" style="32" bestFit="1" customWidth="1"/>
    <col min="3855" max="4095" width="9.140625" style="32"/>
    <col min="4096" max="4096" width="32" style="32" bestFit="1" customWidth="1"/>
    <col min="4097" max="4097" width="0" style="32" hidden="1" customWidth="1"/>
    <col min="4098" max="4098" width="15.140625" style="32" bestFit="1" customWidth="1"/>
    <col min="4099" max="4100" width="9.140625" style="32"/>
    <col min="4101" max="4101" width="12.85546875" style="32" bestFit="1" customWidth="1"/>
    <col min="4102" max="4102" width="11.5703125" style="32" bestFit="1" customWidth="1"/>
    <col min="4103" max="4103" width="14" style="32" bestFit="1" customWidth="1"/>
    <col min="4104" max="4104" width="11.5703125" style="32" bestFit="1" customWidth="1"/>
    <col min="4105" max="4106" width="12.5703125" style="32" bestFit="1" customWidth="1"/>
    <col min="4107" max="4110" width="11.5703125" style="32" bestFit="1" customWidth="1"/>
    <col min="4111" max="4351" width="9.140625" style="32"/>
    <col min="4352" max="4352" width="32" style="32" bestFit="1" customWidth="1"/>
    <col min="4353" max="4353" width="0" style="32" hidden="1" customWidth="1"/>
    <col min="4354" max="4354" width="15.140625" style="32" bestFit="1" customWidth="1"/>
    <col min="4355" max="4356" width="9.140625" style="32"/>
    <col min="4357" max="4357" width="12.85546875" style="32" bestFit="1" customWidth="1"/>
    <col min="4358" max="4358" width="11.5703125" style="32" bestFit="1" customWidth="1"/>
    <col min="4359" max="4359" width="14" style="32" bestFit="1" customWidth="1"/>
    <col min="4360" max="4360" width="11.5703125" style="32" bestFit="1" customWidth="1"/>
    <col min="4361" max="4362" width="12.5703125" style="32" bestFit="1" customWidth="1"/>
    <col min="4363" max="4366" width="11.5703125" style="32" bestFit="1" customWidth="1"/>
    <col min="4367" max="4607" width="9.140625" style="32"/>
    <col min="4608" max="4608" width="32" style="32" bestFit="1" customWidth="1"/>
    <col min="4609" max="4609" width="0" style="32" hidden="1" customWidth="1"/>
    <col min="4610" max="4610" width="15.140625" style="32" bestFit="1" customWidth="1"/>
    <col min="4611" max="4612" width="9.140625" style="32"/>
    <col min="4613" max="4613" width="12.85546875" style="32" bestFit="1" customWidth="1"/>
    <col min="4614" max="4614" width="11.5703125" style="32" bestFit="1" customWidth="1"/>
    <col min="4615" max="4615" width="14" style="32" bestFit="1" customWidth="1"/>
    <col min="4616" max="4616" width="11.5703125" style="32" bestFit="1" customWidth="1"/>
    <col min="4617" max="4618" width="12.5703125" style="32" bestFit="1" customWidth="1"/>
    <col min="4619" max="4622" width="11.5703125" style="32" bestFit="1" customWidth="1"/>
    <col min="4623" max="4863" width="9.140625" style="32"/>
    <col min="4864" max="4864" width="32" style="32" bestFit="1" customWidth="1"/>
    <col min="4865" max="4865" width="0" style="32" hidden="1" customWidth="1"/>
    <col min="4866" max="4866" width="15.140625" style="32" bestFit="1" customWidth="1"/>
    <col min="4867" max="4868" width="9.140625" style="32"/>
    <col min="4869" max="4869" width="12.85546875" style="32" bestFit="1" customWidth="1"/>
    <col min="4870" max="4870" width="11.5703125" style="32" bestFit="1" customWidth="1"/>
    <col min="4871" max="4871" width="14" style="32" bestFit="1" customWidth="1"/>
    <col min="4872" max="4872" width="11.5703125" style="32" bestFit="1" customWidth="1"/>
    <col min="4873" max="4874" width="12.5703125" style="32" bestFit="1" customWidth="1"/>
    <col min="4875" max="4878" width="11.5703125" style="32" bestFit="1" customWidth="1"/>
    <col min="4879" max="5119" width="9.140625" style="32"/>
    <col min="5120" max="5120" width="32" style="32" bestFit="1" customWidth="1"/>
    <col min="5121" max="5121" width="0" style="32" hidden="1" customWidth="1"/>
    <col min="5122" max="5122" width="15.140625" style="32" bestFit="1" customWidth="1"/>
    <col min="5123" max="5124" width="9.140625" style="32"/>
    <col min="5125" max="5125" width="12.85546875" style="32" bestFit="1" customWidth="1"/>
    <col min="5126" max="5126" width="11.5703125" style="32" bestFit="1" customWidth="1"/>
    <col min="5127" max="5127" width="14" style="32" bestFit="1" customWidth="1"/>
    <col min="5128" max="5128" width="11.5703125" style="32" bestFit="1" customWidth="1"/>
    <col min="5129" max="5130" width="12.5703125" style="32" bestFit="1" customWidth="1"/>
    <col min="5131" max="5134" width="11.5703125" style="32" bestFit="1" customWidth="1"/>
    <col min="5135" max="5375" width="9.140625" style="32"/>
    <col min="5376" max="5376" width="32" style="32" bestFit="1" customWidth="1"/>
    <col min="5377" max="5377" width="0" style="32" hidden="1" customWidth="1"/>
    <col min="5378" max="5378" width="15.140625" style="32" bestFit="1" customWidth="1"/>
    <col min="5379" max="5380" width="9.140625" style="32"/>
    <col min="5381" max="5381" width="12.85546875" style="32" bestFit="1" customWidth="1"/>
    <col min="5382" max="5382" width="11.5703125" style="32" bestFit="1" customWidth="1"/>
    <col min="5383" max="5383" width="14" style="32" bestFit="1" customWidth="1"/>
    <col min="5384" max="5384" width="11.5703125" style="32" bestFit="1" customWidth="1"/>
    <col min="5385" max="5386" width="12.5703125" style="32" bestFit="1" customWidth="1"/>
    <col min="5387" max="5390" width="11.5703125" style="32" bestFit="1" customWidth="1"/>
    <col min="5391" max="5631" width="9.140625" style="32"/>
    <col min="5632" max="5632" width="32" style="32" bestFit="1" customWidth="1"/>
    <col min="5633" max="5633" width="0" style="32" hidden="1" customWidth="1"/>
    <col min="5634" max="5634" width="15.140625" style="32" bestFit="1" customWidth="1"/>
    <col min="5635" max="5636" width="9.140625" style="32"/>
    <col min="5637" max="5637" width="12.85546875" style="32" bestFit="1" customWidth="1"/>
    <col min="5638" max="5638" width="11.5703125" style="32" bestFit="1" customWidth="1"/>
    <col min="5639" max="5639" width="14" style="32" bestFit="1" customWidth="1"/>
    <col min="5640" max="5640" width="11.5703125" style="32" bestFit="1" customWidth="1"/>
    <col min="5641" max="5642" width="12.5703125" style="32" bestFit="1" customWidth="1"/>
    <col min="5643" max="5646" width="11.5703125" style="32" bestFit="1" customWidth="1"/>
    <col min="5647" max="5887" width="9.140625" style="32"/>
    <col min="5888" max="5888" width="32" style="32" bestFit="1" customWidth="1"/>
    <col min="5889" max="5889" width="0" style="32" hidden="1" customWidth="1"/>
    <col min="5890" max="5890" width="15.140625" style="32" bestFit="1" customWidth="1"/>
    <col min="5891" max="5892" width="9.140625" style="32"/>
    <col min="5893" max="5893" width="12.85546875" style="32" bestFit="1" customWidth="1"/>
    <col min="5894" max="5894" width="11.5703125" style="32" bestFit="1" customWidth="1"/>
    <col min="5895" max="5895" width="14" style="32" bestFit="1" customWidth="1"/>
    <col min="5896" max="5896" width="11.5703125" style="32" bestFit="1" customWidth="1"/>
    <col min="5897" max="5898" width="12.5703125" style="32" bestFit="1" customWidth="1"/>
    <col min="5899" max="5902" width="11.5703125" style="32" bestFit="1" customWidth="1"/>
    <col min="5903" max="6143" width="9.140625" style="32"/>
    <col min="6144" max="6144" width="32" style="32" bestFit="1" customWidth="1"/>
    <col min="6145" max="6145" width="0" style="32" hidden="1" customWidth="1"/>
    <col min="6146" max="6146" width="15.140625" style="32" bestFit="1" customWidth="1"/>
    <col min="6147" max="6148" width="9.140625" style="32"/>
    <col min="6149" max="6149" width="12.85546875" style="32" bestFit="1" customWidth="1"/>
    <col min="6150" max="6150" width="11.5703125" style="32" bestFit="1" customWidth="1"/>
    <col min="6151" max="6151" width="14" style="32" bestFit="1" customWidth="1"/>
    <col min="6152" max="6152" width="11.5703125" style="32" bestFit="1" customWidth="1"/>
    <col min="6153" max="6154" width="12.5703125" style="32" bestFit="1" customWidth="1"/>
    <col min="6155" max="6158" width="11.5703125" style="32" bestFit="1" customWidth="1"/>
    <col min="6159" max="6399" width="9.140625" style="32"/>
    <col min="6400" max="6400" width="32" style="32" bestFit="1" customWidth="1"/>
    <col min="6401" max="6401" width="0" style="32" hidden="1" customWidth="1"/>
    <col min="6402" max="6402" width="15.140625" style="32" bestFit="1" customWidth="1"/>
    <col min="6403" max="6404" width="9.140625" style="32"/>
    <col min="6405" max="6405" width="12.85546875" style="32" bestFit="1" customWidth="1"/>
    <col min="6406" max="6406" width="11.5703125" style="32" bestFit="1" customWidth="1"/>
    <col min="6407" max="6407" width="14" style="32" bestFit="1" customWidth="1"/>
    <col min="6408" max="6408" width="11.5703125" style="32" bestFit="1" customWidth="1"/>
    <col min="6409" max="6410" width="12.5703125" style="32" bestFit="1" customWidth="1"/>
    <col min="6411" max="6414" width="11.5703125" style="32" bestFit="1" customWidth="1"/>
    <col min="6415" max="6655" width="9.140625" style="32"/>
    <col min="6656" max="6656" width="32" style="32" bestFit="1" customWidth="1"/>
    <col min="6657" max="6657" width="0" style="32" hidden="1" customWidth="1"/>
    <col min="6658" max="6658" width="15.140625" style="32" bestFit="1" customWidth="1"/>
    <col min="6659" max="6660" width="9.140625" style="32"/>
    <col min="6661" max="6661" width="12.85546875" style="32" bestFit="1" customWidth="1"/>
    <col min="6662" max="6662" width="11.5703125" style="32" bestFit="1" customWidth="1"/>
    <col min="6663" max="6663" width="14" style="32" bestFit="1" customWidth="1"/>
    <col min="6664" max="6664" width="11.5703125" style="32" bestFit="1" customWidth="1"/>
    <col min="6665" max="6666" width="12.5703125" style="32" bestFit="1" customWidth="1"/>
    <col min="6667" max="6670" width="11.5703125" style="32" bestFit="1" customWidth="1"/>
    <col min="6671" max="6911" width="9.140625" style="32"/>
    <col min="6912" max="6912" width="32" style="32" bestFit="1" customWidth="1"/>
    <col min="6913" max="6913" width="0" style="32" hidden="1" customWidth="1"/>
    <col min="6914" max="6914" width="15.140625" style="32" bestFit="1" customWidth="1"/>
    <col min="6915" max="6916" width="9.140625" style="32"/>
    <col min="6917" max="6917" width="12.85546875" style="32" bestFit="1" customWidth="1"/>
    <col min="6918" max="6918" width="11.5703125" style="32" bestFit="1" customWidth="1"/>
    <col min="6919" max="6919" width="14" style="32" bestFit="1" customWidth="1"/>
    <col min="6920" max="6920" width="11.5703125" style="32" bestFit="1" customWidth="1"/>
    <col min="6921" max="6922" width="12.5703125" style="32" bestFit="1" customWidth="1"/>
    <col min="6923" max="6926" width="11.5703125" style="32" bestFit="1" customWidth="1"/>
    <col min="6927" max="7167" width="9.140625" style="32"/>
    <col min="7168" max="7168" width="32" style="32" bestFit="1" customWidth="1"/>
    <col min="7169" max="7169" width="0" style="32" hidden="1" customWidth="1"/>
    <col min="7170" max="7170" width="15.140625" style="32" bestFit="1" customWidth="1"/>
    <col min="7171" max="7172" width="9.140625" style="32"/>
    <col min="7173" max="7173" width="12.85546875" style="32" bestFit="1" customWidth="1"/>
    <col min="7174" max="7174" width="11.5703125" style="32" bestFit="1" customWidth="1"/>
    <col min="7175" max="7175" width="14" style="32" bestFit="1" customWidth="1"/>
    <col min="7176" max="7176" width="11.5703125" style="32" bestFit="1" customWidth="1"/>
    <col min="7177" max="7178" width="12.5703125" style="32" bestFit="1" customWidth="1"/>
    <col min="7179" max="7182" width="11.5703125" style="32" bestFit="1" customWidth="1"/>
    <col min="7183" max="7423" width="9.140625" style="32"/>
    <col min="7424" max="7424" width="32" style="32" bestFit="1" customWidth="1"/>
    <col min="7425" max="7425" width="0" style="32" hidden="1" customWidth="1"/>
    <col min="7426" max="7426" width="15.140625" style="32" bestFit="1" customWidth="1"/>
    <col min="7427" max="7428" width="9.140625" style="32"/>
    <col min="7429" max="7429" width="12.85546875" style="32" bestFit="1" customWidth="1"/>
    <col min="7430" max="7430" width="11.5703125" style="32" bestFit="1" customWidth="1"/>
    <col min="7431" max="7431" width="14" style="32" bestFit="1" customWidth="1"/>
    <col min="7432" max="7432" width="11.5703125" style="32" bestFit="1" customWidth="1"/>
    <col min="7433" max="7434" width="12.5703125" style="32" bestFit="1" customWidth="1"/>
    <col min="7435" max="7438" width="11.5703125" style="32" bestFit="1" customWidth="1"/>
    <col min="7439" max="7679" width="9.140625" style="32"/>
    <col min="7680" max="7680" width="32" style="32" bestFit="1" customWidth="1"/>
    <col min="7681" max="7681" width="0" style="32" hidden="1" customWidth="1"/>
    <col min="7682" max="7682" width="15.140625" style="32" bestFit="1" customWidth="1"/>
    <col min="7683" max="7684" width="9.140625" style="32"/>
    <col min="7685" max="7685" width="12.85546875" style="32" bestFit="1" customWidth="1"/>
    <col min="7686" max="7686" width="11.5703125" style="32" bestFit="1" customWidth="1"/>
    <col min="7687" max="7687" width="14" style="32" bestFit="1" customWidth="1"/>
    <col min="7688" max="7688" width="11.5703125" style="32" bestFit="1" customWidth="1"/>
    <col min="7689" max="7690" width="12.5703125" style="32" bestFit="1" customWidth="1"/>
    <col min="7691" max="7694" width="11.5703125" style="32" bestFit="1" customWidth="1"/>
    <col min="7695" max="7935" width="9.140625" style="32"/>
    <col min="7936" max="7936" width="32" style="32" bestFit="1" customWidth="1"/>
    <col min="7937" max="7937" width="0" style="32" hidden="1" customWidth="1"/>
    <col min="7938" max="7938" width="15.140625" style="32" bestFit="1" customWidth="1"/>
    <col min="7939" max="7940" width="9.140625" style="32"/>
    <col min="7941" max="7941" width="12.85546875" style="32" bestFit="1" customWidth="1"/>
    <col min="7942" max="7942" width="11.5703125" style="32" bestFit="1" customWidth="1"/>
    <col min="7943" max="7943" width="14" style="32" bestFit="1" customWidth="1"/>
    <col min="7944" max="7944" width="11.5703125" style="32" bestFit="1" customWidth="1"/>
    <col min="7945" max="7946" width="12.5703125" style="32" bestFit="1" customWidth="1"/>
    <col min="7947" max="7950" width="11.5703125" style="32" bestFit="1" customWidth="1"/>
    <col min="7951" max="8191" width="9.140625" style="32"/>
    <col min="8192" max="8192" width="32" style="32" bestFit="1" customWidth="1"/>
    <col min="8193" max="8193" width="0" style="32" hidden="1" customWidth="1"/>
    <col min="8194" max="8194" width="15.140625" style="32" bestFit="1" customWidth="1"/>
    <col min="8195" max="8196" width="9.140625" style="32"/>
    <col min="8197" max="8197" width="12.85546875" style="32" bestFit="1" customWidth="1"/>
    <col min="8198" max="8198" width="11.5703125" style="32" bestFit="1" customWidth="1"/>
    <col min="8199" max="8199" width="14" style="32" bestFit="1" customWidth="1"/>
    <col min="8200" max="8200" width="11.5703125" style="32" bestFit="1" customWidth="1"/>
    <col min="8201" max="8202" width="12.5703125" style="32" bestFit="1" customWidth="1"/>
    <col min="8203" max="8206" width="11.5703125" style="32" bestFit="1" customWidth="1"/>
    <col min="8207" max="8447" width="9.140625" style="32"/>
    <col min="8448" max="8448" width="32" style="32" bestFit="1" customWidth="1"/>
    <col min="8449" max="8449" width="0" style="32" hidden="1" customWidth="1"/>
    <col min="8450" max="8450" width="15.140625" style="32" bestFit="1" customWidth="1"/>
    <col min="8451" max="8452" width="9.140625" style="32"/>
    <col min="8453" max="8453" width="12.85546875" style="32" bestFit="1" customWidth="1"/>
    <col min="8454" max="8454" width="11.5703125" style="32" bestFit="1" customWidth="1"/>
    <col min="8455" max="8455" width="14" style="32" bestFit="1" customWidth="1"/>
    <col min="8456" max="8456" width="11.5703125" style="32" bestFit="1" customWidth="1"/>
    <col min="8457" max="8458" width="12.5703125" style="32" bestFit="1" customWidth="1"/>
    <col min="8459" max="8462" width="11.5703125" style="32" bestFit="1" customWidth="1"/>
    <col min="8463" max="8703" width="9.140625" style="32"/>
    <col min="8704" max="8704" width="32" style="32" bestFit="1" customWidth="1"/>
    <col min="8705" max="8705" width="0" style="32" hidden="1" customWidth="1"/>
    <col min="8706" max="8706" width="15.140625" style="32" bestFit="1" customWidth="1"/>
    <col min="8707" max="8708" width="9.140625" style="32"/>
    <col min="8709" max="8709" width="12.85546875" style="32" bestFit="1" customWidth="1"/>
    <col min="8710" max="8710" width="11.5703125" style="32" bestFit="1" customWidth="1"/>
    <col min="8711" max="8711" width="14" style="32" bestFit="1" customWidth="1"/>
    <col min="8712" max="8712" width="11.5703125" style="32" bestFit="1" customWidth="1"/>
    <col min="8713" max="8714" width="12.5703125" style="32" bestFit="1" customWidth="1"/>
    <col min="8715" max="8718" width="11.5703125" style="32" bestFit="1" customWidth="1"/>
    <col min="8719" max="8959" width="9.140625" style="32"/>
    <col min="8960" max="8960" width="32" style="32" bestFit="1" customWidth="1"/>
    <col min="8961" max="8961" width="0" style="32" hidden="1" customWidth="1"/>
    <col min="8962" max="8962" width="15.140625" style="32" bestFit="1" customWidth="1"/>
    <col min="8963" max="8964" width="9.140625" style="32"/>
    <col min="8965" max="8965" width="12.85546875" style="32" bestFit="1" customWidth="1"/>
    <col min="8966" max="8966" width="11.5703125" style="32" bestFit="1" customWidth="1"/>
    <col min="8967" max="8967" width="14" style="32" bestFit="1" customWidth="1"/>
    <col min="8968" max="8968" width="11.5703125" style="32" bestFit="1" customWidth="1"/>
    <col min="8969" max="8970" width="12.5703125" style="32" bestFit="1" customWidth="1"/>
    <col min="8971" max="8974" width="11.5703125" style="32" bestFit="1" customWidth="1"/>
    <col min="8975" max="9215" width="9.140625" style="32"/>
    <col min="9216" max="9216" width="32" style="32" bestFit="1" customWidth="1"/>
    <col min="9217" max="9217" width="0" style="32" hidden="1" customWidth="1"/>
    <col min="9218" max="9218" width="15.140625" style="32" bestFit="1" customWidth="1"/>
    <col min="9219" max="9220" width="9.140625" style="32"/>
    <col min="9221" max="9221" width="12.85546875" style="32" bestFit="1" customWidth="1"/>
    <col min="9222" max="9222" width="11.5703125" style="32" bestFit="1" customWidth="1"/>
    <col min="9223" max="9223" width="14" style="32" bestFit="1" customWidth="1"/>
    <col min="9224" max="9224" width="11.5703125" style="32" bestFit="1" customWidth="1"/>
    <col min="9225" max="9226" width="12.5703125" style="32" bestFit="1" customWidth="1"/>
    <col min="9227" max="9230" width="11.5703125" style="32" bestFit="1" customWidth="1"/>
    <col min="9231" max="9471" width="9.140625" style="32"/>
    <col min="9472" max="9472" width="32" style="32" bestFit="1" customWidth="1"/>
    <col min="9473" max="9473" width="0" style="32" hidden="1" customWidth="1"/>
    <col min="9474" max="9474" width="15.140625" style="32" bestFit="1" customWidth="1"/>
    <col min="9475" max="9476" width="9.140625" style="32"/>
    <col min="9477" max="9477" width="12.85546875" style="32" bestFit="1" customWidth="1"/>
    <col min="9478" max="9478" width="11.5703125" style="32" bestFit="1" customWidth="1"/>
    <col min="9479" max="9479" width="14" style="32" bestFit="1" customWidth="1"/>
    <col min="9480" max="9480" width="11.5703125" style="32" bestFit="1" customWidth="1"/>
    <col min="9481" max="9482" width="12.5703125" style="32" bestFit="1" customWidth="1"/>
    <col min="9483" max="9486" width="11.5703125" style="32" bestFit="1" customWidth="1"/>
    <col min="9487" max="9727" width="9.140625" style="32"/>
    <col min="9728" max="9728" width="32" style="32" bestFit="1" customWidth="1"/>
    <col min="9729" max="9729" width="0" style="32" hidden="1" customWidth="1"/>
    <col min="9730" max="9730" width="15.140625" style="32" bestFit="1" customWidth="1"/>
    <col min="9731" max="9732" width="9.140625" style="32"/>
    <col min="9733" max="9733" width="12.85546875" style="32" bestFit="1" customWidth="1"/>
    <col min="9734" max="9734" width="11.5703125" style="32" bestFit="1" customWidth="1"/>
    <col min="9735" max="9735" width="14" style="32" bestFit="1" customWidth="1"/>
    <col min="9736" max="9736" width="11.5703125" style="32" bestFit="1" customWidth="1"/>
    <col min="9737" max="9738" width="12.5703125" style="32" bestFit="1" customWidth="1"/>
    <col min="9739" max="9742" width="11.5703125" style="32" bestFit="1" customWidth="1"/>
    <col min="9743" max="9983" width="9.140625" style="32"/>
    <col min="9984" max="9984" width="32" style="32" bestFit="1" customWidth="1"/>
    <col min="9985" max="9985" width="0" style="32" hidden="1" customWidth="1"/>
    <col min="9986" max="9986" width="15.140625" style="32" bestFit="1" customWidth="1"/>
    <col min="9987" max="9988" width="9.140625" style="32"/>
    <col min="9989" max="9989" width="12.85546875" style="32" bestFit="1" customWidth="1"/>
    <col min="9990" max="9990" width="11.5703125" style="32" bestFit="1" customWidth="1"/>
    <col min="9991" max="9991" width="14" style="32" bestFit="1" customWidth="1"/>
    <col min="9992" max="9992" width="11.5703125" style="32" bestFit="1" customWidth="1"/>
    <col min="9993" max="9994" width="12.5703125" style="32" bestFit="1" customWidth="1"/>
    <col min="9995" max="9998" width="11.5703125" style="32" bestFit="1" customWidth="1"/>
    <col min="9999" max="10239" width="9.140625" style="32"/>
    <col min="10240" max="10240" width="32" style="32" bestFit="1" customWidth="1"/>
    <col min="10241" max="10241" width="0" style="32" hidden="1" customWidth="1"/>
    <col min="10242" max="10242" width="15.140625" style="32" bestFit="1" customWidth="1"/>
    <col min="10243" max="10244" width="9.140625" style="32"/>
    <col min="10245" max="10245" width="12.85546875" style="32" bestFit="1" customWidth="1"/>
    <col min="10246" max="10246" width="11.5703125" style="32" bestFit="1" customWidth="1"/>
    <col min="10247" max="10247" width="14" style="32" bestFit="1" customWidth="1"/>
    <col min="10248" max="10248" width="11.5703125" style="32" bestFit="1" customWidth="1"/>
    <col min="10249" max="10250" width="12.5703125" style="32" bestFit="1" customWidth="1"/>
    <col min="10251" max="10254" width="11.5703125" style="32" bestFit="1" customWidth="1"/>
    <col min="10255" max="10495" width="9.140625" style="32"/>
    <col min="10496" max="10496" width="32" style="32" bestFit="1" customWidth="1"/>
    <col min="10497" max="10497" width="0" style="32" hidden="1" customWidth="1"/>
    <col min="10498" max="10498" width="15.140625" style="32" bestFit="1" customWidth="1"/>
    <col min="10499" max="10500" width="9.140625" style="32"/>
    <col min="10501" max="10501" width="12.85546875" style="32" bestFit="1" customWidth="1"/>
    <col min="10502" max="10502" width="11.5703125" style="32" bestFit="1" customWidth="1"/>
    <col min="10503" max="10503" width="14" style="32" bestFit="1" customWidth="1"/>
    <col min="10504" max="10504" width="11.5703125" style="32" bestFit="1" customWidth="1"/>
    <col min="10505" max="10506" width="12.5703125" style="32" bestFit="1" customWidth="1"/>
    <col min="10507" max="10510" width="11.5703125" style="32" bestFit="1" customWidth="1"/>
    <col min="10511" max="10751" width="9.140625" style="32"/>
    <col min="10752" max="10752" width="32" style="32" bestFit="1" customWidth="1"/>
    <col min="10753" max="10753" width="0" style="32" hidden="1" customWidth="1"/>
    <col min="10754" max="10754" width="15.140625" style="32" bestFit="1" customWidth="1"/>
    <col min="10755" max="10756" width="9.140625" style="32"/>
    <col min="10757" max="10757" width="12.85546875" style="32" bestFit="1" customWidth="1"/>
    <col min="10758" max="10758" width="11.5703125" style="32" bestFit="1" customWidth="1"/>
    <col min="10759" max="10759" width="14" style="32" bestFit="1" customWidth="1"/>
    <col min="10760" max="10760" width="11.5703125" style="32" bestFit="1" customWidth="1"/>
    <col min="10761" max="10762" width="12.5703125" style="32" bestFit="1" customWidth="1"/>
    <col min="10763" max="10766" width="11.5703125" style="32" bestFit="1" customWidth="1"/>
    <col min="10767" max="11007" width="9.140625" style="32"/>
    <col min="11008" max="11008" width="32" style="32" bestFit="1" customWidth="1"/>
    <col min="11009" max="11009" width="0" style="32" hidden="1" customWidth="1"/>
    <col min="11010" max="11010" width="15.140625" style="32" bestFit="1" customWidth="1"/>
    <col min="11011" max="11012" width="9.140625" style="32"/>
    <col min="11013" max="11013" width="12.85546875" style="32" bestFit="1" customWidth="1"/>
    <col min="11014" max="11014" width="11.5703125" style="32" bestFit="1" customWidth="1"/>
    <col min="11015" max="11015" width="14" style="32" bestFit="1" customWidth="1"/>
    <col min="11016" max="11016" width="11.5703125" style="32" bestFit="1" customWidth="1"/>
    <col min="11017" max="11018" width="12.5703125" style="32" bestFit="1" customWidth="1"/>
    <col min="11019" max="11022" width="11.5703125" style="32" bestFit="1" customWidth="1"/>
    <col min="11023" max="11263" width="9.140625" style="32"/>
    <col min="11264" max="11264" width="32" style="32" bestFit="1" customWidth="1"/>
    <col min="11265" max="11265" width="0" style="32" hidden="1" customWidth="1"/>
    <col min="11266" max="11266" width="15.140625" style="32" bestFit="1" customWidth="1"/>
    <col min="11267" max="11268" width="9.140625" style="32"/>
    <col min="11269" max="11269" width="12.85546875" style="32" bestFit="1" customWidth="1"/>
    <col min="11270" max="11270" width="11.5703125" style="32" bestFit="1" customWidth="1"/>
    <col min="11271" max="11271" width="14" style="32" bestFit="1" customWidth="1"/>
    <col min="11272" max="11272" width="11.5703125" style="32" bestFit="1" customWidth="1"/>
    <col min="11273" max="11274" width="12.5703125" style="32" bestFit="1" customWidth="1"/>
    <col min="11275" max="11278" width="11.5703125" style="32" bestFit="1" customWidth="1"/>
    <col min="11279" max="11519" width="9.140625" style="32"/>
    <col min="11520" max="11520" width="32" style="32" bestFit="1" customWidth="1"/>
    <col min="11521" max="11521" width="0" style="32" hidden="1" customWidth="1"/>
    <col min="11522" max="11522" width="15.140625" style="32" bestFit="1" customWidth="1"/>
    <col min="11523" max="11524" width="9.140625" style="32"/>
    <col min="11525" max="11525" width="12.85546875" style="32" bestFit="1" customWidth="1"/>
    <col min="11526" max="11526" width="11.5703125" style="32" bestFit="1" customWidth="1"/>
    <col min="11527" max="11527" width="14" style="32" bestFit="1" customWidth="1"/>
    <col min="11528" max="11528" width="11.5703125" style="32" bestFit="1" customWidth="1"/>
    <col min="11529" max="11530" width="12.5703125" style="32" bestFit="1" customWidth="1"/>
    <col min="11531" max="11534" width="11.5703125" style="32" bestFit="1" customWidth="1"/>
    <col min="11535" max="11775" width="9.140625" style="32"/>
    <col min="11776" max="11776" width="32" style="32" bestFit="1" customWidth="1"/>
    <col min="11777" max="11777" width="0" style="32" hidden="1" customWidth="1"/>
    <col min="11778" max="11778" width="15.140625" style="32" bestFit="1" customWidth="1"/>
    <col min="11779" max="11780" width="9.140625" style="32"/>
    <col min="11781" max="11781" width="12.85546875" style="32" bestFit="1" customWidth="1"/>
    <col min="11782" max="11782" width="11.5703125" style="32" bestFit="1" customWidth="1"/>
    <col min="11783" max="11783" width="14" style="32" bestFit="1" customWidth="1"/>
    <col min="11784" max="11784" width="11.5703125" style="32" bestFit="1" customWidth="1"/>
    <col min="11785" max="11786" width="12.5703125" style="32" bestFit="1" customWidth="1"/>
    <col min="11787" max="11790" width="11.5703125" style="32" bestFit="1" customWidth="1"/>
    <col min="11791" max="12031" width="9.140625" style="32"/>
    <col min="12032" max="12032" width="32" style="32" bestFit="1" customWidth="1"/>
    <col min="12033" max="12033" width="0" style="32" hidden="1" customWidth="1"/>
    <col min="12034" max="12034" width="15.140625" style="32" bestFit="1" customWidth="1"/>
    <col min="12035" max="12036" width="9.140625" style="32"/>
    <col min="12037" max="12037" width="12.85546875" style="32" bestFit="1" customWidth="1"/>
    <col min="12038" max="12038" width="11.5703125" style="32" bestFit="1" customWidth="1"/>
    <col min="12039" max="12039" width="14" style="32" bestFit="1" customWidth="1"/>
    <col min="12040" max="12040" width="11.5703125" style="32" bestFit="1" customWidth="1"/>
    <col min="12041" max="12042" width="12.5703125" style="32" bestFit="1" customWidth="1"/>
    <col min="12043" max="12046" width="11.5703125" style="32" bestFit="1" customWidth="1"/>
    <col min="12047" max="12287" width="9.140625" style="32"/>
    <col min="12288" max="12288" width="32" style="32" bestFit="1" customWidth="1"/>
    <col min="12289" max="12289" width="0" style="32" hidden="1" customWidth="1"/>
    <col min="12290" max="12290" width="15.140625" style="32" bestFit="1" customWidth="1"/>
    <col min="12291" max="12292" width="9.140625" style="32"/>
    <col min="12293" max="12293" width="12.85546875" style="32" bestFit="1" customWidth="1"/>
    <col min="12294" max="12294" width="11.5703125" style="32" bestFit="1" customWidth="1"/>
    <col min="12295" max="12295" width="14" style="32" bestFit="1" customWidth="1"/>
    <col min="12296" max="12296" width="11.5703125" style="32" bestFit="1" customWidth="1"/>
    <col min="12297" max="12298" width="12.5703125" style="32" bestFit="1" customWidth="1"/>
    <col min="12299" max="12302" width="11.5703125" style="32" bestFit="1" customWidth="1"/>
    <col min="12303" max="12543" width="9.140625" style="32"/>
    <col min="12544" max="12544" width="32" style="32" bestFit="1" customWidth="1"/>
    <col min="12545" max="12545" width="0" style="32" hidden="1" customWidth="1"/>
    <col min="12546" max="12546" width="15.140625" style="32" bestFit="1" customWidth="1"/>
    <col min="12547" max="12548" width="9.140625" style="32"/>
    <col min="12549" max="12549" width="12.85546875" style="32" bestFit="1" customWidth="1"/>
    <col min="12550" max="12550" width="11.5703125" style="32" bestFit="1" customWidth="1"/>
    <col min="12551" max="12551" width="14" style="32" bestFit="1" customWidth="1"/>
    <col min="12552" max="12552" width="11.5703125" style="32" bestFit="1" customWidth="1"/>
    <col min="12553" max="12554" width="12.5703125" style="32" bestFit="1" customWidth="1"/>
    <col min="12555" max="12558" width="11.5703125" style="32" bestFit="1" customWidth="1"/>
    <col min="12559" max="12799" width="9.140625" style="32"/>
    <col min="12800" max="12800" width="32" style="32" bestFit="1" customWidth="1"/>
    <col min="12801" max="12801" width="0" style="32" hidden="1" customWidth="1"/>
    <col min="12802" max="12802" width="15.140625" style="32" bestFit="1" customWidth="1"/>
    <col min="12803" max="12804" width="9.140625" style="32"/>
    <col min="12805" max="12805" width="12.85546875" style="32" bestFit="1" customWidth="1"/>
    <col min="12806" max="12806" width="11.5703125" style="32" bestFit="1" customWidth="1"/>
    <col min="12807" max="12807" width="14" style="32" bestFit="1" customWidth="1"/>
    <col min="12808" max="12808" width="11.5703125" style="32" bestFit="1" customWidth="1"/>
    <col min="12809" max="12810" width="12.5703125" style="32" bestFit="1" customWidth="1"/>
    <col min="12811" max="12814" width="11.5703125" style="32" bestFit="1" customWidth="1"/>
    <col min="12815" max="13055" width="9.140625" style="32"/>
    <col min="13056" max="13056" width="32" style="32" bestFit="1" customWidth="1"/>
    <col min="13057" max="13057" width="0" style="32" hidden="1" customWidth="1"/>
    <col min="13058" max="13058" width="15.140625" style="32" bestFit="1" customWidth="1"/>
    <col min="13059" max="13060" width="9.140625" style="32"/>
    <col min="13061" max="13061" width="12.85546875" style="32" bestFit="1" customWidth="1"/>
    <col min="13062" max="13062" width="11.5703125" style="32" bestFit="1" customWidth="1"/>
    <col min="13063" max="13063" width="14" style="32" bestFit="1" customWidth="1"/>
    <col min="13064" max="13064" width="11.5703125" style="32" bestFit="1" customWidth="1"/>
    <col min="13065" max="13066" width="12.5703125" style="32" bestFit="1" customWidth="1"/>
    <col min="13067" max="13070" width="11.5703125" style="32" bestFit="1" customWidth="1"/>
    <col min="13071" max="13311" width="9.140625" style="32"/>
    <col min="13312" max="13312" width="32" style="32" bestFit="1" customWidth="1"/>
    <col min="13313" max="13313" width="0" style="32" hidden="1" customWidth="1"/>
    <col min="13314" max="13314" width="15.140625" style="32" bestFit="1" customWidth="1"/>
    <col min="13315" max="13316" width="9.140625" style="32"/>
    <col min="13317" max="13317" width="12.85546875" style="32" bestFit="1" customWidth="1"/>
    <col min="13318" max="13318" width="11.5703125" style="32" bestFit="1" customWidth="1"/>
    <col min="13319" max="13319" width="14" style="32" bestFit="1" customWidth="1"/>
    <col min="13320" max="13320" width="11.5703125" style="32" bestFit="1" customWidth="1"/>
    <col min="13321" max="13322" width="12.5703125" style="32" bestFit="1" customWidth="1"/>
    <col min="13323" max="13326" width="11.5703125" style="32" bestFit="1" customWidth="1"/>
    <col min="13327" max="13567" width="9.140625" style="32"/>
    <col min="13568" max="13568" width="32" style="32" bestFit="1" customWidth="1"/>
    <col min="13569" max="13569" width="0" style="32" hidden="1" customWidth="1"/>
    <col min="13570" max="13570" width="15.140625" style="32" bestFit="1" customWidth="1"/>
    <col min="13571" max="13572" width="9.140625" style="32"/>
    <col min="13573" max="13573" width="12.85546875" style="32" bestFit="1" customWidth="1"/>
    <col min="13574" max="13574" width="11.5703125" style="32" bestFit="1" customWidth="1"/>
    <col min="13575" max="13575" width="14" style="32" bestFit="1" customWidth="1"/>
    <col min="13576" max="13576" width="11.5703125" style="32" bestFit="1" customWidth="1"/>
    <col min="13577" max="13578" width="12.5703125" style="32" bestFit="1" customWidth="1"/>
    <col min="13579" max="13582" width="11.5703125" style="32" bestFit="1" customWidth="1"/>
    <col min="13583" max="13823" width="9.140625" style="32"/>
    <col min="13824" max="13824" width="32" style="32" bestFit="1" customWidth="1"/>
    <col min="13825" max="13825" width="0" style="32" hidden="1" customWidth="1"/>
    <col min="13826" max="13826" width="15.140625" style="32" bestFit="1" customWidth="1"/>
    <col min="13827" max="13828" width="9.140625" style="32"/>
    <col min="13829" max="13829" width="12.85546875" style="32" bestFit="1" customWidth="1"/>
    <col min="13830" max="13830" width="11.5703125" style="32" bestFit="1" customWidth="1"/>
    <col min="13831" max="13831" width="14" style="32" bestFit="1" customWidth="1"/>
    <col min="13832" max="13832" width="11.5703125" style="32" bestFit="1" customWidth="1"/>
    <col min="13833" max="13834" width="12.5703125" style="32" bestFit="1" customWidth="1"/>
    <col min="13835" max="13838" width="11.5703125" style="32" bestFit="1" customWidth="1"/>
    <col min="13839" max="14079" width="9.140625" style="32"/>
    <col min="14080" max="14080" width="32" style="32" bestFit="1" customWidth="1"/>
    <col min="14081" max="14081" width="0" style="32" hidden="1" customWidth="1"/>
    <col min="14082" max="14082" width="15.140625" style="32" bestFit="1" customWidth="1"/>
    <col min="14083" max="14084" width="9.140625" style="32"/>
    <col min="14085" max="14085" width="12.85546875" style="32" bestFit="1" customWidth="1"/>
    <col min="14086" max="14086" width="11.5703125" style="32" bestFit="1" customWidth="1"/>
    <col min="14087" max="14087" width="14" style="32" bestFit="1" customWidth="1"/>
    <col min="14088" max="14088" width="11.5703125" style="32" bestFit="1" customWidth="1"/>
    <col min="14089" max="14090" width="12.5703125" style="32" bestFit="1" customWidth="1"/>
    <col min="14091" max="14094" width="11.5703125" style="32" bestFit="1" customWidth="1"/>
    <col min="14095" max="14335" width="9.140625" style="32"/>
    <col min="14336" max="14336" width="32" style="32" bestFit="1" customWidth="1"/>
    <col min="14337" max="14337" width="0" style="32" hidden="1" customWidth="1"/>
    <col min="14338" max="14338" width="15.140625" style="32" bestFit="1" customWidth="1"/>
    <col min="14339" max="14340" width="9.140625" style="32"/>
    <col min="14341" max="14341" width="12.85546875" style="32" bestFit="1" customWidth="1"/>
    <col min="14342" max="14342" width="11.5703125" style="32" bestFit="1" customWidth="1"/>
    <col min="14343" max="14343" width="14" style="32" bestFit="1" customWidth="1"/>
    <col min="14344" max="14344" width="11.5703125" style="32" bestFit="1" customWidth="1"/>
    <col min="14345" max="14346" width="12.5703125" style="32" bestFit="1" customWidth="1"/>
    <col min="14347" max="14350" width="11.5703125" style="32" bestFit="1" customWidth="1"/>
    <col min="14351" max="14591" width="9.140625" style="32"/>
    <col min="14592" max="14592" width="32" style="32" bestFit="1" customWidth="1"/>
    <col min="14593" max="14593" width="0" style="32" hidden="1" customWidth="1"/>
    <col min="14594" max="14594" width="15.140625" style="32" bestFit="1" customWidth="1"/>
    <col min="14595" max="14596" width="9.140625" style="32"/>
    <col min="14597" max="14597" width="12.85546875" style="32" bestFit="1" customWidth="1"/>
    <col min="14598" max="14598" width="11.5703125" style="32" bestFit="1" customWidth="1"/>
    <col min="14599" max="14599" width="14" style="32" bestFit="1" customWidth="1"/>
    <col min="14600" max="14600" width="11.5703125" style="32" bestFit="1" customWidth="1"/>
    <col min="14601" max="14602" width="12.5703125" style="32" bestFit="1" customWidth="1"/>
    <col min="14603" max="14606" width="11.5703125" style="32" bestFit="1" customWidth="1"/>
    <col min="14607" max="14847" width="9.140625" style="32"/>
    <col min="14848" max="14848" width="32" style="32" bestFit="1" customWidth="1"/>
    <col min="14849" max="14849" width="0" style="32" hidden="1" customWidth="1"/>
    <col min="14850" max="14850" width="15.140625" style="32" bestFit="1" customWidth="1"/>
    <col min="14851" max="14852" width="9.140625" style="32"/>
    <col min="14853" max="14853" width="12.85546875" style="32" bestFit="1" customWidth="1"/>
    <col min="14854" max="14854" width="11.5703125" style="32" bestFit="1" customWidth="1"/>
    <col min="14855" max="14855" width="14" style="32" bestFit="1" customWidth="1"/>
    <col min="14856" max="14856" width="11.5703125" style="32" bestFit="1" customWidth="1"/>
    <col min="14857" max="14858" width="12.5703125" style="32" bestFit="1" customWidth="1"/>
    <col min="14859" max="14862" width="11.5703125" style="32" bestFit="1" customWidth="1"/>
    <col min="14863" max="15103" width="9.140625" style="32"/>
    <col min="15104" max="15104" width="32" style="32" bestFit="1" customWidth="1"/>
    <col min="15105" max="15105" width="0" style="32" hidden="1" customWidth="1"/>
    <col min="15106" max="15106" width="15.140625" style="32" bestFit="1" customWidth="1"/>
    <col min="15107" max="15108" width="9.140625" style="32"/>
    <col min="15109" max="15109" width="12.85546875" style="32" bestFit="1" customWidth="1"/>
    <col min="15110" max="15110" width="11.5703125" style="32" bestFit="1" customWidth="1"/>
    <col min="15111" max="15111" width="14" style="32" bestFit="1" customWidth="1"/>
    <col min="15112" max="15112" width="11.5703125" style="32" bestFit="1" customWidth="1"/>
    <col min="15113" max="15114" width="12.5703125" style="32" bestFit="1" customWidth="1"/>
    <col min="15115" max="15118" width="11.5703125" style="32" bestFit="1" customWidth="1"/>
    <col min="15119" max="15359" width="9.140625" style="32"/>
    <col min="15360" max="15360" width="32" style="32" bestFit="1" customWidth="1"/>
    <col min="15361" max="15361" width="0" style="32" hidden="1" customWidth="1"/>
    <col min="15362" max="15362" width="15.140625" style="32" bestFit="1" customWidth="1"/>
    <col min="15363" max="15364" width="9.140625" style="32"/>
    <col min="15365" max="15365" width="12.85546875" style="32" bestFit="1" customWidth="1"/>
    <col min="15366" max="15366" width="11.5703125" style="32" bestFit="1" customWidth="1"/>
    <col min="15367" max="15367" width="14" style="32" bestFit="1" customWidth="1"/>
    <col min="15368" max="15368" width="11.5703125" style="32" bestFit="1" customWidth="1"/>
    <col min="15369" max="15370" width="12.5703125" style="32" bestFit="1" customWidth="1"/>
    <col min="15371" max="15374" width="11.5703125" style="32" bestFit="1" customWidth="1"/>
    <col min="15375" max="15615" width="9.140625" style="32"/>
    <col min="15616" max="15616" width="32" style="32" bestFit="1" customWidth="1"/>
    <col min="15617" max="15617" width="0" style="32" hidden="1" customWidth="1"/>
    <col min="15618" max="15618" width="15.140625" style="32" bestFit="1" customWidth="1"/>
    <col min="15619" max="15620" width="9.140625" style="32"/>
    <col min="15621" max="15621" width="12.85546875" style="32" bestFit="1" customWidth="1"/>
    <col min="15622" max="15622" width="11.5703125" style="32" bestFit="1" customWidth="1"/>
    <col min="15623" max="15623" width="14" style="32" bestFit="1" customWidth="1"/>
    <col min="15624" max="15624" width="11.5703125" style="32" bestFit="1" customWidth="1"/>
    <col min="15625" max="15626" width="12.5703125" style="32" bestFit="1" customWidth="1"/>
    <col min="15627" max="15630" width="11.5703125" style="32" bestFit="1" customWidth="1"/>
    <col min="15631" max="15871" width="9.140625" style="32"/>
    <col min="15872" max="15872" width="32" style="32" bestFit="1" customWidth="1"/>
    <col min="15873" max="15873" width="0" style="32" hidden="1" customWidth="1"/>
    <col min="15874" max="15874" width="15.140625" style="32" bestFit="1" customWidth="1"/>
    <col min="15875" max="15876" width="9.140625" style="32"/>
    <col min="15877" max="15877" width="12.85546875" style="32" bestFit="1" customWidth="1"/>
    <col min="15878" max="15878" width="11.5703125" style="32" bestFit="1" customWidth="1"/>
    <col min="15879" max="15879" width="14" style="32" bestFit="1" customWidth="1"/>
    <col min="15880" max="15880" width="11.5703125" style="32" bestFit="1" customWidth="1"/>
    <col min="15881" max="15882" width="12.5703125" style="32" bestFit="1" customWidth="1"/>
    <col min="15883" max="15886" width="11.5703125" style="32" bestFit="1" customWidth="1"/>
    <col min="15887" max="16127" width="9.140625" style="32"/>
    <col min="16128" max="16128" width="32" style="32" bestFit="1" customWidth="1"/>
    <col min="16129" max="16129" width="0" style="32" hidden="1" customWidth="1"/>
    <col min="16130" max="16130" width="15.140625" style="32" bestFit="1" customWidth="1"/>
    <col min="16131" max="16132" width="9.140625" style="32"/>
    <col min="16133" max="16133" width="12.85546875" style="32" bestFit="1" customWidth="1"/>
    <col min="16134" max="16134" width="11.5703125" style="32" bestFit="1" customWidth="1"/>
    <col min="16135" max="16135" width="14" style="32" bestFit="1" customWidth="1"/>
    <col min="16136" max="16136" width="11.5703125" style="32" bestFit="1" customWidth="1"/>
    <col min="16137" max="16138" width="12.5703125" style="32" bestFit="1" customWidth="1"/>
    <col min="16139" max="16142" width="11.5703125" style="32" bestFit="1" customWidth="1"/>
    <col min="16143" max="16384" width="9.140625" style="32"/>
  </cols>
  <sheetData>
    <row r="1" spans="1:14" ht="27">
      <c r="E1" s="95" t="s">
        <v>11</v>
      </c>
      <c r="F1" s="95"/>
      <c r="G1" s="95"/>
      <c r="H1" s="95"/>
      <c r="I1" s="95"/>
      <c r="J1" s="95"/>
      <c r="K1" s="95"/>
      <c r="L1" s="95"/>
      <c r="M1" s="95"/>
      <c r="N1" s="95"/>
    </row>
    <row r="2" spans="1:14" ht="17.25" thickBot="1">
      <c r="A2" s="34" t="s">
        <v>22</v>
      </c>
      <c r="B2" s="35" t="s">
        <v>23</v>
      </c>
      <c r="C2" s="36"/>
      <c r="D2" s="35"/>
      <c r="E2" s="100" t="s">
        <v>50</v>
      </c>
      <c r="F2" s="100"/>
      <c r="G2" s="100"/>
      <c r="H2" s="100"/>
      <c r="I2" s="100"/>
      <c r="J2" s="100"/>
      <c r="K2" s="100"/>
      <c r="L2" s="100"/>
      <c r="M2" s="100"/>
      <c r="N2" s="100"/>
    </row>
    <row r="3" spans="1:14" ht="17.25" thickTop="1">
      <c r="A3" s="37" t="s">
        <v>24</v>
      </c>
      <c r="B3" s="38" t="s">
        <v>25</v>
      </c>
      <c r="C3" s="39" t="s">
        <v>36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16.5">
      <c r="A4" s="40" t="s">
        <v>26</v>
      </c>
      <c r="B4" s="41">
        <v>4.4999999999999998E-2</v>
      </c>
      <c r="C4" s="41">
        <v>0.03</v>
      </c>
      <c r="D4" s="35"/>
      <c r="E4" s="96" t="s">
        <v>48</v>
      </c>
      <c r="F4" s="97"/>
      <c r="G4" s="42" t="s">
        <v>47</v>
      </c>
      <c r="H4" s="42" t="str">
        <f>+C3</f>
        <v>FY 18-19</v>
      </c>
      <c r="I4" s="42" t="str">
        <f>+C17</f>
        <v>FY 19-20</v>
      </c>
      <c r="J4" s="42" t="str">
        <f>+C31</f>
        <v>FY 20-21</v>
      </c>
      <c r="K4" s="42" t="s">
        <v>39</v>
      </c>
      <c r="L4" s="42" t="s">
        <v>40</v>
      </c>
      <c r="M4" s="42" t="s">
        <v>41</v>
      </c>
      <c r="N4" s="42" t="s">
        <v>46</v>
      </c>
    </row>
    <row r="5" spans="1:14" ht="16.5">
      <c r="A5" s="43" t="s">
        <v>27</v>
      </c>
      <c r="B5" s="44">
        <v>60</v>
      </c>
      <c r="C5" s="44">
        <v>60</v>
      </c>
      <c r="D5" s="35"/>
      <c r="E5" s="45" t="s">
        <v>28</v>
      </c>
      <c r="F5" s="46" t="s">
        <v>29</v>
      </c>
      <c r="G5" s="47"/>
      <c r="H5" s="47"/>
      <c r="I5" s="47"/>
      <c r="J5" s="47"/>
      <c r="K5" s="47"/>
      <c r="L5" s="47"/>
      <c r="M5" s="47"/>
      <c r="N5" s="47"/>
    </row>
    <row r="6" spans="1:14" ht="16.5">
      <c r="A6" s="48" t="s">
        <v>30</v>
      </c>
      <c r="B6" s="49">
        <v>22500</v>
      </c>
      <c r="C6" s="50">
        <f>+'Fleet Master'!F24</f>
        <v>0</v>
      </c>
      <c r="D6" s="35"/>
      <c r="E6" s="51" t="s">
        <v>45</v>
      </c>
      <c r="F6" s="52">
        <v>0</v>
      </c>
      <c r="G6" s="53"/>
      <c r="H6" s="53"/>
      <c r="I6" s="53"/>
      <c r="J6" s="53"/>
      <c r="K6" s="53"/>
      <c r="L6" s="54"/>
      <c r="M6" s="54"/>
      <c r="N6" s="54"/>
    </row>
    <row r="7" spans="1:14" ht="17.25" thickBot="1">
      <c r="A7" s="55" t="s">
        <v>31</v>
      </c>
      <c r="B7" s="56">
        <v>0</v>
      </c>
      <c r="C7" s="57">
        <v>0</v>
      </c>
      <c r="D7" s="35"/>
      <c r="E7" s="51" t="s">
        <v>36</v>
      </c>
      <c r="F7" s="52">
        <f>+'Fleet Master'!G24</f>
        <v>0</v>
      </c>
      <c r="G7" s="51"/>
      <c r="H7" s="51"/>
      <c r="I7" s="58">
        <f>+$C$10</f>
        <v>0</v>
      </c>
      <c r="J7" s="58">
        <f t="shared" ref="J7:M7" si="0">+$C$10</f>
        <v>0</v>
      </c>
      <c r="K7" s="58">
        <f t="shared" si="0"/>
        <v>0</v>
      </c>
      <c r="L7" s="58">
        <f t="shared" si="0"/>
        <v>0</v>
      </c>
      <c r="M7" s="58">
        <f t="shared" si="0"/>
        <v>0</v>
      </c>
      <c r="N7" s="51"/>
    </row>
    <row r="8" spans="1:14" ht="18" thickTop="1" thickBot="1">
      <c r="A8" s="98"/>
      <c r="B8" s="99"/>
      <c r="C8" s="59"/>
      <c r="D8" s="35"/>
      <c r="E8" s="51" t="s">
        <v>37</v>
      </c>
      <c r="F8" s="52">
        <f>+'Fleet Master'!K24</f>
        <v>0</v>
      </c>
      <c r="G8" s="51"/>
      <c r="H8" s="51"/>
      <c r="I8" s="51"/>
      <c r="J8" s="60">
        <f>+$C$24</f>
        <v>0</v>
      </c>
      <c r="K8" s="60">
        <f t="shared" ref="K8:N8" si="1">+$C$24</f>
        <v>0</v>
      </c>
      <c r="L8" s="60">
        <f t="shared" si="1"/>
        <v>0</v>
      </c>
      <c r="M8" s="60">
        <f t="shared" si="1"/>
        <v>0</v>
      </c>
      <c r="N8" s="90">
        <f t="shared" si="1"/>
        <v>0</v>
      </c>
    </row>
    <row r="9" spans="1:14" ht="17.25" thickTop="1">
      <c r="A9" s="61" t="s">
        <v>44</v>
      </c>
      <c r="B9" s="62">
        <f>-PMT(B4/12,B5,B6,B7)</f>
        <v>419.46793293412463</v>
      </c>
      <c r="C9" s="63">
        <f>-PMT(C4/12,C5,C6,C7)</f>
        <v>0</v>
      </c>
      <c r="D9" s="35"/>
      <c r="E9" s="51" t="s">
        <v>38</v>
      </c>
      <c r="F9" s="52">
        <f>+'Fleet Master'!M24</f>
        <v>0</v>
      </c>
      <c r="G9" s="51"/>
      <c r="H9" s="51"/>
      <c r="I9" s="51"/>
      <c r="J9" s="51"/>
      <c r="K9" s="64">
        <f>+$C$38</f>
        <v>0</v>
      </c>
      <c r="L9" s="64">
        <f t="shared" ref="L9:N9" si="2">+$C$38</f>
        <v>0</v>
      </c>
      <c r="M9" s="64">
        <f t="shared" si="2"/>
        <v>0</v>
      </c>
      <c r="N9" s="64">
        <f t="shared" si="2"/>
        <v>0</v>
      </c>
    </row>
    <row r="10" spans="1:14" ht="16.5">
      <c r="A10" s="65" t="s">
        <v>42</v>
      </c>
      <c r="B10" s="66">
        <f>+B9*12</f>
        <v>5033.6151952094951</v>
      </c>
      <c r="C10" s="67">
        <f>+C9*12</f>
        <v>0</v>
      </c>
      <c r="D10" s="35"/>
      <c r="E10" s="51" t="s">
        <v>39</v>
      </c>
      <c r="F10" s="52">
        <f>+'Fleet Master'!O24</f>
        <v>0</v>
      </c>
      <c r="G10" s="51"/>
      <c r="H10" s="51"/>
      <c r="I10" s="51"/>
      <c r="J10" s="51"/>
      <c r="K10" s="51"/>
      <c r="L10" s="68">
        <f>+$C$51</f>
        <v>0</v>
      </c>
      <c r="M10" s="68">
        <f t="shared" ref="M10:N10" si="3">+$C$51</f>
        <v>0</v>
      </c>
      <c r="N10" s="68">
        <f t="shared" si="3"/>
        <v>0</v>
      </c>
    </row>
    <row r="11" spans="1:14" ht="17.25" thickBot="1">
      <c r="A11" s="69" t="s">
        <v>33</v>
      </c>
      <c r="B11" s="70">
        <f>+B9*B5</f>
        <v>25168.075976047479</v>
      </c>
      <c r="C11" s="71">
        <f>+C9*C5</f>
        <v>0</v>
      </c>
      <c r="D11" s="35"/>
      <c r="E11" s="51" t="s">
        <v>40</v>
      </c>
      <c r="F11" s="52">
        <f>+'Fleet Master'!Q24</f>
        <v>0</v>
      </c>
      <c r="G11" s="51"/>
      <c r="H11" s="51"/>
      <c r="I11" s="51"/>
      <c r="J11" s="51"/>
      <c r="K11" s="51"/>
      <c r="L11" s="51"/>
      <c r="M11" s="72">
        <f>+$C$64</f>
        <v>0</v>
      </c>
      <c r="N11" s="72">
        <f>+$C$64</f>
        <v>0</v>
      </c>
    </row>
    <row r="12" spans="1:14" ht="18" thickTop="1" thickBot="1">
      <c r="A12" s="98"/>
      <c r="B12" s="99"/>
      <c r="C12" s="59"/>
      <c r="D12" s="35"/>
      <c r="E12" s="51" t="s">
        <v>41</v>
      </c>
      <c r="F12" s="52">
        <f>+'Fleet Master'!S24</f>
        <v>0</v>
      </c>
      <c r="G12" s="52"/>
      <c r="H12" s="51"/>
      <c r="I12" s="52"/>
      <c r="J12" s="52"/>
      <c r="K12" s="52"/>
      <c r="L12" s="52"/>
      <c r="M12" s="52"/>
      <c r="N12" s="91">
        <f>+$G$51</f>
        <v>0</v>
      </c>
    </row>
    <row r="13" spans="1:14" ht="18" thickTop="1" thickBot="1">
      <c r="A13" s="73" t="s">
        <v>34</v>
      </c>
      <c r="B13" s="74">
        <f>+B11-B6</f>
        <v>2668.0759760474793</v>
      </c>
      <c r="C13" s="75">
        <f>+C11-C6</f>
        <v>0</v>
      </c>
      <c r="D13" s="35"/>
      <c r="E13" s="45" t="s">
        <v>5</v>
      </c>
      <c r="F13" s="76">
        <f>SUM(F6:F10)</f>
        <v>0</v>
      </c>
      <c r="G13" s="77">
        <f t="shared" ref="G13:N13" si="4">SUM(G6:G12)</f>
        <v>0</v>
      </c>
      <c r="H13" s="77">
        <f t="shared" si="4"/>
        <v>0</v>
      </c>
      <c r="I13" s="77">
        <f t="shared" si="4"/>
        <v>0</v>
      </c>
      <c r="J13" s="77">
        <f t="shared" si="4"/>
        <v>0</v>
      </c>
      <c r="K13" s="77">
        <f t="shared" si="4"/>
        <v>0</v>
      </c>
      <c r="L13" s="77">
        <f t="shared" si="4"/>
        <v>0</v>
      </c>
      <c r="M13" s="77">
        <f t="shared" si="4"/>
        <v>0</v>
      </c>
      <c r="N13" s="77">
        <f t="shared" si="4"/>
        <v>0</v>
      </c>
    </row>
    <row r="14" spans="1:14" ht="17.25" thickTop="1">
      <c r="A14" s="78"/>
      <c r="B14" s="79"/>
      <c r="C14" s="80"/>
      <c r="D14" s="35"/>
      <c r="E14" s="81"/>
      <c r="F14" s="35"/>
      <c r="G14" s="35"/>
      <c r="H14" s="35"/>
      <c r="I14" s="35"/>
      <c r="J14" s="35"/>
      <c r="K14" s="35"/>
      <c r="L14" s="35"/>
      <c r="M14" s="35"/>
      <c r="N14" s="35"/>
    </row>
    <row r="15" spans="1:14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</row>
    <row r="16" spans="1:14" ht="17.25" thickBot="1">
      <c r="A16" s="34" t="s">
        <v>22</v>
      </c>
      <c r="B16" s="35" t="s">
        <v>23</v>
      </c>
      <c r="C16" s="36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</row>
    <row r="17" spans="1:16" ht="17.25" thickTop="1">
      <c r="A17" s="37" t="s">
        <v>24</v>
      </c>
      <c r="B17" s="38" t="s">
        <v>25</v>
      </c>
      <c r="C17" s="39" t="s">
        <v>37</v>
      </c>
      <c r="D17" s="35"/>
      <c r="E17" s="96" t="s">
        <v>35</v>
      </c>
      <c r="F17" s="97"/>
      <c r="G17" s="42" t="str">
        <f t="shared" ref="G17:M17" si="5">+G4</f>
        <v xml:space="preserve">FY 17-18 </v>
      </c>
      <c r="H17" s="42" t="str">
        <f t="shared" si="5"/>
        <v>FY 18-19</v>
      </c>
      <c r="I17" s="42" t="str">
        <f t="shared" si="5"/>
        <v>FY 19-20</v>
      </c>
      <c r="J17" s="42" t="str">
        <f t="shared" si="5"/>
        <v>FY 20-21</v>
      </c>
      <c r="K17" s="42" t="str">
        <f t="shared" si="5"/>
        <v>FY 21-22</v>
      </c>
      <c r="L17" s="42" t="str">
        <f t="shared" si="5"/>
        <v>FY 22-23</v>
      </c>
      <c r="M17" s="42" t="str">
        <f t="shared" si="5"/>
        <v>FY 23-24</v>
      </c>
      <c r="N17" s="35"/>
    </row>
    <row r="18" spans="1:16" ht="16.5">
      <c r="A18" s="40" t="s">
        <v>26</v>
      </c>
      <c r="B18" s="41">
        <v>4.4999999999999998E-2</v>
      </c>
      <c r="C18" s="41">
        <v>0.03</v>
      </c>
      <c r="D18" s="35"/>
      <c r="E18" s="45" t="s">
        <v>49</v>
      </c>
      <c r="F18" s="46" t="s">
        <v>29</v>
      </c>
      <c r="G18" s="47"/>
      <c r="H18" s="47"/>
      <c r="I18" s="47"/>
      <c r="J18" s="47"/>
      <c r="K18" s="47"/>
      <c r="L18" s="47"/>
      <c r="M18" s="47"/>
      <c r="N18" s="35"/>
    </row>
    <row r="19" spans="1:16" ht="16.5">
      <c r="A19" s="43" t="s">
        <v>27</v>
      </c>
      <c r="B19" s="44">
        <v>60</v>
      </c>
      <c r="C19" s="44">
        <v>60</v>
      </c>
      <c r="D19" s="35"/>
      <c r="E19" s="51" t="s">
        <v>45</v>
      </c>
      <c r="F19" s="52">
        <f>+$F$6</f>
        <v>0</v>
      </c>
      <c r="G19" s="82"/>
      <c r="H19" s="82"/>
      <c r="I19" s="82"/>
      <c r="J19" s="82"/>
      <c r="K19" s="82"/>
      <c r="L19" s="82"/>
      <c r="M19" s="82"/>
      <c r="N19" s="35"/>
    </row>
    <row r="20" spans="1:16" ht="16.5">
      <c r="A20" s="48" t="s">
        <v>30</v>
      </c>
      <c r="B20" s="49">
        <v>22500</v>
      </c>
      <c r="C20" s="50">
        <f>+'Fleet Master'!J24</f>
        <v>0</v>
      </c>
      <c r="D20" s="35"/>
      <c r="E20" s="51" t="s">
        <v>36</v>
      </c>
      <c r="F20" s="52">
        <f>$F$7</f>
        <v>0</v>
      </c>
      <c r="G20" s="82"/>
      <c r="H20" s="82">
        <f>+$C$10</f>
        <v>0</v>
      </c>
      <c r="I20" s="82"/>
      <c r="J20" s="82"/>
      <c r="K20" s="82"/>
      <c r="L20" s="82"/>
      <c r="M20" s="82"/>
      <c r="N20" s="35"/>
    </row>
    <row r="21" spans="1:16" ht="17.25" thickBot="1">
      <c r="A21" s="55" t="s">
        <v>31</v>
      </c>
      <c r="B21" s="56">
        <v>0</v>
      </c>
      <c r="C21" s="57">
        <v>0</v>
      </c>
      <c r="D21" s="35"/>
      <c r="E21" s="51" t="s">
        <v>37</v>
      </c>
      <c r="F21" s="52">
        <f>$F$8</f>
        <v>0</v>
      </c>
      <c r="G21" s="82"/>
      <c r="H21" s="82"/>
      <c r="I21" s="82">
        <f>+$C$20</f>
        <v>0</v>
      </c>
      <c r="J21" s="82"/>
      <c r="K21" s="82"/>
      <c r="L21" s="82"/>
      <c r="M21" s="82"/>
      <c r="N21" s="35"/>
    </row>
    <row r="22" spans="1:16" ht="18" thickTop="1" thickBot="1">
      <c r="A22" s="98"/>
      <c r="B22" s="99"/>
      <c r="C22" s="59"/>
      <c r="D22" s="35"/>
      <c r="E22" s="51" t="s">
        <v>38</v>
      </c>
      <c r="F22" s="52">
        <f>$F$9</f>
        <v>0</v>
      </c>
      <c r="G22" s="82"/>
      <c r="H22" s="82"/>
      <c r="I22" s="82"/>
      <c r="J22" s="82">
        <f>+$C$34</f>
        <v>0</v>
      </c>
      <c r="K22" s="82"/>
      <c r="L22" s="82"/>
      <c r="M22" s="82"/>
      <c r="N22" s="35"/>
    </row>
    <row r="23" spans="1:16" ht="17.25" thickTop="1">
      <c r="A23" s="61" t="s">
        <v>44</v>
      </c>
      <c r="B23" s="62">
        <f>-PMT(B18/12,B19,B20,B21)</f>
        <v>419.46793293412463</v>
      </c>
      <c r="C23" s="63">
        <f>-PMT(C18/12,C19,C20,C21)</f>
        <v>0</v>
      </c>
      <c r="D23" s="35"/>
      <c r="E23" s="51" t="s">
        <v>39</v>
      </c>
      <c r="F23" s="52">
        <f>+$F$10</f>
        <v>0</v>
      </c>
      <c r="G23" s="82"/>
      <c r="H23" s="82"/>
      <c r="I23" s="82"/>
      <c r="J23" s="82"/>
      <c r="K23" s="82">
        <f>+$C$47</f>
        <v>0</v>
      </c>
      <c r="L23" s="82"/>
      <c r="M23" s="82"/>
      <c r="N23" s="35"/>
    </row>
    <row r="24" spans="1:16" ht="16.5">
      <c r="A24" s="43" t="s">
        <v>43</v>
      </c>
      <c r="B24" s="83">
        <f>+B23*12</f>
        <v>5033.6151952094951</v>
      </c>
      <c r="C24" s="84">
        <f>+C23*12</f>
        <v>0</v>
      </c>
      <c r="D24" s="35"/>
      <c r="E24" s="51" t="s">
        <v>40</v>
      </c>
      <c r="F24" s="52">
        <f>$F$11</f>
        <v>0</v>
      </c>
      <c r="G24" s="82"/>
      <c r="H24" s="82"/>
      <c r="I24" s="82"/>
      <c r="J24" s="82"/>
      <c r="K24" s="82"/>
      <c r="L24" s="82">
        <f>+$C$60</f>
        <v>0</v>
      </c>
      <c r="M24" s="82"/>
      <c r="N24" s="35"/>
    </row>
    <row r="25" spans="1:16" ht="17.25" thickBot="1">
      <c r="A25" s="69" t="s">
        <v>33</v>
      </c>
      <c r="B25" s="70">
        <f>+B23*B19</f>
        <v>25168.075976047479</v>
      </c>
      <c r="C25" s="71">
        <f>+C23*C19</f>
        <v>0</v>
      </c>
      <c r="D25" s="35"/>
      <c r="E25" s="51" t="s">
        <v>41</v>
      </c>
      <c r="F25" s="52">
        <f>$F$12</f>
        <v>0</v>
      </c>
      <c r="G25" s="82"/>
      <c r="H25" s="82"/>
      <c r="I25" s="82"/>
      <c r="J25" s="82"/>
      <c r="K25" s="82"/>
      <c r="L25" s="82"/>
      <c r="M25" s="82">
        <f>+G47</f>
        <v>0</v>
      </c>
      <c r="N25" s="35"/>
    </row>
    <row r="26" spans="1:16" ht="18" thickTop="1" thickBot="1">
      <c r="A26" s="98"/>
      <c r="B26" s="99"/>
      <c r="C26" s="59"/>
      <c r="D26" s="35"/>
      <c r="E26" s="45" t="s">
        <v>5</v>
      </c>
      <c r="F26" s="52">
        <v>0</v>
      </c>
      <c r="G26" s="77">
        <f t="shared" ref="G26:M26" ca="1" si="6">SUM(G19:G26)</f>
        <v>0</v>
      </c>
      <c r="H26" s="77">
        <f t="shared" ca="1" si="6"/>
        <v>0</v>
      </c>
      <c r="I26" s="77">
        <f t="shared" ca="1" si="6"/>
        <v>0</v>
      </c>
      <c r="J26" s="77">
        <f t="shared" ca="1" si="6"/>
        <v>0</v>
      </c>
      <c r="K26" s="77">
        <f t="shared" ca="1" si="6"/>
        <v>0</v>
      </c>
      <c r="L26" s="77">
        <f t="shared" ca="1" si="6"/>
        <v>0</v>
      </c>
      <c r="M26" s="77">
        <f t="shared" ca="1" si="6"/>
        <v>0</v>
      </c>
      <c r="N26" s="35"/>
    </row>
    <row r="27" spans="1:16" ht="18" thickTop="1" thickBot="1">
      <c r="A27" s="73" t="s">
        <v>34</v>
      </c>
      <c r="B27" s="74">
        <f>+B25-B20</f>
        <v>2668.0759760474793</v>
      </c>
      <c r="C27" s="75">
        <f>+C25-C20</f>
        <v>0</v>
      </c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</row>
    <row r="28" spans="1:16" ht="17.25" thickTop="1">
      <c r="A28" s="78"/>
      <c r="B28" s="79"/>
      <c r="C28" s="80"/>
      <c r="D28" s="35"/>
      <c r="E28" s="85"/>
      <c r="F28" s="35"/>
      <c r="G28" s="35"/>
      <c r="H28" s="35"/>
      <c r="I28" s="35"/>
      <c r="J28" s="35"/>
      <c r="K28" s="35"/>
      <c r="L28" s="35"/>
      <c r="M28" s="35"/>
      <c r="N28" s="35"/>
    </row>
    <row r="29" spans="1:16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P29" s="33"/>
    </row>
    <row r="30" spans="1:16" ht="17.25" thickBot="1">
      <c r="A30" s="34" t="s">
        <v>22</v>
      </c>
      <c r="B30" s="35" t="s">
        <v>23</v>
      </c>
      <c r="C30" s="36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P30" s="33"/>
    </row>
    <row r="31" spans="1:16" ht="17.25" thickTop="1">
      <c r="A31" s="37" t="s">
        <v>24</v>
      </c>
      <c r="B31" s="38" t="s">
        <v>25</v>
      </c>
      <c r="C31" s="39" t="s">
        <v>38</v>
      </c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P31" s="33"/>
    </row>
    <row r="32" spans="1:16" ht="16.5">
      <c r="A32" s="40" t="s">
        <v>26</v>
      </c>
      <c r="B32" s="41">
        <v>4.4999999999999998E-2</v>
      </c>
      <c r="C32" s="41">
        <f>+C18</f>
        <v>0.03</v>
      </c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P32" s="33"/>
    </row>
    <row r="33" spans="1:16" ht="16.5">
      <c r="A33" s="43" t="s">
        <v>27</v>
      </c>
      <c r="B33" s="44">
        <v>60</v>
      </c>
      <c r="C33" s="44">
        <v>60</v>
      </c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P33" s="33">
        <f>SUM(G38:N38)</f>
        <v>0</v>
      </c>
    </row>
    <row r="34" spans="1:16" ht="16.5">
      <c r="A34" s="48" t="s">
        <v>30</v>
      </c>
      <c r="B34" s="49">
        <v>22500</v>
      </c>
      <c r="C34" s="50">
        <f>+'Fleet Master'!L24</f>
        <v>0</v>
      </c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</row>
    <row r="35" spans="1:16" ht="17.25" thickBot="1">
      <c r="A35" s="55" t="s">
        <v>31</v>
      </c>
      <c r="B35" s="56">
        <v>0</v>
      </c>
      <c r="C35" s="57">
        <v>0</v>
      </c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</row>
    <row r="36" spans="1:16" ht="18" thickTop="1" thickBot="1">
      <c r="A36" s="98"/>
      <c r="B36" s="99"/>
      <c r="C36" s="59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</row>
    <row r="37" spans="1:16" ht="17.25" thickTop="1">
      <c r="A37" s="61" t="s">
        <v>32</v>
      </c>
      <c r="B37" s="62">
        <f>-PMT(B32/12,B33,B34,B35)</f>
        <v>419.46793293412463</v>
      </c>
      <c r="C37" s="63">
        <f>-PMT(C32/12,C33,C34,C35)</f>
        <v>0</v>
      </c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</row>
    <row r="38" spans="1:16" ht="16.5">
      <c r="A38" s="43" t="s">
        <v>43</v>
      </c>
      <c r="B38" s="83">
        <f>+B37*12</f>
        <v>5033.6151952094951</v>
      </c>
      <c r="C38" s="86">
        <f>+C37*12</f>
        <v>0</v>
      </c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</row>
    <row r="39" spans="1:16" ht="17.25" thickBot="1">
      <c r="A39" s="69" t="s">
        <v>33</v>
      </c>
      <c r="B39" s="70">
        <f>+B37*B33</f>
        <v>25168.075976047479</v>
      </c>
      <c r="C39" s="71">
        <f>+C37*C33</f>
        <v>0</v>
      </c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</row>
    <row r="40" spans="1:16" ht="18" thickTop="1" thickBot="1">
      <c r="A40" s="98"/>
      <c r="B40" s="99"/>
      <c r="C40" s="59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</row>
    <row r="41" spans="1:16" ht="18" thickTop="1" thickBot="1">
      <c r="A41" s="73" t="s">
        <v>34</v>
      </c>
      <c r="B41" s="74">
        <f>+B39-B34</f>
        <v>2668.0759760474793</v>
      </c>
      <c r="C41" s="75">
        <f>+C39-C34</f>
        <v>0</v>
      </c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</row>
    <row r="42" spans="1:16" ht="13.5" thickTop="1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</row>
    <row r="43" spans="1:16" ht="17.25" thickBot="1">
      <c r="A43" s="34" t="s">
        <v>22</v>
      </c>
      <c r="B43" s="35" t="s">
        <v>23</v>
      </c>
      <c r="C43" s="36"/>
      <c r="D43" s="35"/>
      <c r="E43" s="35"/>
      <c r="F43" s="34" t="s">
        <v>22</v>
      </c>
      <c r="G43" s="35" t="s">
        <v>23</v>
      </c>
      <c r="H43" s="35"/>
      <c r="I43" s="35"/>
      <c r="J43" s="35"/>
      <c r="K43" s="35"/>
      <c r="L43" s="35"/>
      <c r="M43" s="35"/>
      <c r="N43" s="35"/>
    </row>
    <row r="44" spans="1:16" ht="17.25" thickTop="1">
      <c r="A44" s="37" t="s">
        <v>24</v>
      </c>
      <c r="B44" s="38" t="s">
        <v>25</v>
      </c>
      <c r="C44" s="39" t="s">
        <v>39</v>
      </c>
      <c r="D44" s="35"/>
      <c r="E44" s="35"/>
      <c r="F44" s="37" t="s">
        <v>24</v>
      </c>
      <c r="G44" s="39" t="s">
        <v>41</v>
      </c>
      <c r="H44" s="35"/>
      <c r="I44" s="35"/>
      <c r="J44" s="35"/>
      <c r="K44" s="35"/>
      <c r="L44" s="35"/>
      <c r="M44" s="35"/>
      <c r="N44" s="35"/>
    </row>
    <row r="45" spans="1:16" ht="16.5">
      <c r="A45" s="40" t="s">
        <v>26</v>
      </c>
      <c r="B45" s="41">
        <v>4.4999999999999998E-2</v>
      </c>
      <c r="C45" s="41">
        <f>+C32</f>
        <v>0.03</v>
      </c>
      <c r="D45" s="35"/>
      <c r="E45" s="35"/>
      <c r="F45" s="40" t="s">
        <v>26</v>
      </c>
      <c r="G45" s="41">
        <v>0.03</v>
      </c>
      <c r="H45" s="35"/>
      <c r="I45" s="35"/>
      <c r="J45" s="35"/>
      <c r="K45" s="35"/>
      <c r="L45" s="35"/>
      <c r="M45" s="35"/>
      <c r="N45" s="35"/>
    </row>
    <row r="46" spans="1:16" ht="16.5">
      <c r="A46" s="43" t="s">
        <v>27</v>
      </c>
      <c r="B46" s="44">
        <v>60</v>
      </c>
      <c r="C46" s="44">
        <v>60</v>
      </c>
      <c r="D46" s="35"/>
      <c r="E46" s="35"/>
      <c r="F46" s="43" t="s">
        <v>27</v>
      </c>
      <c r="G46" s="44">
        <v>60</v>
      </c>
      <c r="H46" s="35"/>
      <c r="I46" s="35"/>
      <c r="J46" s="35"/>
      <c r="K46" s="35"/>
      <c r="L46" s="35"/>
      <c r="M46" s="35"/>
      <c r="N46" s="35"/>
    </row>
    <row r="47" spans="1:16" ht="16.5">
      <c r="A47" s="48" t="s">
        <v>30</v>
      </c>
      <c r="B47" s="49">
        <v>22500</v>
      </c>
      <c r="C47" s="50">
        <f>+'Fleet Master'!N24</f>
        <v>0</v>
      </c>
      <c r="D47" s="35"/>
      <c r="E47" s="35"/>
      <c r="F47" s="48" t="s">
        <v>30</v>
      </c>
      <c r="G47" s="50">
        <f>+'Fleet Master'!R24</f>
        <v>0</v>
      </c>
      <c r="H47" s="35"/>
      <c r="I47" s="35"/>
      <c r="J47" s="35"/>
      <c r="K47" s="35"/>
      <c r="L47" s="35"/>
      <c r="M47" s="35"/>
      <c r="N47" s="35"/>
    </row>
    <row r="48" spans="1:16" ht="17.25" thickBot="1">
      <c r="A48" s="55" t="s">
        <v>31</v>
      </c>
      <c r="B48" s="56">
        <v>0</v>
      </c>
      <c r="C48" s="57">
        <v>0</v>
      </c>
      <c r="D48" s="35"/>
      <c r="E48" s="35"/>
      <c r="F48" s="55" t="s">
        <v>31</v>
      </c>
      <c r="G48" s="57">
        <v>0</v>
      </c>
      <c r="H48" s="35"/>
      <c r="I48" s="35"/>
      <c r="J48" s="35"/>
      <c r="K48" s="35"/>
      <c r="L48" s="35"/>
      <c r="M48" s="35"/>
      <c r="N48" s="35"/>
    </row>
    <row r="49" spans="1:14" ht="18" thickTop="1" thickBot="1">
      <c r="A49" s="98"/>
      <c r="B49" s="99"/>
      <c r="C49" s="59"/>
      <c r="D49" s="35"/>
      <c r="E49" s="35"/>
      <c r="F49" s="87"/>
      <c r="G49" s="59"/>
      <c r="H49" s="35"/>
      <c r="I49" s="35"/>
      <c r="J49" s="35"/>
      <c r="K49" s="35"/>
      <c r="L49" s="35"/>
      <c r="M49" s="35"/>
      <c r="N49" s="35"/>
    </row>
    <row r="50" spans="1:14" ht="17.25" thickTop="1">
      <c r="A50" s="61" t="s">
        <v>44</v>
      </c>
      <c r="B50" s="62">
        <f>-PMT(B45/12,B46,B47,B48)</f>
        <v>419.46793293412463</v>
      </c>
      <c r="C50" s="63">
        <f>-PMT(C45/12,C46,C47,C48)</f>
        <v>0</v>
      </c>
      <c r="D50" s="35"/>
      <c r="E50" s="35"/>
      <c r="F50" s="61" t="s">
        <v>44</v>
      </c>
      <c r="G50" s="63">
        <f>-PMT(G45/12,G46,G47,G48)</f>
        <v>0</v>
      </c>
      <c r="H50" s="35"/>
      <c r="I50" s="35"/>
      <c r="J50" s="35"/>
      <c r="K50" s="35"/>
      <c r="L50" s="35"/>
      <c r="M50" s="35"/>
      <c r="N50" s="35"/>
    </row>
    <row r="51" spans="1:14" ht="16.5">
      <c r="A51" s="43" t="s">
        <v>43</v>
      </c>
      <c r="B51" s="83">
        <f>+B50*12</f>
        <v>5033.6151952094951</v>
      </c>
      <c r="C51" s="88">
        <f>+C50*12</f>
        <v>0</v>
      </c>
      <c r="D51" s="35"/>
      <c r="E51" s="35"/>
      <c r="F51" s="43" t="s">
        <v>43</v>
      </c>
      <c r="G51" s="67">
        <f>+G50*12</f>
        <v>0</v>
      </c>
      <c r="H51" s="35"/>
      <c r="I51" s="35"/>
      <c r="J51" s="35"/>
      <c r="K51" s="35"/>
      <c r="L51" s="35"/>
      <c r="M51" s="35"/>
      <c r="N51" s="35"/>
    </row>
    <row r="52" spans="1:14" ht="17.25" thickBot="1">
      <c r="A52" s="69" t="s">
        <v>33</v>
      </c>
      <c r="B52" s="70">
        <f>+B50*B46</f>
        <v>25168.075976047479</v>
      </c>
      <c r="C52" s="71">
        <f>+C50*C46</f>
        <v>0</v>
      </c>
      <c r="D52" s="35"/>
      <c r="E52" s="35"/>
      <c r="F52" s="69" t="s">
        <v>33</v>
      </c>
      <c r="G52" s="71">
        <f>+G50*G46</f>
        <v>0</v>
      </c>
      <c r="H52" s="35"/>
      <c r="I52" s="35"/>
      <c r="J52" s="35"/>
      <c r="K52" s="35"/>
      <c r="L52" s="35"/>
      <c r="M52" s="35"/>
      <c r="N52" s="35"/>
    </row>
    <row r="53" spans="1:14" ht="18" thickTop="1" thickBot="1">
      <c r="A53" s="98"/>
      <c r="B53" s="99"/>
      <c r="C53" s="59"/>
      <c r="D53" s="35"/>
      <c r="E53" s="35"/>
      <c r="F53" s="87"/>
      <c r="G53" s="59"/>
      <c r="H53" s="35"/>
      <c r="I53" s="35"/>
      <c r="J53" s="35"/>
      <c r="K53" s="35"/>
      <c r="L53" s="35"/>
      <c r="M53" s="35"/>
      <c r="N53" s="35"/>
    </row>
    <row r="54" spans="1:14" ht="18" thickTop="1" thickBot="1">
      <c r="A54" s="73" t="s">
        <v>34</v>
      </c>
      <c r="B54" s="74">
        <f>+B52-B47</f>
        <v>2668.0759760474793</v>
      </c>
      <c r="C54" s="75">
        <f>+C52-C47</f>
        <v>0</v>
      </c>
      <c r="D54" s="35"/>
      <c r="E54" s="35"/>
      <c r="F54" s="73" t="s">
        <v>34</v>
      </c>
      <c r="G54" s="75">
        <f>+G52-G47</f>
        <v>0</v>
      </c>
      <c r="H54" s="35"/>
      <c r="I54" s="35"/>
      <c r="J54" s="35"/>
      <c r="K54" s="35"/>
      <c r="L54" s="35"/>
      <c r="M54" s="35"/>
      <c r="N54" s="35"/>
    </row>
    <row r="55" spans="1:14" ht="13.5" thickTop="1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</row>
    <row r="56" spans="1:14" ht="17.25" thickBot="1">
      <c r="A56" s="34" t="s">
        <v>22</v>
      </c>
      <c r="B56" s="35" t="s">
        <v>23</v>
      </c>
      <c r="C56" s="36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</row>
    <row r="57" spans="1:14" ht="17.25" thickTop="1">
      <c r="A57" s="37" t="s">
        <v>24</v>
      </c>
      <c r="B57" s="38" t="s">
        <v>25</v>
      </c>
      <c r="C57" s="39" t="s">
        <v>40</v>
      </c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</row>
    <row r="58" spans="1:14" ht="16.5">
      <c r="A58" s="40" t="s">
        <v>26</v>
      </c>
      <c r="B58" s="41">
        <v>4.4999999999999998E-2</v>
      </c>
      <c r="C58" s="41">
        <f>+C45</f>
        <v>0.03</v>
      </c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</row>
    <row r="59" spans="1:14" ht="16.5">
      <c r="A59" s="43" t="s">
        <v>27</v>
      </c>
      <c r="B59" s="44">
        <v>60</v>
      </c>
      <c r="C59" s="44">
        <v>60</v>
      </c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</row>
    <row r="60" spans="1:14" ht="16.5">
      <c r="A60" s="48" t="s">
        <v>30</v>
      </c>
      <c r="B60" s="49">
        <v>22500</v>
      </c>
      <c r="C60" s="50">
        <f>+'Fleet Master'!P24</f>
        <v>0</v>
      </c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</row>
    <row r="61" spans="1:14" ht="17.25" thickBot="1">
      <c r="A61" s="55" t="s">
        <v>31</v>
      </c>
      <c r="B61" s="56">
        <v>0</v>
      </c>
      <c r="C61" s="57">
        <v>0</v>
      </c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</row>
    <row r="62" spans="1:14" ht="18" thickTop="1" thickBot="1">
      <c r="A62" s="98"/>
      <c r="B62" s="99"/>
      <c r="C62" s="59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</row>
    <row r="63" spans="1:14" ht="17.25" thickTop="1">
      <c r="A63" s="61" t="s">
        <v>44</v>
      </c>
      <c r="B63" s="62">
        <f>-PMT(B58/12,B59,B60,B61)</f>
        <v>419.46793293412463</v>
      </c>
      <c r="C63" s="63">
        <f>-PMT(C58/12,C59,C60,C61)</f>
        <v>0</v>
      </c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</row>
    <row r="64" spans="1:14" ht="16.5">
      <c r="A64" s="43" t="s">
        <v>43</v>
      </c>
      <c r="B64" s="83">
        <f>+B63*12</f>
        <v>5033.6151952094951</v>
      </c>
      <c r="C64" s="89">
        <f>+C63*12</f>
        <v>0</v>
      </c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</row>
    <row r="65" spans="1:14" ht="17.25" thickBot="1">
      <c r="A65" s="69" t="s">
        <v>33</v>
      </c>
      <c r="B65" s="70">
        <f>+B63*B59</f>
        <v>25168.075976047479</v>
      </c>
      <c r="C65" s="71">
        <f>+C63*C59</f>
        <v>0</v>
      </c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</row>
    <row r="66" spans="1:14" ht="18" thickTop="1" thickBot="1">
      <c r="A66" s="98"/>
      <c r="B66" s="99"/>
      <c r="C66" s="59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</row>
    <row r="67" spans="1:14" ht="18" thickTop="1" thickBot="1">
      <c r="A67" s="73" t="s">
        <v>34</v>
      </c>
      <c r="B67" s="74">
        <f>+B65-B60</f>
        <v>2668.0759760474793</v>
      </c>
      <c r="C67" s="75">
        <f>+C65-C60</f>
        <v>0</v>
      </c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</row>
    <row r="68" spans="1:14" ht="13.5" thickTop="1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</row>
  </sheetData>
  <mergeCells count="14">
    <mergeCell ref="A62:B62"/>
    <mergeCell ref="A66:B66"/>
    <mergeCell ref="E2:N2"/>
    <mergeCell ref="A26:B26"/>
    <mergeCell ref="A36:B36"/>
    <mergeCell ref="A40:B40"/>
    <mergeCell ref="A49:B49"/>
    <mergeCell ref="A53:B53"/>
    <mergeCell ref="A22:B22"/>
    <mergeCell ref="E1:N1"/>
    <mergeCell ref="E4:F4"/>
    <mergeCell ref="A8:B8"/>
    <mergeCell ref="A12:B12"/>
    <mergeCell ref="E17:F17"/>
  </mergeCells>
  <pageMargins left="0.7" right="0.7" top="0.75" bottom="0.75" header="0.3" footer="0.3"/>
  <pageSetup scale="45" orientation="landscape" r:id="rId1"/>
  <headerFooter>
    <oddFooter>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Fleet Master</vt:lpstr>
      <vt:lpstr>debt service calculator</vt:lpstr>
      <vt:lpstr>'debt service calculator'!Print_Area</vt:lpstr>
      <vt:lpstr>'Fleet Master'!Print_Area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Gibboney, Anita (OMB)</dc:creator>
  <cp:lastModifiedBy>Galvez, Barbara (OMB)</cp:lastModifiedBy>
  <cp:lastPrinted>2017-11-16T14:45:24Z</cp:lastPrinted>
  <dcterms:created xsi:type="dcterms:W3CDTF">2017-07-25T20:25:57Z</dcterms:created>
  <dcterms:modified xsi:type="dcterms:W3CDTF">2017-11-16T22:05:53Z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