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O:\Budget\Budget Manual\FY 18-19\"/>
    </mc:Choice>
  </mc:AlternateContent>
  <bookViews>
    <workbookView xWindow="0" yWindow="0" windowWidth="23265" windowHeight="13185"/>
  </bookViews>
  <sheets>
    <sheet name="Instructions" sheetId="7" r:id="rId1"/>
    <sheet name="Corrections" sheetId="4" r:id="rId2"/>
    <sheet name="Police" sheetId="1" r:id="rId3"/>
    <sheet name="Fire" sheetId="2" r:id="rId4"/>
    <sheet name="Transportation" sheetId="5" r:id="rId5"/>
  </sheets>
  <calcPr calcId="15251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23" i="5" l="1"/>
  <c r="D22" i="5"/>
  <c r="E22" i="5"/>
  <c r="E24" i="5"/>
  <c r="D29" i="5"/>
  <c r="E27" i="5"/>
  <c r="E29" i="5"/>
  <c r="C23" i="5"/>
  <c r="B22" i="5"/>
  <c r="C22" i="5"/>
  <c r="C24" i="5"/>
  <c r="B29" i="5"/>
  <c r="C27" i="5"/>
  <c r="C29" i="5"/>
  <c r="B12" i="5"/>
  <c r="C8" i="5"/>
  <c r="B7" i="5"/>
  <c r="C7" i="5"/>
  <c r="C9" i="5"/>
  <c r="C12" i="5"/>
  <c r="D12" i="5"/>
  <c r="E8" i="5"/>
  <c r="D7" i="5"/>
  <c r="E7" i="5"/>
  <c r="E9" i="5"/>
  <c r="E12" i="5"/>
  <c r="F12" i="5"/>
  <c r="G8" i="5"/>
  <c r="F7" i="5"/>
  <c r="G7" i="5"/>
  <c r="G9" i="5"/>
  <c r="G12" i="5"/>
  <c r="H12" i="5"/>
  <c r="I8" i="5"/>
  <c r="H7" i="5"/>
  <c r="I7" i="5"/>
  <c r="I9" i="5"/>
  <c r="I12" i="5"/>
  <c r="J12" i="5"/>
  <c r="K8" i="5"/>
  <c r="J7" i="5"/>
  <c r="K7" i="5"/>
  <c r="K9" i="5"/>
  <c r="K12" i="5"/>
  <c r="L12" i="5"/>
  <c r="M8" i="5"/>
  <c r="L7" i="5"/>
  <c r="M7" i="5"/>
  <c r="M9" i="5"/>
  <c r="M12" i="5"/>
  <c r="N12" i="5"/>
  <c r="O8" i="5"/>
  <c r="O5" i="5"/>
  <c r="O9" i="5"/>
  <c r="O12" i="5"/>
  <c r="P12" i="5"/>
  <c r="Q8" i="5"/>
  <c r="P7" i="5"/>
  <c r="Q7" i="5"/>
  <c r="Q9" i="5"/>
  <c r="Q12" i="5"/>
  <c r="R12" i="5"/>
  <c r="S8" i="5"/>
  <c r="S5" i="5"/>
  <c r="S9" i="5"/>
  <c r="S12" i="5"/>
  <c r="S14" i="5"/>
  <c r="S15" i="5"/>
  <c r="Q14" i="5"/>
  <c r="Q15" i="5"/>
  <c r="O14" i="5"/>
  <c r="O15" i="5"/>
  <c r="M14" i="5"/>
  <c r="M15" i="5"/>
  <c r="K14" i="5"/>
  <c r="K15" i="5"/>
  <c r="I14" i="5"/>
  <c r="I15" i="5"/>
  <c r="G14" i="5"/>
  <c r="G15" i="5"/>
  <c r="R15" i="5"/>
  <c r="P15" i="5"/>
  <c r="N15" i="5"/>
  <c r="L15" i="5"/>
  <c r="J15" i="5"/>
  <c r="H15" i="5"/>
  <c r="F15" i="5"/>
  <c r="D15" i="5"/>
  <c r="E14" i="5"/>
  <c r="E15" i="5"/>
  <c r="C14" i="5"/>
  <c r="C15" i="5"/>
  <c r="B12" i="4"/>
  <c r="C8" i="4"/>
  <c r="B7" i="4"/>
  <c r="C7" i="4"/>
  <c r="C9" i="4"/>
  <c r="C12" i="4"/>
  <c r="C14" i="4"/>
  <c r="C15" i="4"/>
  <c r="B15" i="5"/>
  <c r="B12" i="1"/>
  <c r="C8" i="1"/>
  <c r="B7" i="1"/>
  <c r="C7" i="1"/>
  <c r="C9" i="1"/>
  <c r="C12" i="1"/>
  <c r="R7" i="5"/>
  <c r="S7" i="5"/>
  <c r="S6" i="5"/>
  <c r="Q6" i="5"/>
  <c r="Q5" i="5"/>
  <c r="E21" i="5"/>
  <c r="E20" i="5"/>
  <c r="C21" i="5"/>
  <c r="C20" i="5"/>
  <c r="D14" i="5"/>
  <c r="B14" i="5"/>
  <c r="N7" i="5"/>
  <c r="O7" i="5"/>
  <c r="O6" i="5"/>
  <c r="M6" i="5"/>
  <c r="K6" i="5"/>
  <c r="I6" i="5"/>
  <c r="G6" i="5"/>
  <c r="E6" i="5"/>
  <c r="C6" i="5"/>
  <c r="M5" i="5"/>
  <c r="K5" i="5"/>
  <c r="I5" i="5"/>
  <c r="G5" i="5"/>
  <c r="E5" i="5"/>
  <c r="C5" i="5"/>
  <c r="I8" i="2"/>
  <c r="G8" i="2"/>
  <c r="E8" i="2"/>
  <c r="C8" i="2"/>
  <c r="I6" i="2"/>
  <c r="G6" i="2"/>
  <c r="E6" i="2"/>
  <c r="C6" i="2"/>
  <c r="I5" i="2"/>
  <c r="G5" i="2"/>
  <c r="E5" i="2"/>
  <c r="C5" i="2"/>
  <c r="M5" i="4"/>
  <c r="K5" i="4"/>
  <c r="I5" i="4"/>
  <c r="G5" i="4"/>
  <c r="E5" i="4"/>
  <c r="C5" i="4"/>
  <c r="H14" i="2"/>
  <c r="F14" i="2"/>
  <c r="D14" i="2"/>
  <c r="B14" i="2"/>
  <c r="H12" i="2"/>
  <c r="F12" i="2"/>
  <c r="D12" i="2"/>
  <c r="I5" i="1"/>
  <c r="I6" i="1"/>
  <c r="G6" i="1"/>
  <c r="E6" i="1"/>
  <c r="C6" i="1"/>
  <c r="G5" i="1"/>
  <c r="E5" i="1"/>
  <c r="C5" i="1"/>
  <c r="B12" i="2"/>
  <c r="H16" i="1"/>
  <c r="H15" i="1"/>
  <c r="H14" i="1"/>
  <c r="H12" i="1"/>
  <c r="I8" i="1"/>
  <c r="H7" i="1"/>
  <c r="I7" i="1"/>
  <c r="I9" i="1"/>
  <c r="F16" i="1"/>
  <c r="F15" i="1"/>
  <c r="F14" i="1"/>
  <c r="F12" i="1"/>
  <c r="G8" i="1"/>
  <c r="F7" i="1"/>
  <c r="G7" i="1"/>
  <c r="G9" i="1"/>
  <c r="D16" i="1"/>
  <c r="D15" i="1"/>
  <c r="D14" i="1"/>
  <c r="D12" i="1"/>
  <c r="E8" i="1"/>
  <c r="D7" i="1"/>
  <c r="E7" i="1"/>
  <c r="E9" i="1"/>
  <c r="B15" i="1"/>
  <c r="B16" i="1"/>
  <c r="B14" i="1"/>
  <c r="L16" i="4"/>
  <c r="L15" i="4"/>
  <c r="L14" i="4"/>
  <c r="L12" i="4"/>
  <c r="M8" i="4"/>
  <c r="L7" i="4"/>
  <c r="M7" i="4"/>
  <c r="M6" i="4"/>
  <c r="J16" i="4"/>
  <c r="J15" i="4"/>
  <c r="J14" i="4"/>
  <c r="J12" i="4"/>
  <c r="K8" i="4"/>
  <c r="J7" i="4"/>
  <c r="K7" i="4"/>
  <c r="K6" i="4"/>
  <c r="H16" i="4"/>
  <c r="H15" i="4"/>
  <c r="H14" i="4"/>
  <c r="H12" i="4"/>
  <c r="I8" i="4"/>
  <c r="H7" i="4"/>
  <c r="I7" i="4"/>
  <c r="I9" i="4"/>
  <c r="I6" i="4"/>
  <c r="F16" i="4"/>
  <c r="F15" i="4"/>
  <c r="F14" i="4"/>
  <c r="F12" i="4"/>
  <c r="G8" i="4"/>
  <c r="F7" i="4"/>
  <c r="G7" i="4"/>
  <c r="G6" i="4"/>
  <c r="D16" i="4"/>
  <c r="D15" i="4"/>
  <c r="D14" i="4"/>
  <c r="D12" i="4"/>
  <c r="E8" i="4"/>
  <c r="D7" i="4"/>
  <c r="E7" i="4"/>
  <c r="E6" i="4"/>
  <c r="G12" i="1"/>
  <c r="G14" i="1"/>
  <c r="G15" i="1"/>
  <c r="I12" i="1"/>
  <c r="I14" i="1"/>
  <c r="I15" i="1"/>
  <c r="G16" i="1"/>
  <c r="E12" i="1"/>
  <c r="E14" i="1"/>
  <c r="E15" i="1"/>
  <c r="E16" i="1"/>
  <c r="M9" i="4"/>
  <c r="M12" i="4"/>
  <c r="M14" i="4"/>
  <c r="M15" i="4"/>
  <c r="M16" i="4"/>
  <c r="K9" i="4"/>
  <c r="K12" i="4"/>
  <c r="K14" i="4"/>
  <c r="K15" i="4"/>
  <c r="K16" i="4"/>
  <c r="I12" i="4"/>
  <c r="I14" i="4"/>
  <c r="I15" i="4"/>
  <c r="I16" i="4"/>
  <c r="G9" i="4"/>
  <c r="G12" i="4"/>
  <c r="G14" i="4"/>
  <c r="G15" i="4"/>
  <c r="G16" i="4"/>
  <c r="E9" i="4"/>
  <c r="E12" i="4"/>
  <c r="E14" i="4"/>
  <c r="E15" i="4"/>
  <c r="E16" i="4"/>
  <c r="I16" i="1"/>
  <c r="C6" i="4"/>
  <c r="H7" i="2"/>
  <c r="F7" i="2"/>
  <c r="D7" i="2"/>
  <c r="B7" i="2"/>
  <c r="I7" i="2"/>
  <c r="I9" i="2"/>
  <c r="G7" i="2"/>
  <c r="G9" i="2"/>
  <c r="E7" i="2"/>
  <c r="E9" i="2"/>
  <c r="E14" i="2"/>
  <c r="C7" i="2"/>
  <c r="C9" i="2"/>
  <c r="C12" i="2"/>
  <c r="E12" i="2"/>
  <c r="I12" i="2"/>
  <c r="I14" i="2"/>
  <c r="G12" i="2"/>
  <c r="G14" i="2"/>
  <c r="C14" i="2"/>
  <c r="C14" i="1"/>
  <c r="C15" i="1"/>
  <c r="C16" i="1"/>
  <c r="B16" i="4"/>
  <c r="B15" i="4"/>
  <c r="B14" i="4"/>
  <c r="C16" i="4"/>
</calcChain>
</file>

<file path=xl/sharedStrings.xml><?xml version="1.0" encoding="utf-8"?>
<sst xmlns="http://schemas.openxmlformats.org/spreadsheetml/2006/main" count="271" uniqueCount="95">
  <si>
    <t>Officer</t>
  </si>
  <si>
    <t>Corporal</t>
  </si>
  <si>
    <t>Sergeant</t>
  </si>
  <si>
    <t>Lieutenant</t>
  </si>
  <si>
    <t>Firefighter</t>
  </si>
  <si>
    <t>Chief Fire Officer</t>
  </si>
  <si>
    <t>Corrections and Rehabilitation Department</t>
  </si>
  <si>
    <t>Officer w/o back-filled Break</t>
  </si>
  <si>
    <t>Corrections Technician</t>
  </si>
  <si>
    <t>Officer w/ back-filled Break</t>
  </si>
  <si>
    <t>Data Points Requiring Completion</t>
  </si>
  <si>
    <t>Types of Leave</t>
  </si>
  <si>
    <t>Police  Department</t>
  </si>
  <si>
    <t>Fire and Rescue Department</t>
  </si>
  <si>
    <t>Captain</t>
  </si>
  <si>
    <t>Instruction for Completing Relief Factor Calculation</t>
  </si>
  <si>
    <t>Post Hours</t>
  </si>
  <si>
    <t>Relief Factor</t>
  </si>
  <si>
    <t>Shift Relief Factor</t>
  </si>
  <si>
    <t>Number of Personnel Used to Determine Leave in Category:</t>
  </si>
  <si>
    <t>Row 3: Personnel in Category</t>
  </si>
  <si>
    <t>Total &amp; Average hours absent from post per category per year on leave</t>
  </si>
  <si>
    <t xml:space="preserve">Total &amp; Average hours absent from post, but at work per category per year </t>
  </si>
  <si>
    <t>Total &amp; Average of all hours absent from post per category per year</t>
  </si>
  <si>
    <t>Row 8: Total Potential Hours per Employee</t>
  </si>
  <si>
    <t>7-day post on each shift (SRF)               (365 x 8)</t>
  </si>
  <si>
    <t>Annual Post Hours per Shift</t>
  </si>
  <si>
    <t>Annual Post Hours</t>
  </si>
  <si>
    <t>5-day post on each shift (SRF)                   (365 x 8 /7 x 5)</t>
  </si>
  <si>
    <t>2-day post on each shift (SRF)               (365 x 8 /7 x 2)</t>
  </si>
  <si>
    <t>The template provides for calculation of a relief factor and shift relief factors for various shifts used by each department.</t>
  </si>
  <si>
    <t>Row 5 and 6: Types of Leave</t>
  </si>
  <si>
    <t>The methodology is based on national best practices.  Currently, the Miami-Dade County Corrections and Rehabilitation Department and Fire Rescue Department use this methodology.</t>
  </si>
  <si>
    <t>Row 9: Average Net Annual Work Hours per employee per Year</t>
  </si>
  <si>
    <r>
      <rPr>
        <b/>
        <u/>
        <sz val="11"/>
        <rFont val="Calibri"/>
        <family val="2"/>
        <scheme val="minor"/>
      </rPr>
      <t>Total</t>
    </r>
    <r>
      <rPr>
        <b/>
        <sz val="11"/>
        <rFont val="Calibri"/>
        <family val="2"/>
        <scheme val="minor"/>
      </rPr>
      <t xml:space="preserve"> Number of Hours Off Duty</t>
    </r>
    <r>
      <rPr>
        <b/>
        <sz val="10"/>
        <rFont val="Calibri"/>
        <family val="2"/>
        <scheme val="minor"/>
      </rPr>
      <t xml:space="preserve"> </t>
    </r>
    <r>
      <rPr>
        <b/>
        <sz val="11"/>
        <rFont val="Calibri"/>
        <family val="2"/>
        <scheme val="minor"/>
      </rPr>
      <t>per</t>
    </r>
    <r>
      <rPr>
        <sz val="11"/>
        <rFont val="Calibri"/>
        <family val="2"/>
        <scheme val="minor"/>
      </rPr>
      <t xml:space="preserve"> </t>
    </r>
    <r>
      <rPr>
        <b/>
        <sz val="11"/>
        <rFont val="Calibri"/>
        <family val="2"/>
        <scheme val="minor"/>
      </rPr>
      <t>Year for Staff Category:</t>
    </r>
  </si>
  <si>
    <r>
      <rPr>
        <b/>
        <u/>
        <sz val="11"/>
        <rFont val="Calibri"/>
        <family val="2"/>
        <scheme val="minor"/>
      </rPr>
      <t xml:space="preserve">Average Number </t>
    </r>
    <r>
      <rPr>
        <b/>
        <sz val="11"/>
        <rFont val="Calibri"/>
        <family val="2"/>
        <scheme val="minor"/>
      </rPr>
      <t>of Hours Off Duty per Year for Staff Category:</t>
    </r>
  </si>
  <si>
    <r>
      <rPr>
        <b/>
        <u/>
        <sz val="11"/>
        <color theme="1"/>
        <rFont val="Calibri"/>
        <family val="2"/>
        <scheme val="minor"/>
      </rPr>
      <t>Tota</t>
    </r>
    <r>
      <rPr>
        <b/>
        <sz val="11"/>
        <color theme="1"/>
        <rFont val="Calibri"/>
        <family val="2"/>
        <scheme val="minor"/>
      </rPr>
      <t>l Number of Hours Off Duty Per Year for Staff Category:</t>
    </r>
  </si>
  <si>
    <t>8-Hour Shift: 7-day post with relief on each shift (SRF)</t>
  </si>
  <si>
    <r>
      <rPr>
        <b/>
        <u/>
        <sz val="11"/>
        <color theme="1"/>
        <rFont val="Calibri"/>
        <family val="2"/>
        <scheme val="minor"/>
      </rPr>
      <t>Average</t>
    </r>
    <r>
      <rPr>
        <b/>
        <sz val="11"/>
        <color theme="1"/>
        <rFont val="Calibri"/>
        <family val="2"/>
        <scheme val="minor"/>
      </rPr>
      <t xml:space="preserve"> Hours Off Duty Per Year for Staff Category:</t>
    </r>
  </si>
  <si>
    <t>4-day, 10-hour post on each shift (SRF) 365 x 10/7 x 4)</t>
  </si>
  <si>
    <t>5-day post on each shift (SRF)                   (36 x 8 /7 x 5)</t>
  </si>
  <si>
    <t>Net Average Annual Work Hours (NAWH) available per employee in category per year</t>
  </si>
  <si>
    <t>Average Net Annual Work Hours (NAWH) available per employee in category per year</t>
  </si>
  <si>
    <t>`</t>
  </si>
  <si>
    <t>7-day post 24-hour day (three 8-hour shifts)  (365 x 24)</t>
  </si>
  <si>
    <t>7-day post 24-hour day (one 24 hour shift per day)  (365 x 24)</t>
  </si>
  <si>
    <t>A relief factor is calculated by multiplying a SRF by number of shifts needed in a day.</t>
  </si>
  <si>
    <t>The departments should work with Human Resources and the Office of Management and Budget, as needed, to run reports to calculate ALL leave time as listed in the county's Leave Manual for the category of staff identified in the previous step.  This must be at a minimum of one year.  The average of two years is preferable.  Data should be gathered for those members of the category identified in the first step.</t>
  </si>
  <si>
    <t>ALL CELLS DIPLAYING VARIOUS RELIEF/SHIFT RELIEF FACTORS WILL AUTOMATICALLY CALCUATE BASED ON THE THREE DATA POINTS ENTERED USING THE NET AVERAGE WORK HOURS METHODOLOGY .</t>
  </si>
  <si>
    <t xml:space="preserve">Row 7: Total &amp; Average hours absent from post per employee per year </t>
  </si>
  <si>
    <t>Rows 12 and Below (Relief Factor and Shift Relief Factors coded in orange)</t>
  </si>
  <si>
    <t>Row 12 displays the relief factor for a single post with 24/7 coverage. This is the number of FTEs needed to fill one post 24 hours per day, 7 days per week for a year.</t>
  </si>
  <si>
    <t>Row 14 and below displays the shift relief factors for a single shift on a single post for the various shifts identified -- various days per week and hours per day. This is the number of FTEs needed to fill one shift for one post for a year.</t>
  </si>
  <si>
    <r>
      <rPr>
        <b/>
        <sz val="11"/>
        <rFont val="Calibri"/>
        <family val="2"/>
        <scheme val="minor"/>
      </rPr>
      <t>Data Entry -- Row 5:</t>
    </r>
    <r>
      <rPr>
        <sz val="11"/>
        <rFont val="Calibri"/>
        <family val="2"/>
        <scheme val="minor"/>
      </rPr>
      <t xml:space="preserve">  Enter the total hours of absent on leave (benefit) time as listed in the MDC Leave Manual for all employees in the category.</t>
    </r>
  </si>
  <si>
    <r>
      <rPr>
        <b/>
        <sz val="11"/>
        <rFont val="Calibri"/>
        <family val="2"/>
        <scheme val="minor"/>
      </rPr>
      <t>Data Entry -- Row 6</t>
    </r>
    <r>
      <rPr>
        <sz val="11"/>
        <rFont val="Calibri"/>
        <family val="2"/>
        <scheme val="minor"/>
      </rPr>
      <t>:  Enter the total hours of time working but away from assigned post (training, time in court, special assignments, relieved meal breaks, etc.) for all employees in the category.</t>
    </r>
  </si>
  <si>
    <t>Transportation and Public Works Department</t>
  </si>
  <si>
    <t>Bus Operator</t>
  </si>
  <si>
    <t>Bus Traffic Controller</t>
  </si>
  <si>
    <t>Bus Maintenance Tech</t>
  </si>
  <si>
    <t>Rail Operator</t>
  </si>
  <si>
    <t>Rail Traffic Controller</t>
  </si>
  <si>
    <t>Rail Vehicle Machinist</t>
  </si>
  <si>
    <t>Metromover Tech</t>
  </si>
  <si>
    <t>Bridge Operator</t>
  </si>
  <si>
    <t>Net Average Annual Work Hours (NAWH) available per employee in category per year.</t>
  </si>
  <si>
    <t>Total Platform Hours</t>
  </si>
  <si>
    <t>Annual Work Hours</t>
  </si>
  <si>
    <t>Total FTE to cover all shifts</t>
  </si>
  <si>
    <t>8-Hour Shift: 7-day postion on all three shifts -hour (365*8)</t>
  </si>
  <si>
    <t>Variable shifts  (bus &amp; train operators only)</t>
  </si>
  <si>
    <t>Bus Maintenance Supervisor</t>
  </si>
  <si>
    <t>Traffic Signal Tech</t>
  </si>
  <si>
    <t>Annual Work Hours (365 days x 24 hrs)</t>
  </si>
  <si>
    <t>Rail Maintenance Supervisor</t>
  </si>
  <si>
    <t>FTE required to cover all shifts</t>
  </si>
  <si>
    <t>8-Hour Shift: 5-day postion on all three shifts -hour (365*8)/7*5</t>
  </si>
  <si>
    <t>FOR TRANSPORTATION ONLY - SPECIAL INSTRUCTIONS FOR BUS OPERATORS AND RAIL OPERATORS</t>
  </si>
  <si>
    <t>Row 31: Annual Work Hours</t>
  </si>
  <si>
    <t>Row 33: Total FTEs Required to Cover All Shifts</t>
  </si>
  <si>
    <r>
      <rPr>
        <b/>
        <sz val="11"/>
        <rFont val="Calibri"/>
        <family val="2"/>
        <scheme val="minor"/>
      </rPr>
      <t>Data Entry -- Row 31</t>
    </r>
    <r>
      <rPr>
        <sz val="11"/>
        <rFont val="Calibri"/>
        <family val="2"/>
        <scheme val="minor"/>
      </rPr>
      <t>: The department should enter current Total Platform Hours for bus and rail operators. This number should include all revenue and deadhead hours needed to be worked by operators.</t>
    </r>
  </si>
  <si>
    <t>A shift relief factor (SRF) equals total number of hours one post needs to be filled in a year divided by the hours an average employee is available to work an assigned post. This is the Net Annual Work Hours methodology (NAWH); referred to as Net Annual Post Hours (post hours) by MDCR.</t>
  </si>
  <si>
    <t>The total and average hours absent from post will automatically calculate. The average hours absent will automatically calculate based on the number of staff in the category identified in Row 3.</t>
  </si>
  <si>
    <t>Row 8 identifies the total number of hours for each category that could be worked in a year without consideration for time off or away from post.  This is slightly different for each department depending on factors the department uses in calculating full-time work hours.</t>
  </si>
  <si>
    <t>The average net annual work hours (NAWH) an employee is available for assigned duties will automatically calculate.  The calculation is based on a regular full-time employee hours per year minus the average hours absent from a regularly assigned post.</t>
  </si>
  <si>
    <t>This template is provided as a uniform methodology for departments to calculate a relief factor for positions that require coverage when staff are on their regular days off, absent on leave, or working but away from their assigned post. Calculations can be used by departments and OMB in budget development and staffing decisions. </t>
  </si>
  <si>
    <t xml:space="preserve">Enter the number of staff in each category of staff for which leave and other time away from the post will be calculated. </t>
  </si>
  <si>
    <t>Total &amp; Average hours absent from post per category per year on benefit leave</t>
  </si>
  <si>
    <t>Total Potential hours per employee per year (52 wks  x 40 hrs.)</t>
  </si>
  <si>
    <t>Total potential hours per employee per year (52.14 wks  x 40 hrs.)</t>
  </si>
  <si>
    <t>Total Potential hours per employee per year (52 wks  x 42 hrs.)</t>
  </si>
  <si>
    <r>
      <rPr>
        <b/>
        <sz val="11"/>
        <rFont val="Calibri"/>
        <family val="2"/>
        <scheme val="minor"/>
      </rPr>
      <t>Row 33</t>
    </r>
    <r>
      <rPr>
        <sz val="11"/>
        <rFont val="Calibri"/>
        <family val="2"/>
        <scheme val="minor"/>
      </rPr>
      <t>: Total FTE required to cover all shifts. This number automatically calculates based on total hours needed to be worked and net annual work hours.</t>
    </r>
  </si>
  <si>
    <t>Avg Total FTE/Day</t>
  </si>
  <si>
    <t>Total Potential hours per employee per year (52 wks  x 48 hrs.)</t>
  </si>
  <si>
    <t>There are only three data points required to complete the template for Corrections, Police and Fire.   (Transportation has a 4th data point for Total Platform Hours for Bus and Rail Operators in Row 30 explained below).  The relief factor worksheet will automatically calculate as data is entered into the appropriate fields.  Fields requiring data entry (color coded yellow) include:</t>
  </si>
  <si>
    <r>
      <rPr>
        <b/>
        <sz val="11"/>
        <rFont val="Calibri"/>
        <family val="2"/>
        <scheme val="minor"/>
      </rPr>
      <t xml:space="preserve">Data Entry -- Row 3: </t>
    </r>
    <r>
      <rPr>
        <sz val="11"/>
        <rFont val="Calibri"/>
        <family val="2"/>
        <scheme val="minor"/>
      </rPr>
      <t>The department should identify a group of employees in each category who held the position for a year so that leave data can be collected for the cohort (two years is preferable).  It is important to identify the staff in the category/title so that data points are consistent and directly associated with the cohort.  It is not necessary to count every employee in a category since a relief factor is calculated on an average of the group.  It is more important that leave data is collected for only those identified in the category.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</si>
</sst>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8"/>
      <color theme="1"/>
      <name val="Calibri"/>
      <family val="2"/>
      <scheme val="minor"/>
    </font>
    <font>
      <b/>
      <sz val="11"/>
      <name val="Calibri"/>
      <family val="2"/>
      <scheme val="minor"/>
    </font>
    <font>
      <b/>
      <sz val="16"/>
      <color theme="1"/>
      <name val="Calibri"/>
      <family val="2"/>
      <scheme val="minor"/>
    </font>
    <font>
      <sz val="11"/>
      <color theme="1"/>
      <name val="Calibri"/>
      <family val="2"/>
      <scheme val="minor"/>
    </font>
    <font>
      <sz val="11"/>
      <name val="Calibri"/>
      <family val="2"/>
      <scheme val="minor"/>
    </font>
    <font>
      <b/>
      <u/>
      <sz val="11"/>
      <name val="Calibri"/>
      <family val="2"/>
      <scheme val="minor"/>
    </font>
    <font>
      <b/>
      <sz val="10"/>
      <name val="Calibri"/>
      <family val="2"/>
      <scheme val="minor"/>
    </font>
    <font>
      <b/>
      <u/>
      <sz val="11"/>
      <color theme="1"/>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sz val="11"/>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rgb="FFD8E4BC"/>
        <bgColor rgb="FF000000"/>
      </patternFill>
    </fill>
    <fill>
      <patternFill patternType="solid">
        <fgColor rgb="FFDDD9C4"/>
        <bgColor rgb="FF000000"/>
      </patternFill>
    </fill>
  </fills>
  <borders count="18">
    <border>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style="thin">
        <color auto="1"/>
      </right>
      <top/>
      <bottom/>
      <diagonal/>
    </border>
  </borders>
  <cellStyleXfs count="50">
    <xf numFmtId="0" fontId="0" fillId="0" borderId="0"/>
    <xf numFmtId="43"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09">
    <xf numFmtId="0" fontId="0" fillId="0" borderId="0" xfId="0"/>
    <xf numFmtId="0" fontId="0" fillId="0" borderId="0" xfId="0" applyAlignment="1">
      <alignment wrapText="1"/>
    </xf>
    <xf numFmtId="0" fontId="1" fillId="0" borderId="0" xfId="0" applyFont="1" applyAlignment="1">
      <alignment wrapText="1"/>
    </xf>
    <xf numFmtId="0" fontId="0" fillId="0" borderId="0" xfId="0" applyBorder="1" applyAlignment="1">
      <alignment wrapText="1"/>
    </xf>
    <xf numFmtId="0" fontId="1" fillId="0" borderId="0" xfId="0" applyFont="1"/>
    <xf numFmtId="0" fontId="0" fillId="0" borderId="0" xfId="0" applyFill="1" applyAlignment="1">
      <alignment wrapText="1"/>
    </xf>
    <xf numFmtId="0" fontId="1" fillId="4" borderId="6" xfId="0" applyFont="1" applyFill="1" applyBorder="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0" xfId="0" applyNumberFormat="1" applyFont="1" applyAlignment="1">
      <alignment horizontal="center"/>
    </xf>
    <xf numFmtId="0" fontId="6" fillId="0" borderId="0" xfId="0" applyFont="1" applyAlignment="1">
      <alignment horizontal="center" wrapText="1"/>
    </xf>
    <xf numFmtId="0" fontId="7" fillId="0" borderId="0" xfId="0" applyFont="1"/>
    <xf numFmtId="0" fontId="7" fillId="0" borderId="0" xfId="0" applyFont="1" applyAlignment="1">
      <alignment wrapText="1"/>
    </xf>
    <xf numFmtId="0" fontId="1" fillId="0" borderId="10" xfId="0" applyFont="1" applyBorder="1" applyAlignment="1">
      <alignment wrapText="1"/>
    </xf>
    <xf numFmtId="0" fontId="1" fillId="0" borderId="11" xfId="0" applyFont="1" applyBorder="1" applyAlignment="1">
      <alignment wrapText="1"/>
    </xf>
    <xf numFmtId="0" fontId="1" fillId="2" borderId="11" xfId="0" applyFont="1" applyFill="1" applyBorder="1" applyAlignment="1">
      <alignment wrapText="1"/>
    </xf>
    <xf numFmtId="3" fontId="1" fillId="6" borderId="5" xfId="0" applyNumberFormat="1" applyFont="1" applyFill="1" applyBorder="1" applyAlignment="1">
      <alignment horizontal="center" wrapText="1"/>
    </xf>
    <xf numFmtId="0" fontId="5" fillId="4" borderId="6" xfId="0" applyFont="1" applyFill="1" applyBorder="1" applyAlignment="1">
      <alignment horizontal="center" wrapText="1"/>
    </xf>
    <xf numFmtId="0" fontId="1" fillId="4" borderId="0" xfId="0" applyFont="1" applyFill="1" applyAlignment="1">
      <alignment horizontal="center" wrapText="1"/>
    </xf>
    <xf numFmtId="0" fontId="1" fillId="4" borderId="3" xfId="0" applyFont="1" applyFill="1" applyBorder="1" applyAlignment="1">
      <alignment horizontal="center"/>
    </xf>
    <xf numFmtId="3" fontId="1" fillId="5" borderId="3" xfId="0" applyNumberFormat="1" applyFont="1" applyFill="1" applyBorder="1" applyAlignment="1">
      <alignment horizontal="center"/>
    </xf>
    <xf numFmtId="3" fontId="5" fillId="5" borderId="2" xfId="0" applyNumberFormat="1" applyFont="1" applyFill="1" applyBorder="1" applyAlignment="1">
      <alignment horizontal="center"/>
    </xf>
    <xf numFmtId="0" fontId="1" fillId="4" borderId="7" xfId="0" applyFont="1" applyFill="1" applyBorder="1" applyAlignment="1">
      <alignment horizontal="center" wrapText="1"/>
    </xf>
    <xf numFmtId="3" fontId="1" fillId="6" borderId="8" xfId="1" applyNumberFormat="1" applyFont="1" applyFill="1" applyBorder="1" applyAlignment="1">
      <alignment horizontal="center" wrapText="1"/>
    </xf>
    <xf numFmtId="3" fontId="1" fillId="6" borderId="9" xfId="1" applyNumberFormat="1" applyFont="1" applyFill="1" applyBorder="1" applyAlignment="1">
      <alignment horizontal="center" wrapText="1"/>
    </xf>
    <xf numFmtId="3" fontId="1" fillId="5" borderId="4" xfId="1" applyNumberFormat="1" applyFont="1" applyFill="1" applyBorder="1" applyAlignment="1">
      <alignment horizontal="center" wrapText="1"/>
    </xf>
    <xf numFmtId="0" fontId="0" fillId="2" borderId="0" xfId="0" applyFill="1" applyBorder="1" applyAlignment="1">
      <alignment horizontal="center" wrapText="1"/>
    </xf>
    <xf numFmtId="3" fontId="0" fillId="2" borderId="3" xfId="0" applyNumberFormat="1" applyFill="1" applyBorder="1" applyAlignment="1">
      <alignment horizontal="center"/>
    </xf>
    <xf numFmtId="0" fontId="0" fillId="0" borderId="0" xfId="0" applyAlignment="1">
      <alignment horizontal="center" wrapText="1"/>
    </xf>
    <xf numFmtId="0" fontId="0" fillId="0" borderId="0" xfId="0" applyAlignment="1">
      <alignment horizontal="center"/>
    </xf>
    <xf numFmtId="2" fontId="0" fillId="0" borderId="0" xfId="0" applyNumberFormat="1" applyAlignment="1">
      <alignment horizontal="center"/>
    </xf>
    <xf numFmtId="0" fontId="0" fillId="4" borderId="11" xfId="0" applyFill="1" applyBorder="1" applyAlignment="1">
      <alignment wrapText="1"/>
    </xf>
    <xf numFmtId="0" fontId="1" fillId="4" borderId="11" xfId="0" applyFont="1" applyFill="1" applyBorder="1" applyAlignment="1">
      <alignment wrapText="1"/>
    </xf>
    <xf numFmtId="0" fontId="1" fillId="4" borderId="0" xfId="0" applyFont="1" applyFill="1" applyBorder="1" applyAlignment="1">
      <alignment horizontal="center" wrapText="1"/>
    </xf>
    <xf numFmtId="0" fontId="7" fillId="0" borderId="0" xfId="0" applyFont="1" applyFill="1" applyAlignment="1">
      <alignment wrapText="1"/>
    </xf>
    <xf numFmtId="0" fontId="7" fillId="0" borderId="0" xfId="0" applyFont="1" applyFill="1"/>
    <xf numFmtId="0" fontId="7" fillId="0" borderId="0" xfId="0" applyFont="1" applyAlignment="1">
      <alignment horizontal="center"/>
    </xf>
    <xf numFmtId="0" fontId="8" fillId="0" borderId="0" xfId="0" applyFont="1" applyAlignment="1">
      <alignment wrapText="1"/>
    </xf>
    <xf numFmtId="0" fontId="5" fillId="0" borderId="0" xfId="0" applyFont="1" applyAlignment="1">
      <alignment horizontal="center" wrapText="1"/>
    </xf>
    <xf numFmtId="0" fontId="5" fillId="6" borderId="0" xfId="0" applyFont="1" applyFill="1" applyAlignment="1">
      <alignment horizontal="center" wrapText="1"/>
    </xf>
    <xf numFmtId="0" fontId="8" fillId="6" borderId="0" xfId="0" applyFont="1" applyFill="1" applyAlignment="1">
      <alignment wrapText="1"/>
    </xf>
    <xf numFmtId="0" fontId="8" fillId="0" borderId="0" xfId="0" applyFont="1" applyFill="1" applyAlignment="1">
      <alignment wrapText="1"/>
    </xf>
    <xf numFmtId="0" fontId="5" fillId="0" borderId="0" xfId="0" applyFont="1" applyFill="1" applyAlignment="1">
      <alignment horizontal="center" wrapText="1"/>
    </xf>
    <xf numFmtId="0" fontId="5" fillId="5" borderId="0" xfId="0" applyFont="1" applyFill="1" applyAlignment="1">
      <alignment horizontal="center" wrapText="1"/>
    </xf>
    <xf numFmtId="0" fontId="5" fillId="7" borderId="0" xfId="0" applyFont="1" applyFill="1" applyAlignment="1">
      <alignment horizontal="center" wrapText="1"/>
    </xf>
    <xf numFmtId="3" fontId="5" fillId="6" borderId="5" xfId="0" applyNumberFormat="1" applyFont="1" applyFill="1" applyBorder="1" applyAlignment="1">
      <alignment horizontal="center" wrapText="1"/>
    </xf>
    <xf numFmtId="0" fontId="5" fillId="4" borderId="7" xfId="0" applyFont="1" applyFill="1" applyBorder="1" applyAlignment="1">
      <alignment horizontal="center" wrapText="1"/>
    </xf>
    <xf numFmtId="3" fontId="5" fillId="6" borderId="8" xfId="1" applyNumberFormat="1" applyFont="1" applyFill="1" applyBorder="1" applyAlignment="1">
      <alignment horizontal="center" wrapText="1"/>
    </xf>
    <xf numFmtId="0" fontId="8" fillId="5" borderId="7" xfId="0" applyNumberFormat="1" applyFont="1" applyFill="1" applyBorder="1" applyAlignment="1">
      <alignment horizontal="center"/>
    </xf>
    <xf numFmtId="3" fontId="5" fillId="6" borderId="9" xfId="1" applyNumberFormat="1" applyFont="1" applyFill="1" applyBorder="1" applyAlignment="1">
      <alignment horizontal="center" wrapText="1"/>
    </xf>
    <xf numFmtId="0" fontId="8" fillId="5" borderId="12" xfId="0" applyNumberFormat="1" applyFont="1" applyFill="1" applyBorder="1" applyAlignment="1">
      <alignment horizontal="center"/>
    </xf>
    <xf numFmtId="3" fontId="5" fillId="5" borderId="4" xfId="1" applyNumberFormat="1" applyFont="1" applyFill="1" applyBorder="1" applyAlignment="1">
      <alignment horizontal="center" wrapText="1"/>
    </xf>
    <xf numFmtId="0" fontId="5" fillId="4" borderId="0" xfId="0" applyFont="1" applyFill="1" applyBorder="1" applyAlignment="1">
      <alignment horizontal="center" wrapText="1"/>
    </xf>
    <xf numFmtId="0" fontId="5" fillId="4" borderId="0" xfId="0" applyFont="1" applyFill="1" applyAlignment="1">
      <alignment horizontal="center" wrapText="1"/>
    </xf>
    <xf numFmtId="3" fontId="5" fillId="5" borderId="3" xfId="0" applyNumberFormat="1" applyFont="1" applyFill="1" applyBorder="1" applyAlignment="1">
      <alignment horizontal="center"/>
    </xf>
    <xf numFmtId="0" fontId="8" fillId="2" borderId="0" xfId="0" applyFont="1" applyFill="1" applyBorder="1" applyAlignment="1">
      <alignment horizontal="center" wrapText="1"/>
    </xf>
    <xf numFmtId="3" fontId="8" fillId="2" borderId="3" xfId="0" applyNumberFormat="1" applyFont="1" applyFill="1" applyBorder="1" applyAlignment="1">
      <alignment horizontal="center"/>
    </xf>
    <xf numFmtId="0" fontId="5" fillId="4" borderId="3" xfId="0" applyFont="1" applyFill="1" applyBorder="1" applyAlignment="1">
      <alignment horizontal="center"/>
    </xf>
    <xf numFmtId="3" fontId="8" fillId="5" borderId="0" xfId="0" applyNumberFormat="1" applyFont="1" applyFill="1" applyAlignment="1">
      <alignment horizontal="center"/>
    </xf>
    <xf numFmtId="2" fontId="5" fillId="7" borderId="3" xfId="0" applyNumberFormat="1" applyFont="1" applyFill="1" applyBorder="1" applyAlignment="1">
      <alignment horizontal="center"/>
    </xf>
    <xf numFmtId="3" fontId="8" fillId="5" borderId="0" xfId="0" applyNumberFormat="1" applyFont="1" applyFill="1" applyBorder="1" applyAlignment="1">
      <alignment horizontal="center"/>
    </xf>
    <xf numFmtId="1" fontId="8" fillId="5" borderId="4" xfId="1" applyNumberFormat="1" applyFont="1" applyFill="1" applyBorder="1" applyAlignment="1">
      <alignment horizontal="center" wrapText="1"/>
    </xf>
    <xf numFmtId="2" fontId="5" fillId="7" borderId="14" xfId="0" applyNumberFormat="1" applyFont="1" applyFill="1" applyBorder="1" applyAlignment="1">
      <alignment horizontal="center"/>
    </xf>
    <xf numFmtId="0" fontId="5" fillId="0" borderId="0" xfId="0" applyFont="1" applyAlignment="1">
      <alignment wrapText="1"/>
    </xf>
    <xf numFmtId="0" fontId="5" fillId="0" borderId="10" xfId="0" applyFont="1" applyBorder="1" applyAlignment="1">
      <alignment wrapText="1"/>
    </xf>
    <xf numFmtId="0" fontId="5" fillId="0" borderId="11" xfId="0" applyFont="1" applyBorder="1" applyAlignment="1">
      <alignment wrapText="1"/>
    </xf>
    <xf numFmtId="0" fontId="5" fillId="2" borderId="11" xfId="0" applyFont="1" applyFill="1" applyBorder="1" applyAlignment="1">
      <alignment wrapText="1"/>
    </xf>
    <xf numFmtId="0" fontId="5" fillId="4" borderId="11" xfId="0" applyFont="1" applyFill="1" applyBorder="1" applyAlignment="1">
      <alignment wrapText="1"/>
    </xf>
    <xf numFmtId="3" fontId="8" fillId="5" borderId="14" xfId="0" applyNumberFormat="1" applyFont="1" applyFill="1" applyBorder="1" applyAlignment="1">
      <alignment horizontal="center"/>
    </xf>
    <xf numFmtId="2" fontId="5" fillId="7" borderId="15" xfId="0" applyNumberFormat="1" applyFont="1" applyFill="1" applyBorder="1" applyAlignment="1">
      <alignment horizontal="center"/>
    </xf>
    <xf numFmtId="3" fontId="0" fillId="5" borderId="16" xfId="0" applyNumberFormat="1" applyFill="1" applyBorder="1" applyAlignment="1">
      <alignment horizontal="center"/>
    </xf>
    <xf numFmtId="0" fontId="1" fillId="4" borderId="16" xfId="0" applyFont="1" applyFill="1" applyBorder="1" applyAlignment="1">
      <alignment horizontal="center" wrapText="1"/>
    </xf>
    <xf numFmtId="3" fontId="0" fillId="5" borderId="4" xfId="0" applyNumberFormat="1" applyFill="1" applyBorder="1" applyAlignment="1">
      <alignment horizontal="center"/>
    </xf>
    <xf numFmtId="1" fontId="8" fillId="5" borderId="5" xfId="0" applyNumberFormat="1" applyFont="1" applyFill="1" applyBorder="1" applyAlignment="1">
      <alignment horizontal="center"/>
    </xf>
    <xf numFmtId="3" fontId="0" fillId="5" borderId="7" xfId="0" applyNumberFormat="1" applyFill="1" applyBorder="1" applyAlignment="1">
      <alignment horizontal="center"/>
    </xf>
    <xf numFmtId="3" fontId="8" fillId="5" borderId="12" xfId="0" applyNumberFormat="1" applyFont="1" applyFill="1" applyBorder="1" applyAlignment="1">
      <alignment horizontal="center"/>
    </xf>
    <xf numFmtId="3" fontId="8" fillId="5" borderId="5" xfId="0" applyNumberFormat="1" applyFont="1" applyFill="1" applyBorder="1" applyAlignment="1">
      <alignment horizontal="center"/>
    </xf>
    <xf numFmtId="0" fontId="8" fillId="0" borderId="0" xfId="0" applyFont="1" applyAlignment="1">
      <alignment horizontal="left" wrapText="1"/>
    </xf>
    <xf numFmtId="0" fontId="8" fillId="6" borderId="0" xfId="0" applyFont="1" applyFill="1" applyAlignment="1">
      <alignment horizontal="left" wrapText="1"/>
    </xf>
    <xf numFmtId="0" fontId="8" fillId="5" borderId="0" xfId="0" applyFont="1" applyFill="1" applyAlignment="1">
      <alignment horizontal="left" wrapText="1"/>
    </xf>
    <xf numFmtId="0" fontId="8" fillId="7" borderId="0" xfId="0" applyFont="1" applyFill="1" applyAlignment="1">
      <alignment horizontal="left" wrapText="1"/>
    </xf>
    <xf numFmtId="0" fontId="0" fillId="5" borderId="7" xfId="0" applyNumberFormat="1" applyFill="1" applyBorder="1" applyAlignment="1">
      <alignment horizontal="center"/>
    </xf>
    <xf numFmtId="0" fontId="1" fillId="0" borderId="11" xfId="0" applyFont="1" applyFill="1" applyBorder="1" applyAlignment="1">
      <alignment wrapText="1"/>
    </xf>
    <xf numFmtId="3" fontId="0" fillId="5" borderId="0" xfId="0" applyNumberFormat="1" applyFill="1" applyAlignment="1">
      <alignment horizontal="center"/>
    </xf>
    <xf numFmtId="2" fontId="1" fillId="7" borderId="3" xfId="0" applyNumberFormat="1" applyFont="1" applyFill="1" applyBorder="1" applyAlignment="1">
      <alignment horizontal="center"/>
    </xf>
    <xf numFmtId="3" fontId="12" fillId="8" borderId="0" xfId="0" applyNumberFormat="1" applyFont="1" applyFill="1" applyAlignment="1">
      <alignment horizontal="center"/>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0" fillId="0" borderId="0" xfId="0" applyFont="1" applyFill="1" applyBorder="1" applyAlignment="1">
      <alignment wrapText="1"/>
    </xf>
    <xf numFmtId="1" fontId="0" fillId="0" borderId="16" xfId="1" applyNumberFormat="1" applyFont="1" applyFill="1" applyBorder="1" applyAlignment="1">
      <alignment horizontal="center" wrapText="1"/>
    </xf>
    <xf numFmtId="2" fontId="1" fillId="0" borderId="0" xfId="0" applyNumberFormat="1" applyFont="1" applyFill="1" applyBorder="1" applyAlignment="1">
      <alignment horizontal="center"/>
    </xf>
    <xf numFmtId="1" fontId="0" fillId="0" borderId="0" xfId="1" applyNumberFormat="1" applyFont="1" applyFill="1" applyBorder="1" applyAlignment="1">
      <alignment horizontal="center" wrapText="1"/>
    </xf>
    <xf numFmtId="0" fontId="0" fillId="0" borderId="0" xfId="0" applyFill="1"/>
    <xf numFmtId="0" fontId="1" fillId="0" borderId="17" xfId="0" applyFont="1" applyBorder="1" applyAlignment="1">
      <alignment wrapText="1"/>
    </xf>
    <xf numFmtId="164" fontId="0" fillId="5" borderId="7" xfId="0" applyNumberFormat="1" applyFill="1" applyBorder="1" applyAlignment="1">
      <alignment horizontal="center"/>
    </xf>
    <xf numFmtId="1" fontId="0" fillId="5" borderId="7" xfId="0" applyNumberFormat="1" applyFill="1" applyBorder="1" applyAlignment="1">
      <alignment horizontal="center"/>
    </xf>
    <xf numFmtId="0" fontId="1" fillId="4" borderId="11" xfId="0" applyFont="1" applyFill="1" applyBorder="1" applyAlignment="1">
      <alignment horizontal="center" vertical="center" wrapText="1"/>
    </xf>
    <xf numFmtId="0" fontId="15" fillId="9" borderId="3" xfId="0" applyFont="1" applyFill="1" applyBorder="1" applyAlignment="1">
      <alignment horizontal="center"/>
    </xf>
    <xf numFmtId="0" fontId="1" fillId="4" borderId="3" xfId="0" applyFont="1" applyFill="1" applyBorder="1" applyAlignment="1">
      <alignment horizontal="center" wrapText="1"/>
    </xf>
    <xf numFmtId="0" fontId="5" fillId="0" borderId="11" xfId="0" applyFont="1" applyFill="1" applyBorder="1" applyAlignment="1">
      <alignment wrapText="1"/>
    </xf>
    <xf numFmtId="0" fontId="5" fillId="0" borderId="13" xfId="0" applyFont="1" applyFill="1" applyBorder="1" applyAlignment="1">
      <alignment wrapText="1"/>
    </xf>
    <xf numFmtId="0" fontId="1" fillId="0" borderId="3" xfId="0" applyFont="1" applyFill="1" applyBorder="1" applyAlignment="1">
      <alignment wrapText="1"/>
    </xf>
    <xf numFmtId="0" fontId="1" fillId="0" borderId="15" xfId="0" applyFont="1" applyBorder="1" applyAlignment="1">
      <alignment wrapText="1"/>
    </xf>
    <xf numFmtId="0" fontId="1" fillId="4" borderId="16" xfId="0" applyFont="1" applyFill="1" applyBorder="1" applyAlignment="1">
      <alignment wrapText="1"/>
    </xf>
    <xf numFmtId="0" fontId="1" fillId="0" borderId="17" xfId="0" applyFont="1" applyFill="1" applyBorder="1" applyAlignment="1">
      <alignment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0" xfId="0" applyFont="1" applyAlignment="1">
      <alignment horizontal="center" wrapText="1"/>
    </xf>
    <xf numFmtId="0" fontId="0" fillId="0" borderId="2" xfId="0" applyBorder="1" applyAlignment="1">
      <alignment horizontal="center" wrapText="1"/>
    </xf>
  </cellXfs>
  <cellStyles count="5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abSelected="1" zoomScale="115" zoomScaleNormal="115" workbookViewId="0">
      <selection activeCell="A10" sqref="A10"/>
    </sheetView>
  </sheetViews>
  <sheetFormatPr defaultColWidth="9.140625" defaultRowHeight="15" x14ac:dyDescent="0.25"/>
  <cols>
    <col min="1" max="1" width="124.5703125" style="12" customWidth="1"/>
    <col min="2" max="16384" width="9.140625" style="11"/>
  </cols>
  <sheetData>
    <row r="1" spans="1:1" ht="21" x14ac:dyDescent="0.35">
      <c r="A1" s="10" t="s">
        <v>15</v>
      </c>
    </row>
    <row r="2" spans="1:1" ht="45" x14ac:dyDescent="0.25">
      <c r="A2" s="37" t="s">
        <v>84</v>
      </c>
    </row>
    <row r="3" spans="1:1" ht="30" x14ac:dyDescent="0.25">
      <c r="A3" s="37" t="s">
        <v>32</v>
      </c>
    </row>
    <row r="4" spans="1:1" ht="45" x14ac:dyDescent="0.25">
      <c r="A4" s="37" t="s">
        <v>80</v>
      </c>
    </row>
    <row r="5" spans="1:1" x14ac:dyDescent="0.25">
      <c r="A5" s="37" t="s">
        <v>46</v>
      </c>
    </row>
    <row r="6" spans="1:1" x14ac:dyDescent="0.25">
      <c r="A6" s="37" t="s">
        <v>30</v>
      </c>
    </row>
    <row r="7" spans="1:1" x14ac:dyDescent="0.25">
      <c r="A7" s="39" t="s">
        <v>10</v>
      </c>
    </row>
    <row r="8" spans="1:1" ht="45" x14ac:dyDescent="0.25">
      <c r="A8" s="77" t="s">
        <v>93</v>
      </c>
    </row>
    <row r="9" spans="1:1" x14ac:dyDescent="0.25">
      <c r="A9" s="38" t="s">
        <v>20</v>
      </c>
    </row>
    <row r="10" spans="1:1" ht="60" x14ac:dyDescent="0.25">
      <c r="A10" s="78" t="s">
        <v>94</v>
      </c>
    </row>
    <row r="11" spans="1:1" x14ac:dyDescent="0.25">
      <c r="A11" s="40" t="s">
        <v>85</v>
      </c>
    </row>
    <row r="12" spans="1:1" x14ac:dyDescent="0.25">
      <c r="A12" s="39" t="s">
        <v>31</v>
      </c>
    </row>
    <row r="13" spans="1:1" ht="60" x14ac:dyDescent="0.25">
      <c r="A13" s="78" t="s">
        <v>47</v>
      </c>
    </row>
    <row r="14" spans="1:1" ht="30" x14ac:dyDescent="0.25">
      <c r="A14" s="40" t="s">
        <v>53</v>
      </c>
    </row>
    <row r="15" spans="1:1" ht="30" x14ac:dyDescent="0.25">
      <c r="A15" s="40" t="s">
        <v>54</v>
      </c>
    </row>
    <row r="16" spans="1:1" x14ac:dyDescent="0.25">
      <c r="A16" s="40"/>
    </row>
    <row r="17" spans="1:1" s="35" customFormat="1" x14ac:dyDescent="0.25">
      <c r="A17" s="41"/>
    </row>
    <row r="18" spans="1:1" s="35" customFormat="1" ht="30" x14ac:dyDescent="0.25">
      <c r="A18" s="42" t="s">
        <v>48</v>
      </c>
    </row>
    <row r="19" spans="1:1" s="35" customFormat="1" x14ac:dyDescent="0.25">
      <c r="A19" s="42"/>
    </row>
    <row r="20" spans="1:1" s="35" customFormat="1" x14ac:dyDescent="0.25">
      <c r="A20" s="43" t="s">
        <v>49</v>
      </c>
    </row>
    <row r="21" spans="1:1" ht="30" x14ac:dyDescent="0.25">
      <c r="A21" s="79" t="s">
        <v>81</v>
      </c>
    </row>
    <row r="22" spans="1:1" x14ac:dyDescent="0.25">
      <c r="A22" s="43" t="s">
        <v>24</v>
      </c>
    </row>
    <row r="23" spans="1:1" s="36" customFormat="1" ht="30" x14ac:dyDescent="0.25">
      <c r="A23" s="79" t="s">
        <v>82</v>
      </c>
    </row>
    <row r="24" spans="1:1" x14ac:dyDescent="0.25">
      <c r="A24" s="43" t="s">
        <v>33</v>
      </c>
    </row>
    <row r="25" spans="1:1" ht="30" x14ac:dyDescent="0.25">
      <c r="A25" s="79" t="s">
        <v>83</v>
      </c>
    </row>
    <row r="26" spans="1:1" x14ac:dyDescent="0.25">
      <c r="A26" s="44" t="s">
        <v>50</v>
      </c>
    </row>
    <row r="27" spans="1:1" ht="30" x14ac:dyDescent="0.25">
      <c r="A27" s="80" t="s">
        <v>51</v>
      </c>
    </row>
    <row r="28" spans="1:1" ht="30" x14ac:dyDescent="0.25">
      <c r="A28" s="80" t="s">
        <v>52</v>
      </c>
    </row>
    <row r="29" spans="1:1" x14ac:dyDescent="0.25">
      <c r="A29" s="34"/>
    </row>
    <row r="30" spans="1:1" x14ac:dyDescent="0.25">
      <c r="A30" s="39" t="s">
        <v>76</v>
      </c>
    </row>
    <row r="31" spans="1:1" x14ac:dyDescent="0.25">
      <c r="A31" s="38" t="s">
        <v>77</v>
      </c>
    </row>
    <row r="32" spans="1:1" ht="30" x14ac:dyDescent="0.25">
      <c r="A32" s="40" t="s">
        <v>79</v>
      </c>
    </row>
    <row r="33" spans="1:1" x14ac:dyDescent="0.25">
      <c r="A33" s="38" t="s">
        <v>78</v>
      </c>
    </row>
    <row r="34" spans="1:1" ht="30" x14ac:dyDescent="0.25">
      <c r="A34" s="41" t="s">
        <v>90</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zoomScale="60" zoomScaleNormal="60" workbookViewId="0">
      <selection activeCell="A10" sqref="A10"/>
    </sheetView>
  </sheetViews>
  <sheetFormatPr defaultColWidth="8.85546875" defaultRowHeight="15" x14ac:dyDescent="0.25"/>
  <cols>
    <col min="1" max="1" width="34.42578125" style="1" customWidth="1"/>
    <col min="2" max="2" width="17" style="28" customWidth="1"/>
    <col min="3" max="3" width="16.42578125" style="29" customWidth="1"/>
    <col min="4" max="4" width="17.140625" style="29" customWidth="1"/>
    <col min="5" max="5" width="16.140625" style="29" customWidth="1"/>
    <col min="6" max="6" width="17.42578125" style="29" customWidth="1"/>
    <col min="7" max="7" width="16.42578125" style="29" customWidth="1"/>
    <col min="8" max="8" width="17.5703125" style="29" customWidth="1"/>
    <col min="9" max="9" width="15.85546875" style="29" customWidth="1"/>
    <col min="10" max="10" width="17" style="29" customWidth="1"/>
    <col min="11" max="11" width="17.140625" style="29" customWidth="1"/>
    <col min="12" max="12" width="17.42578125" style="29" customWidth="1"/>
    <col min="13" max="13" width="16.42578125" style="29" customWidth="1"/>
  </cols>
  <sheetData>
    <row r="1" spans="1:13" ht="29.1" customHeight="1" thickBot="1" x14ac:dyDescent="0.4">
      <c r="A1" s="107" t="s">
        <v>6</v>
      </c>
      <c r="B1" s="107"/>
      <c r="C1" s="107"/>
      <c r="D1" s="107"/>
      <c r="E1" s="107"/>
      <c r="F1" s="107"/>
      <c r="G1" s="107"/>
      <c r="H1" s="107"/>
      <c r="I1" s="107"/>
      <c r="J1" s="107"/>
      <c r="K1" s="107"/>
      <c r="L1" s="107"/>
      <c r="M1" s="107"/>
    </row>
    <row r="2" spans="1:13" s="4" customFormat="1" ht="17.25" customHeight="1" x14ac:dyDescent="0.25">
      <c r="A2" s="2"/>
      <c r="B2" s="105" t="s">
        <v>9</v>
      </c>
      <c r="C2" s="106"/>
      <c r="D2" s="105" t="s">
        <v>7</v>
      </c>
      <c r="E2" s="106"/>
      <c r="F2" s="105" t="s">
        <v>1</v>
      </c>
      <c r="G2" s="106"/>
      <c r="H2" s="105" t="s">
        <v>2</v>
      </c>
      <c r="I2" s="106"/>
      <c r="J2" s="105" t="s">
        <v>3</v>
      </c>
      <c r="K2" s="106"/>
      <c r="L2" s="105" t="s">
        <v>8</v>
      </c>
      <c r="M2" s="106"/>
    </row>
    <row r="3" spans="1:13" s="2" customFormat="1" ht="61.5" customHeight="1" x14ac:dyDescent="0.25">
      <c r="B3" s="17" t="s">
        <v>19</v>
      </c>
      <c r="C3" s="45"/>
      <c r="D3" s="17" t="s">
        <v>19</v>
      </c>
      <c r="E3" s="45"/>
      <c r="F3" s="17" t="s">
        <v>19</v>
      </c>
      <c r="G3" s="45"/>
      <c r="H3" s="17" t="s">
        <v>19</v>
      </c>
      <c r="I3" s="45"/>
      <c r="J3" s="17" t="s">
        <v>19</v>
      </c>
      <c r="K3" s="45"/>
      <c r="L3" s="17" t="s">
        <v>19</v>
      </c>
      <c r="M3" s="45"/>
    </row>
    <row r="4" spans="1:13" s="4" customFormat="1" ht="75" x14ac:dyDescent="0.25">
      <c r="A4" s="7" t="s">
        <v>11</v>
      </c>
      <c r="B4" s="17" t="s">
        <v>34</v>
      </c>
      <c r="C4" s="46" t="s">
        <v>35</v>
      </c>
      <c r="D4" s="17" t="s">
        <v>34</v>
      </c>
      <c r="E4" s="46" t="s">
        <v>35</v>
      </c>
      <c r="F4" s="17" t="s">
        <v>34</v>
      </c>
      <c r="G4" s="46" t="s">
        <v>35</v>
      </c>
      <c r="H4" s="17" t="s">
        <v>34</v>
      </c>
      <c r="I4" s="46" t="s">
        <v>35</v>
      </c>
      <c r="J4" s="17" t="s">
        <v>34</v>
      </c>
      <c r="K4" s="46" t="s">
        <v>35</v>
      </c>
      <c r="L4" s="17" t="s">
        <v>34</v>
      </c>
      <c r="M4" s="46" t="s">
        <v>35</v>
      </c>
    </row>
    <row r="5" spans="1:13" s="4" customFormat="1" ht="45" x14ac:dyDescent="0.25">
      <c r="A5" s="63" t="s">
        <v>86</v>
      </c>
      <c r="B5" s="47"/>
      <c r="C5" s="48" t="e">
        <f>B5/C$3</f>
        <v>#DIV/0!</v>
      </c>
      <c r="D5" s="47"/>
      <c r="E5" s="48" t="e">
        <f>D5/E$3</f>
        <v>#DIV/0!</v>
      </c>
      <c r="F5" s="47"/>
      <c r="G5" s="48" t="e">
        <f>F5/G$3</f>
        <v>#DIV/0!</v>
      </c>
      <c r="H5" s="47"/>
      <c r="I5" s="48" t="e">
        <f>H5/I$3</f>
        <v>#DIV/0!</v>
      </c>
      <c r="J5" s="47"/>
      <c r="K5" s="48" t="e">
        <f>J5/K$3</f>
        <v>#DIV/0!</v>
      </c>
      <c r="L5" s="47"/>
      <c r="M5" s="48" t="e">
        <f>L5/M$3</f>
        <v>#DIV/0!</v>
      </c>
    </row>
    <row r="6" spans="1:13" s="4" customFormat="1" ht="45.75" thickBot="1" x14ac:dyDescent="0.3">
      <c r="A6" s="63" t="s">
        <v>22</v>
      </c>
      <c r="B6" s="49"/>
      <c r="C6" s="50" t="e">
        <f>B6/C$3</f>
        <v>#DIV/0!</v>
      </c>
      <c r="D6" s="49"/>
      <c r="E6" s="75" t="e">
        <f>D6/E$3</f>
        <v>#DIV/0!</v>
      </c>
      <c r="F6" s="49"/>
      <c r="G6" s="75" t="e">
        <f>F6/G$3</f>
        <v>#DIV/0!</v>
      </c>
      <c r="H6" s="49"/>
      <c r="I6" s="75" t="e">
        <f>H6/I$3</f>
        <v>#DIV/0!</v>
      </c>
      <c r="J6" s="49"/>
      <c r="K6" s="75" t="e">
        <f>J6/K$3</f>
        <v>#DIV/0!</v>
      </c>
      <c r="L6" s="49"/>
      <c r="M6" s="75" t="e">
        <f>L6/M$3</f>
        <v>#DIV/0!</v>
      </c>
    </row>
    <row r="7" spans="1:13" s="4" customFormat="1" ht="30.75" thickBot="1" x14ac:dyDescent="0.3">
      <c r="A7" s="63" t="s">
        <v>23</v>
      </c>
      <c r="B7" s="51">
        <f>B5+B6</f>
        <v>0</v>
      </c>
      <c r="C7" s="73" t="e">
        <f>B7/C$3</f>
        <v>#DIV/0!</v>
      </c>
      <c r="D7" s="51">
        <f>D5+D6</f>
        <v>0</v>
      </c>
      <c r="E7" s="76" t="e">
        <f>D7/E$3</f>
        <v>#DIV/0!</v>
      </c>
      <c r="F7" s="51">
        <f>F5+F6</f>
        <v>0</v>
      </c>
      <c r="G7" s="76" t="e">
        <f>F7/G$3</f>
        <v>#DIV/0!</v>
      </c>
      <c r="H7" s="51">
        <f>H5+H6</f>
        <v>0</v>
      </c>
      <c r="I7" s="76" t="e">
        <f>H7/I$3</f>
        <v>#DIV/0!</v>
      </c>
      <c r="J7" s="51">
        <f>J5+J6</f>
        <v>0</v>
      </c>
      <c r="K7" s="76" t="e">
        <f>J7/K$3</f>
        <v>#DIV/0!</v>
      </c>
      <c r="L7" s="51">
        <f>L5+L6</f>
        <v>0</v>
      </c>
      <c r="M7" s="76" t="e">
        <f>L7/M$3</f>
        <v>#DIV/0!</v>
      </c>
    </row>
    <row r="8" spans="1:13" s="4" customFormat="1" ht="30" x14ac:dyDescent="0.25">
      <c r="A8" s="64" t="s">
        <v>88</v>
      </c>
      <c r="B8" s="52"/>
      <c r="C8" s="21">
        <f>52.14*40</f>
        <v>2085.6</v>
      </c>
      <c r="D8" s="52"/>
      <c r="E8" s="21">
        <f>52.14*40</f>
        <v>2085.6</v>
      </c>
      <c r="F8" s="52"/>
      <c r="G8" s="21">
        <f>52.14*40</f>
        <v>2085.6</v>
      </c>
      <c r="H8" s="52"/>
      <c r="I8" s="21">
        <f>52.14*40</f>
        <v>2085.6</v>
      </c>
      <c r="J8" s="52"/>
      <c r="K8" s="21">
        <f>52.14*40</f>
        <v>2085.6</v>
      </c>
      <c r="L8" s="52"/>
      <c r="M8" s="21">
        <f>52.14*40</f>
        <v>2085.6</v>
      </c>
    </row>
    <row r="9" spans="1:13" s="4" customFormat="1" ht="45" x14ac:dyDescent="0.25">
      <c r="A9" s="65" t="s">
        <v>42</v>
      </c>
      <c r="B9" s="53"/>
      <c r="C9" s="54" t="e">
        <f>C8-C7</f>
        <v>#DIV/0!</v>
      </c>
      <c r="D9" s="53"/>
      <c r="E9" s="54" t="e">
        <f>E8-E7</f>
        <v>#DIV/0!</v>
      </c>
      <c r="F9" s="53"/>
      <c r="G9" s="54" t="e">
        <f>G8-G7</f>
        <v>#DIV/0!</v>
      </c>
      <c r="H9" s="53"/>
      <c r="I9" s="54" t="e">
        <f>I8-I7</f>
        <v>#DIV/0!</v>
      </c>
      <c r="J9" s="53"/>
      <c r="K9" s="54" t="e">
        <f>K8-K7</f>
        <v>#DIV/0!</v>
      </c>
      <c r="L9" s="53"/>
      <c r="M9" s="54" t="e">
        <f>M8-M7</f>
        <v>#DIV/0!</v>
      </c>
    </row>
    <row r="10" spans="1:13" x14ac:dyDescent="0.25">
      <c r="A10" s="66"/>
      <c r="B10" s="55"/>
      <c r="C10" s="56"/>
      <c r="D10" s="55"/>
      <c r="E10" s="56"/>
      <c r="F10" s="55"/>
      <c r="G10" s="56"/>
      <c r="H10" s="55"/>
      <c r="I10" s="56"/>
      <c r="J10" s="55"/>
      <c r="K10" s="56"/>
      <c r="L10" s="55"/>
      <c r="M10" s="56"/>
    </row>
    <row r="11" spans="1:13" ht="28.5" customHeight="1" x14ac:dyDescent="0.25">
      <c r="A11" s="67"/>
      <c r="B11" s="53" t="s">
        <v>27</v>
      </c>
      <c r="C11" s="57" t="s">
        <v>17</v>
      </c>
      <c r="D11" s="53" t="s">
        <v>27</v>
      </c>
      <c r="E11" s="57" t="s">
        <v>17</v>
      </c>
      <c r="F11" s="53" t="s">
        <v>27</v>
      </c>
      <c r="G11" s="57" t="s">
        <v>17</v>
      </c>
      <c r="H11" s="53" t="s">
        <v>27</v>
      </c>
      <c r="I11" s="57" t="s">
        <v>17</v>
      </c>
      <c r="J11" s="53" t="s">
        <v>27</v>
      </c>
      <c r="K11" s="57" t="s">
        <v>17</v>
      </c>
      <c r="L11" s="53" t="s">
        <v>27</v>
      </c>
      <c r="M11" s="57" t="s">
        <v>17</v>
      </c>
    </row>
    <row r="12" spans="1:13" ht="33" customHeight="1" x14ac:dyDescent="0.25">
      <c r="A12" s="99" t="s">
        <v>44</v>
      </c>
      <c r="B12" s="58">
        <f>365*24</f>
        <v>8760</v>
      </c>
      <c r="C12" s="59" t="e">
        <f>B12/C9</f>
        <v>#DIV/0!</v>
      </c>
      <c r="D12" s="58">
        <f>365*24</f>
        <v>8760</v>
      </c>
      <c r="E12" s="59" t="e">
        <f>D12/E9</f>
        <v>#DIV/0!</v>
      </c>
      <c r="F12" s="58">
        <f>365*24</f>
        <v>8760</v>
      </c>
      <c r="G12" s="59" t="e">
        <f>F12/G9</f>
        <v>#DIV/0!</v>
      </c>
      <c r="H12" s="58">
        <f>365*24</f>
        <v>8760</v>
      </c>
      <c r="I12" s="59" t="e">
        <f>H12/I9</f>
        <v>#DIV/0!</v>
      </c>
      <c r="J12" s="58">
        <f>365*24</f>
        <v>8760</v>
      </c>
      <c r="K12" s="59" t="e">
        <f>J12/K9</f>
        <v>#DIV/0!</v>
      </c>
      <c r="L12" s="58">
        <f>365*24</f>
        <v>8760</v>
      </c>
      <c r="M12" s="59" t="e">
        <f>L12/M9</f>
        <v>#DIV/0!</v>
      </c>
    </row>
    <row r="13" spans="1:13" ht="30.75" customHeight="1" x14ac:dyDescent="0.25">
      <c r="A13" s="67"/>
      <c r="B13" s="53" t="s">
        <v>26</v>
      </c>
      <c r="C13" s="57" t="s">
        <v>18</v>
      </c>
      <c r="D13" s="53" t="s">
        <v>26</v>
      </c>
      <c r="E13" s="57" t="s">
        <v>18</v>
      </c>
      <c r="F13" s="53" t="s">
        <v>26</v>
      </c>
      <c r="G13" s="57" t="s">
        <v>18</v>
      </c>
      <c r="H13" s="53" t="s">
        <v>26</v>
      </c>
      <c r="I13" s="57" t="s">
        <v>18</v>
      </c>
      <c r="J13" s="53" t="s">
        <v>26</v>
      </c>
      <c r="K13" s="57" t="s">
        <v>18</v>
      </c>
      <c r="L13" s="53" t="s">
        <v>26</v>
      </c>
      <c r="M13" s="57" t="s">
        <v>18</v>
      </c>
    </row>
    <row r="14" spans="1:13" ht="34.5" customHeight="1" x14ac:dyDescent="0.25">
      <c r="A14" s="99" t="s">
        <v>25</v>
      </c>
      <c r="B14" s="60">
        <f>365*8</f>
        <v>2920</v>
      </c>
      <c r="C14" s="59" t="e">
        <f>C12/3</f>
        <v>#DIV/0!</v>
      </c>
      <c r="D14" s="60">
        <f>365*8</f>
        <v>2920</v>
      </c>
      <c r="E14" s="59" t="e">
        <f>E12/3</f>
        <v>#DIV/0!</v>
      </c>
      <c r="F14" s="60">
        <f>365*8</f>
        <v>2920</v>
      </c>
      <c r="G14" s="59" t="e">
        <f>G12/3</f>
        <v>#DIV/0!</v>
      </c>
      <c r="H14" s="60">
        <f>365*8</f>
        <v>2920</v>
      </c>
      <c r="I14" s="59" t="e">
        <f>I12/3</f>
        <v>#DIV/0!</v>
      </c>
      <c r="J14" s="60">
        <f>365*8</f>
        <v>2920</v>
      </c>
      <c r="K14" s="59" t="e">
        <f>K12/3</f>
        <v>#DIV/0!</v>
      </c>
      <c r="L14" s="60">
        <f>365*8</f>
        <v>2920</v>
      </c>
      <c r="M14" s="59" t="e">
        <f>M12/3</f>
        <v>#DIV/0!</v>
      </c>
    </row>
    <row r="15" spans="1:13" ht="36" customHeight="1" x14ac:dyDescent="0.25">
      <c r="A15" s="99" t="s">
        <v>28</v>
      </c>
      <c r="B15" s="60">
        <f>365*8/7*5</f>
        <v>2085.7142857142858</v>
      </c>
      <c r="C15" s="59" t="e">
        <f>C14*5/7</f>
        <v>#DIV/0!</v>
      </c>
      <c r="D15" s="60">
        <f>365*8/7*5</f>
        <v>2085.7142857142858</v>
      </c>
      <c r="E15" s="59" t="e">
        <f>E14*5/7</f>
        <v>#DIV/0!</v>
      </c>
      <c r="F15" s="60">
        <f>365*8/7*5</f>
        <v>2085.7142857142858</v>
      </c>
      <c r="G15" s="59" t="e">
        <f>G14*5/7</f>
        <v>#DIV/0!</v>
      </c>
      <c r="H15" s="60">
        <f>365*8/7*5</f>
        <v>2085.7142857142858</v>
      </c>
      <c r="I15" s="59" t="e">
        <f>I14*5/7</f>
        <v>#DIV/0!</v>
      </c>
      <c r="J15" s="60">
        <f>365*8/7*5</f>
        <v>2085.7142857142858</v>
      </c>
      <c r="K15" s="59" t="e">
        <f>K14*5/7</f>
        <v>#DIV/0!</v>
      </c>
      <c r="L15" s="60">
        <f>365*8/7*5</f>
        <v>2085.7142857142858</v>
      </c>
      <c r="M15" s="59" t="e">
        <f>M14*5/7</f>
        <v>#DIV/0!</v>
      </c>
    </row>
    <row r="16" spans="1:13" ht="30.75" thickBot="1" x14ac:dyDescent="0.3">
      <c r="A16" s="100" t="s">
        <v>29</v>
      </c>
      <c r="B16" s="61">
        <f>365*8/7*2</f>
        <v>834.28571428571433</v>
      </c>
      <c r="C16" s="62" t="e">
        <f>C15*5/7</f>
        <v>#DIV/0!</v>
      </c>
      <c r="D16" s="61">
        <f>365*8/7*2</f>
        <v>834.28571428571433</v>
      </c>
      <c r="E16" s="62" t="e">
        <f>E15*5/7</f>
        <v>#DIV/0!</v>
      </c>
      <c r="F16" s="61">
        <f>365*8/7*2</f>
        <v>834.28571428571433</v>
      </c>
      <c r="G16" s="62" t="e">
        <f>G15*5/7</f>
        <v>#DIV/0!</v>
      </c>
      <c r="H16" s="61">
        <f>365*8/7*2</f>
        <v>834.28571428571433</v>
      </c>
      <c r="I16" s="62" t="e">
        <f>I15*5/7</f>
        <v>#DIV/0!</v>
      </c>
      <c r="J16" s="61">
        <f>365*8/7*2</f>
        <v>834.28571428571433</v>
      </c>
      <c r="K16" s="62" t="e">
        <f>K15*5/7</f>
        <v>#DIV/0!</v>
      </c>
      <c r="L16" s="61">
        <f>365*8/7*2</f>
        <v>834.28571428571433</v>
      </c>
      <c r="M16" s="62" t="e">
        <f>M15*5/7</f>
        <v>#DIV/0!</v>
      </c>
    </row>
    <row r="17" spans="1:13" x14ac:dyDescent="0.25">
      <c r="A17" s="5"/>
      <c r="D17" s="28" t="s">
        <v>43</v>
      </c>
      <c r="E17" s="30"/>
      <c r="F17" s="28"/>
      <c r="G17" s="30"/>
      <c r="H17" s="28"/>
      <c r="I17" s="30"/>
      <c r="J17" s="28"/>
      <c r="K17" s="30"/>
      <c r="L17" s="28"/>
      <c r="M17" s="30"/>
    </row>
    <row r="18" spans="1:13" x14ac:dyDescent="0.25">
      <c r="D18" s="28"/>
      <c r="E18" s="30"/>
      <c r="F18" s="28"/>
      <c r="G18" s="30"/>
      <c r="H18" s="28"/>
      <c r="I18" s="30"/>
      <c r="J18" s="28"/>
      <c r="K18" s="30"/>
      <c r="L18" s="28"/>
      <c r="M18" s="30"/>
    </row>
    <row r="19" spans="1:13" x14ac:dyDescent="0.25">
      <c r="A19" s="5"/>
      <c r="D19" s="28"/>
      <c r="E19" s="30"/>
      <c r="F19" s="28"/>
      <c r="G19" s="30"/>
      <c r="H19" s="28"/>
      <c r="I19" s="30"/>
      <c r="J19" s="28"/>
      <c r="K19" s="30"/>
      <c r="L19" s="28"/>
      <c r="M19" s="30"/>
    </row>
    <row r="67" spans="1:2" x14ac:dyDescent="0.25">
      <c r="A67"/>
      <c r="B67" s="29"/>
    </row>
    <row r="68" spans="1:2" x14ac:dyDescent="0.25">
      <c r="A68"/>
      <c r="B68" s="29"/>
    </row>
    <row r="69" spans="1:2" x14ac:dyDescent="0.25">
      <c r="A69"/>
      <c r="B69" s="29"/>
    </row>
    <row r="70" spans="1:2" x14ac:dyDescent="0.25">
      <c r="A70"/>
      <c r="B70" s="29"/>
    </row>
    <row r="71" spans="1:2" x14ac:dyDescent="0.25">
      <c r="A71"/>
      <c r="B71" s="29"/>
    </row>
    <row r="72" spans="1:2" x14ac:dyDescent="0.25">
      <c r="A72"/>
      <c r="B72" s="29"/>
    </row>
    <row r="73" spans="1:2" x14ac:dyDescent="0.25">
      <c r="A73"/>
      <c r="B73" s="29"/>
    </row>
    <row r="74" spans="1:2" x14ac:dyDescent="0.25">
      <c r="A74"/>
      <c r="B74" s="29"/>
    </row>
    <row r="75" spans="1:2" x14ac:dyDescent="0.25">
      <c r="A75"/>
      <c r="B75" s="29"/>
    </row>
    <row r="76" spans="1:2" x14ac:dyDescent="0.25">
      <c r="A76"/>
      <c r="B76" s="29"/>
    </row>
    <row r="77" spans="1:2" x14ac:dyDescent="0.25">
      <c r="A77"/>
      <c r="B77" s="29"/>
    </row>
    <row r="78" spans="1:2" x14ac:dyDescent="0.25">
      <c r="A78"/>
      <c r="B78" s="29"/>
    </row>
    <row r="79" spans="1:2" x14ac:dyDescent="0.25">
      <c r="A79"/>
      <c r="B79" s="29"/>
    </row>
    <row r="80" spans="1:2" x14ac:dyDescent="0.25">
      <c r="A80"/>
      <c r="B80" s="29"/>
    </row>
    <row r="81" spans="1:2" x14ac:dyDescent="0.25">
      <c r="A81"/>
      <c r="B81" s="29"/>
    </row>
    <row r="82" spans="1:2" x14ac:dyDescent="0.25">
      <c r="A82"/>
      <c r="B82" s="29"/>
    </row>
    <row r="83" spans="1:2" x14ac:dyDescent="0.25">
      <c r="A83"/>
      <c r="B83" s="29"/>
    </row>
    <row r="84" spans="1:2" x14ac:dyDescent="0.25">
      <c r="A84"/>
      <c r="B84" s="29"/>
    </row>
    <row r="85" spans="1:2" x14ac:dyDescent="0.25">
      <c r="A85"/>
      <c r="B85" s="29"/>
    </row>
  </sheetData>
  <mergeCells count="7">
    <mergeCell ref="J2:K2"/>
    <mergeCell ref="L2:M2"/>
    <mergeCell ref="A1:M1"/>
    <mergeCell ref="B2:C2"/>
    <mergeCell ref="H2:I2"/>
    <mergeCell ref="D2:E2"/>
    <mergeCell ref="F2:G2"/>
  </mergeCells>
  <pageMargins left="0.7" right="0.7" top="0.75" bottom="0.75" header="0.3" footer="0.3"/>
  <pageSetup scale="51"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workbookViewId="0">
      <selection activeCell="A10" sqref="A10"/>
    </sheetView>
  </sheetViews>
  <sheetFormatPr defaultColWidth="8.85546875" defaultRowHeight="15" x14ac:dyDescent="0.25"/>
  <cols>
    <col min="1" max="1" width="32.42578125" style="1" customWidth="1"/>
    <col min="2" max="2" width="16.85546875" style="1" customWidth="1"/>
    <col min="3" max="3" width="16" customWidth="1"/>
    <col min="4" max="4" width="17.140625" customWidth="1"/>
    <col min="5" max="5" width="16.140625" customWidth="1"/>
    <col min="6" max="6" width="16.85546875" customWidth="1"/>
    <col min="7" max="7" width="16.5703125" customWidth="1"/>
    <col min="8" max="8" width="17.42578125" customWidth="1"/>
    <col min="9" max="9" width="16.42578125" customWidth="1"/>
  </cols>
  <sheetData>
    <row r="1" spans="1:9" ht="29.1" customHeight="1" thickBot="1" x14ac:dyDescent="0.4">
      <c r="A1" s="107" t="s">
        <v>12</v>
      </c>
      <c r="B1" s="107"/>
      <c r="C1" s="107"/>
      <c r="D1" s="107"/>
      <c r="E1" s="107"/>
      <c r="F1" s="107"/>
      <c r="G1" s="107"/>
      <c r="H1" s="107"/>
      <c r="I1" s="107"/>
    </row>
    <row r="2" spans="1:9" s="4" customFormat="1" ht="17.25" customHeight="1" x14ac:dyDescent="0.25">
      <c r="A2" s="2"/>
      <c r="B2" s="105" t="s">
        <v>0</v>
      </c>
      <c r="C2" s="106"/>
      <c r="D2" s="105" t="s">
        <v>2</v>
      </c>
      <c r="E2" s="106"/>
      <c r="F2" s="105" t="s">
        <v>3</v>
      </c>
      <c r="G2" s="106"/>
      <c r="H2" s="105" t="s">
        <v>14</v>
      </c>
      <c r="I2" s="106"/>
    </row>
    <row r="3" spans="1:9" s="2" customFormat="1" ht="64.5" customHeight="1" x14ac:dyDescent="0.25">
      <c r="B3" s="17" t="s">
        <v>19</v>
      </c>
      <c r="C3" s="16"/>
      <c r="D3" s="17" t="s">
        <v>19</v>
      </c>
      <c r="E3" s="16"/>
      <c r="F3" s="17" t="s">
        <v>19</v>
      </c>
      <c r="G3" s="16"/>
      <c r="H3" s="17" t="s">
        <v>19</v>
      </c>
      <c r="I3" s="16"/>
    </row>
    <row r="4" spans="1:9" s="4" customFormat="1" ht="60" x14ac:dyDescent="0.25">
      <c r="A4" s="7" t="s">
        <v>11</v>
      </c>
      <c r="B4" s="6" t="s">
        <v>36</v>
      </c>
      <c r="C4" s="22" t="s">
        <v>38</v>
      </c>
      <c r="D4" s="6" t="s">
        <v>36</v>
      </c>
      <c r="E4" s="22" t="s">
        <v>38</v>
      </c>
      <c r="F4" s="6" t="s">
        <v>36</v>
      </c>
      <c r="G4" s="22" t="s">
        <v>38</v>
      </c>
      <c r="H4" s="6" t="s">
        <v>36</v>
      </c>
      <c r="I4" s="22" t="s">
        <v>38</v>
      </c>
    </row>
    <row r="5" spans="1:9" s="4" customFormat="1" ht="45" x14ac:dyDescent="0.25">
      <c r="A5" s="63" t="s">
        <v>86</v>
      </c>
      <c r="B5" s="23"/>
      <c r="C5" s="74" t="e">
        <f>B5/C$3</f>
        <v>#DIV/0!</v>
      </c>
      <c r="D5" s="23"/>
      <c r="E5" s="74" t="e">
        <f>D5/E$3</f>
        <v>#DIV/0!</v>
      </c>
      <c r="F5" s="23"/>
      <c r="G5" s="74" t="e">
        <f>F5/G$3</f>
        <v>#DIV/0!</v>
      </c>
      <c r="H5" s="23"/>
      <c r="I5" s="74" t="e">
        <f>H5/I$3</f>
        <v>#DIV/0!</v>
      </c>
    </row>
    <row r="6" spans="1:9" s="4" customFormat="1" ht="45.75" thickBot="1" x14ac:dyDescent="0.3">
      <c r="A6" s="2" t="s">
        <v>22</v>
      </c>
      <c r="B6" s="24"/>
      <c r="C6" s="74" t="e">
        <f>B6/C$3</f>
        <v>#DIV/0!</v>
      </c>
      <c r="D6" s="24"/>
      <c r="E6" s="74" t="e">
        <f>D6/E$3</f>
        <v>#DIV/0!</v>
      </c>
      <c r="F6" s="24"/>
      <c r="G6" s="74" t="e">
        <f>F6/G$3</f>
        <v>#DIV/0!</v>
      </c>
      <c r="H6" s="24"/>
      <c r="I6" s="74" t="e">
        <f>H6/I$3</f>
        <v>#DIV/0!</v>
      </c>
    </row>
    <row r="7" spans="1:9" ht="45.75" thickBot="1" x14ac:dyDescent="0.3">
      <c r="A7" s="2" t="s">
        <v>23</v>
      </c>
      <c r="B7" s="25">
        <f>B5+B6</f>
        <v>0</v>
      </c>
      <c r="C7" s="74" t="e">
        <f>B7/C$3</f>
        <v>#DIV/0!</v>
      </c>
      <c r="D7" s="25">
        <f>D5+D6</f>
        <v>0</v>
      </c>
      <c r="E7" s="74" t="e">
        <f>D7/E$3</f>
        <v>#DIV/0!</v>
      </c>
      <c r="F7" s="25">
        <f>F5+F6</f>
        <v>0</v>
      </c>
      <c r="G7" s="74" t="e">
        <f>F7/G$3</f>
        <v>#DIV/0!</v>
      </c>
      <c r="H7" s="25">
        <f>H5+H6</f>
        <v>0</v>
      </c>
      <c r="I7" s="74" t="e">
        <f>H7/I$3</f>
        <v>#DIV/0!</v>
      </c>
    </row>
    <row r="8" spans="1:9" ht="45" x14ac:dyDescent="0.25">
      <c r="A8" s="13" t="s">
        <v>87</v>
      </c>
      <c r="B8" s="33"/>
      <c r="C8" s="21">
        <f>52*40</f>
        <v>2080</v>
      </c>
      <c r="D8" s="33"/>
      <c r="E8" s="21">
        <f>52*40</f>
        <v>2080</v>
      </c>
      <c r="F8" s="33"/>
      <c r="G8" s="21">
        <f>52*40</f>
        <v>2080</v>
      </c>
      <c r="H8" s="33"/>
      <c r="I8" s="21">
        <f>52*40</f>
        <v>2080</v>
      </c>
    </row>
    <row r="9" spans="1:9" ht="45.75" customHeight="1" x14ac:dyDescent="0.25">
      <c r="A9" s="14" t="s">
        <v>41</v>
      </c>
      <c r="B9" s="18"/>
      <c r="C9" s="20" t="e">
        <f>C8-C7</f>
        <v>#DIV/0!</v>
      </c>
      <c r="D9" s="18"/>
      <c r="E9" s="20" t="e">
        <f>E8-E7</f>
        <v>#DIV/0!</v>
      </c>
      <c r="F9" s="18"/>
      <c r="G9" s="20" t="e">
        <f>G8-G7</f>
        <v>#DIV/0!</v>
      </c>
      <c r="H9" s="18"/>
      <c r="I9" s="20" t="e">
        <f>I8-I7</f>
        <v>#DIV/0!</v>
      </c>
    </row>
    <row r="10" spans="1:9" x14ac:dyDescent="0.25">
      <c r="A10" s="15"/>
      <c r="B10" s="26"/>
      <c r="C10" s="27"/>
      <c r="D10" s="26"/>
      <c r="E10" s="27"/>
      <c r="F10" s="26"/>
      <c r="G10" s="27"/>
      <c r="H10" s="26"/>
      <c r="I10" s="27"/>
    </row>
    <row r="11" spans="1:9" ht="30" x14ac:dyDescent="0.25">
      <c r="A11" s="32"/>
      <c r="B11" s="18" t="s">
        <v>27</v>
      </c>
      <c r="C11" s="19" t="s">
        <v>17</v>
      </c>
      <c r="D11" s="18" t="s">
        <v>27</v>
      </c>
      <c r="E11" s="19" t="s">
        <v>17</v>
      </c>
      <c r="F11" s="18" t="s">
        <v>27</v>
      </c>
      <c r="G11" s="19" t="s">
        <v>17</v>
      </c>
      <c r="H11" s="18" t="s">
        <v>27</v>
      </c>
      <c r="I11" s="19" t="s">
        <v>17</v>
      </c>
    </row>
    <row r="12" spans="1:9" ht="30" x14ac:dyDescent="0.25">
      <c r="A12" s="101" t="s">
        <v>37</v>
      </c>
      <c r="B12" s="58">
        <f>365*24</f>
        <v>8760</v>
      </c>
      <c r="C12" s="59" t="e">
        <f>B12/C9</f>
        <v>#DIV/0!</v>
      </c>
      <c r="D12" s="58">
        <f>365*24</f>
        <v>8760</v>
      </c>
      <c r="E12" s="59" t="e">
        <f>D12/E9</f>
        <v>#DIV/0!</v>
      </c>
      <c r="F12" s="58">
        <f>365*24</f>
        <v>8760</v>
      </c>
      <c r="G12" s="59" t="e">
        <f>F12/G9</f>
        <v>#DIV/0!</v>
      </c>
      <c r="H12" s="58">
        <f>365*24</f>
        <v>8760</v>
      </c>
      <c r="I12" s="59" t="e">
        <f>H12/I9</f>
        <v>#DIV/0!</v>
      </c>
    </row>
    <row r="13" spans="1:9" ht="21" customHeight="1" x14ac:dyDescent="0.25">
      <c r="A13" s="32"/>
      <c r="B13" s="18" t="s">
        <v>16</v>
      </c>
      <c r="C13" s="19" t="s">
        <v>18</v>
      </c>
      <c r="D13" s="18" t="s">
        <v>16</v>
      </c>
      <c r="E13" s="19" t="s">
        <v>18</v>
      </c>
      <c r="F13" s="18" t="s">
        <v>16</v>
      </c>
      <c r="G13" s="19" t="s">
        <v>18</v>
      </c>
      <c r="H13" s="18" t="s">
        <v>16</v>
      </c>
      <c r="I13" s="19" t="s">
        <v>18</v>
      </c>
    </row>
    <row r="14" spans="1:9" ht="30" x14ac:dyDescent="0.25">
      <c r="A14" s="99" t="s">
        <v>25</v>
      </c>
      <c r="B14" s="60">
        <f>365*8</f>
        <v>2920</v>
      </c>
      <c r="C14" s="59" t="e">
        <f>C12/3</f>
        <v>#DIV/0!</v>
      </c>
      <c r="D14" s="60">
        <f>365*8</f>
        <v>2920</v>
      </c>
      <c r="E14" s="59" t="e">
        <f>E12/3</f>
        <v>#DIV/0!</v>
      </c>
      <c r="F14" s="60">
        <f>365*8</f>
        <v>2920</v>
      </c>
      <c r="G14" s="59" t="e">
        <f>G12/3</f>
        <v>#DIV/0!</v>
      </c>
      <c r="H14" s="60">
        <f>365*8</f>
        <v>2920</v>
      </c>
      <c r="I14" s="59" t="e">
        <f>I12/3</f>
        <v>#DIV/0!</v>
      </c>
    </row>
    <row r="15" spans="1:9" ht="30" x14ac:dyDescent="0.25">
      <c r="A15" s="99" t="s">
        <v>40</v>
      </c>
      <c r="B15" s="60">
        <f>365*8/7*5</f>
        <v>2085.7142857142858</v>
      </c>
      <c r="C15" s="59" t="e">
        <f>C14*5/7</f>
        <v>#DIV/0!</v>
      </c>
      <c r="D15" s="60">
        <f>365*8/7*5</f>
        <v>2085.7142857142858</v>
      </c>
      <c r="E15" s="59" t="e">
        <f>E14*5/7</f>
        <v>#DIV/0!</v>
      </c>
      <c r="F15" s="60">
        <f>365*8/7*5</f>
        <v>2085.7142857142858</v>
      </c>
      <c r="G15" s="59" t="e">
        <f>G14*5/7</f>
        <v>#DIV/0!</v>
      </c>
      <c r="H15" s="60">
        <f>365*8/7*5</f>
        <v>2085.7142857142858</v>
      </c>
      <c r="I15" s="59" t="e">
        <f>I14*5/7</f>
        <v>#DIV/0!</v>
      </c>
    </row>
    <row r="16" spans="1:9" ht="30.75" thickBot="1" x14ac:dyDescent="0.3">
      <c r="A16" s="102" t="s">
        <v>39</v>
      </c>
      <c r="B16" s="68">
        <f>365*10</f>
        <v>3650</v>
      </c>
      <c r="C16" s="69" t="e">
        <f>B16/C9</f>
        <v>#DIV/0!</v>
      </c>
      <c r="D16" s="68">
        <f>365*10</f>
        <v>3650</v>
      </c>
      <c r="E16" s="69" t="e">
        <f>D16/E9</f>
        <v>#DIV/0!</v>
      </c>
      <c r="F16" s="68">
        <f>365*10</f>
        <v>3650</v>
      </c>
      <c r="G16" s="69" t="e">
        <f>F16/G9</f>
        <v>#DIV/0!</v>
      </c>
      <c r="H16" s="68">
        <f>365*10</f>
        <v>3650</v>
      </c>
      <c r="I16" s="69" t="e">
        <f>H16/I9</f>
        <v>#DIV/0!</v>
      </c>
    </row>
    <row r="17" spans="1:9" x14ac:dyDescent="0.25">
      <c r="A17" s="2"/>
      <c r="B17" s="3"/>
      <c r="C17" s="9"/>
      <c r="D17" s="8"/>
      <c r="E17" s="9"/>
      <c r="F17" s="8"/>
      <c r="G17" s="9"/>
      <c r="H17" s="8"/>
      <c r="I17" s="9"/>
    </row>
    <row r="18" spans="1:9" x14ac:dyDescent="0.25">
      <c r="A18" s="2"/>
      <c r="B18" s="3"/>
      <c r="C18" s="9"/>
      <c r="D18" s="8"/>
      <c r="E18" s="9"/>
      <c r="F18" s="8"/>
      <c r="G18" s="9"/>
      <c r="H18" s="8"/>
      <c r="I18" s="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mergeCells count="5">
    <mergeCell ref="H2:I2"/>
    <mergeCell ref="B2:C2"/>
    <mergeCell ref="D2:E2"/>
    <mergeCell ref="F2:G2"/>
    <mergeCell ref="A1:I1"/>
  </mergeCells>
  <pageMargins left="0.7" right="0.7" top="0.75" bottom="0.75" header="0.3" footer="0.3"/>
  <pageSetup scale="73"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workbookViewId="0">
      <selection activeCell="A10" sqref="A10"/>
    </sheetView>
  </sheetViews>
  <sheetFormatPr defaultColWidth="8.85546875" defaultRowHeight="15" x14ac:dyDescent="0.25"/>
  <cols>
    <col min="1" max="1" width="32.42578125" style="1" customWidth="1"/>
    <col min="2" max="2" width="18.42578125" style="1" customWidth="1"/>
    <col min="3" max="3" width="16" customWidth="1"/>
    <col min="4" max="4" width="17.42578125" customWidth="1"/>
    <col min="5" max="5" width="16.42578125" customWidth="1"/>
    <col min="6" max="6" width="18.140625" customWidth="1"/>
    <col min="7" max="7" width="15.85546875" customWidth="1"/>
    <col min="8" max="8" width="17.140625" customWidth="1"/>
    <col min="9" max="9" width="16.5703125" customWidth="1"/>
  </cols>
  <sheetData>
    <row r="1" spans="1:9" ht="29.1" customHeight="1" thickBot="1" x14ac:dyDescent="0.4">
      <c r="A1" s="107" t="s">
        <v>13</v>
      </c>
      <c r="B1" s="107"/>
      <c r="C1" s="107"/>
      <c r="D1" s="107"/>
      <c r="E1" s="107"/>
      <c r="F1" s="107"/>
      <c r="G1" s="107"/>
      <c r="H1" s="107"/>
      <c r="I1" s="107"/>
    </row>
    <row r="2" spans="1:9" s="4" customFormat="1" ht="17.25" customHeight="1" x14ac:dyDescent="0.25">
      <c r="A2" s="2"/>
      <c r="B2" s="105" t="s">
        <v>4</v>
      </c>
      <c r="C2" s="106"/>
      <c r="D2" s="105" t="s">
        <v>3</v>
      </c>
      <c r="E2" s="106"/>
      <c r="F2" s="105" t="s">
        <v>14</v>
      </c>
      <c r="G2" s="106"/>
      <c r="H2" s="105" t="s">
        <v>5</v>
      </c>
      <c r="I2" s="106"/>
    </row>
    <row r="3" spans="1:9" s="2" customFormat="1" ht="60" customHeight="1" x14ac:dyDescent="0.25">
      <c r="B3" s="17" t="s">
        <v>19</v>
      </c>
      <c r="C3" s="16"/>
      <c r="D3" s="17" t="s">
        <v>19</v>
      </c>
      <c r="E3" s="16"/>
      <c r="F3" s="17" t="s">
        <v>19</v>
      </c>
      <c r="G3" s="16"/>
      <c r="H3" s="17" t="s">
        <v>19</v>
      </c>
      <c r="I3" s="16"/>
    </row>
    <row r="4" spans="1:9" s="4" customFormat="1" ht="75" x14ac:dyDescent="0.25">
      <c r="A4" s="7" t="s">
        <v>11</v>
      </c>
      <c r="B4" s="17" t="s">
        <v>34</v>
      </c>
      <c r="C4" s="46" t="s">
        <v>35</v>
      </c>
      <c r="D4" s="17" t="s">
        <v>34</v>
      </c>
      <c r="E4" s="46" t="s">
        <v>35</v>
      </c>
      <c r="F4" s="17" t="s">
        <v>34</v>
      </c>
      <c r="G4" s="46" t="s">
        <v>35</v>
      </c>
      <c r="H4" s="17" t="s">
        <v>34</v>
      </c>
      <c r="I4" s="46" t="s">
        <v>35</v>
      </c>
    </row>
    <row r="5" spans="1:9" s="4" customFormat="1" ht="37.5" customHeight="1" x14ac:dyDescent="0.25">
      <c r="A5" s="63" t="s">
        <v>86</v>
      </c>
      <c r="B5" s="23"/>
      <c r="C5" s="74" t="e">
        <f>B5/C3</f>
        <v>#DIV/0!</v>
      </c>
      <c r="D5" s="23"/>
      <c r="E5" s="74" t="e">
        <f>D5/E3</f>
        <v>#DIV/0!</v>
      </c>
      <c r="F5" s="23"/>
      <c r="G5" s="74" t="e">
        <f>F5/G3</f>
        <v>#DIV/0!</v>
      </c>
      <c r="H5" s="23"/>
      <c r="I5" s="74" t="e">
        <f>H5/I3</f>
        <v>#DIV/0!</v>
      </c>
    </row>
    <row r="6" spans="1:9" s="4" customFormat="1" ht="45.75" thickBot="1" x14ac:dyDescent="0.3">
      <c r="A6" s="2" t="s">
        <v>22</v>
      </c>
      <c r="B6" s="24"/>
      <c r="C6" s="74" t="e">
        <f>B6/C$3</f>
        <v>#DIV/0!</v>
      </c>
      <c r="D6" s="24"/>
      <c r="E6" s="74" t="e">
        <f>D6/E$3</f>
        <v>#DIV/0!</v>
      </c>
      <c r="F6" s="24"/>
      <c r="G6" s="74" t="e">
        <f>F6/G$3</f>
        <v>#DIV/0!</v>
      </c>
      <c r="H6" s="24"/>
      <c r="I6" s="74" t="e">
        <f>H6/I$3</f>
        <v>#DIV/0!</v>
      </c>
    </row>
    <row r="7" spans="1:9" ht="45.75" thickBot="1" x14ac:dyDescent="0.3">
      <c r="A7" s="2" t="s">
        <v>23</v>
      </c>
      <c r="B7" s="25">
        <f>B5+B6</f>
        <v>0</v>
      </c>
      <c r="C7" s="74" t="e">
        <f>B7/C$3</f>
        <v>#DIV/0!</v>
      </c>
      <c r="D7" s="25">
        <f t="shared" ref="D7" si="0">D5+D6</f>
        <v>0</v>
      </c>
      <c r="E7" s="74" t="e">
        <f>D7/E$3</f>
        <v>#DIV/0!</v>
      </c>
      <c r="F7" s="25">
        <f t="shared" ref="F7" si="1">F5+F6</f>
        <v>0</v>
      </c>
      <c r="G7" s="74" t="e">
        <f>F7/G$3</f>
        <v>#DIV/0!</v>
      </c>
      <c r="H7" s="25">
        <f t="shared" ref="H7" si="2">H5+H6</f>
        <v>0</v>
      </c>
      <c r="I7" s="74" t="e">
        <f>H7/I$3</f>
        <v>#DIV/0!</v>
      </c>
    </row>
    <row r="8" spans="1:9" ht="32.25" customHeight="1" x14ac:dyDescent="0.25">
      <c r="A8" s="13" t="s">
        <v>92</v>
      </c>
      <c r="B8" s="33"/>
      <c r="C8" s="21">
        <f>52*48</f>
        <v>2496</v>
      </c>
      <c r="D8" s="33"/>
      <c r="E8" s="21">
        <f>52*48</f>
        <v>2496</v>
      </c>
      <c r="F8" s="33"/>
      <c r="G8" s="21">
        <f>52*48</f>
        <v>2496</v>
      </c>
      <c r="H8" s="33"/>
      <c r="I8" s="21">
        <f>52*48</f>
        <v>2496</v>
      </c>
    </row>
    <row r="9" spans="1:9" ht="44.25" customHeight="1" x14ac:dyDescent="0.25">
      <c r="A9" s="14" t="s">
        <v>41</v>
      </c>
      <c r="B9" s="18"/>
      <c r="C9" s="20" t="e">
        <f>C8-C7</f>
        <v>#DIV/0!</v>
      </c>
      <c r="D9" s="18"/>
      <c r="E9" s="20" t="e">
        <f>E8-E7</f>
        <v>#DIV/0!</v>
      </c>
      <c r="F9" s="18"/>
      <c r="G9" s="20" t="e">
        <f>G8-G7</f>
        <v>#DIV/0!</v>
      </c>
      <c r="H9" s="18"/>
      <c r="I9" s="20" t="e">
        <f>I8-I7</f>
        <v>#DIV/0!</v>
      </c>
    </row>
    <row r="10" spans="1:9" x14ac:dyDescent="0.25">
      <c r="A10" s="15"/>
      <c r="B10" s="26"/>
      <c r="C10" s="27"/>
      <c r="D10" s="26"/>
      <c r="E10" s="27"/>
      <c r="F10" s="26"/>
      <c r="G10" s="27"/>
      <c r="H10" s="26"/>
      <c r="I10" s="27"/>
    </row>
    <row r="11" spans="1:9" ht="30" x14ac:dyDescent="0.25">
      <c r="A11" s="32"/>
      <c r="B11" s="18" t="s">
        <v>27</v>
      </c>
      <c r="C11" s="19" t="s">
        <v>17</v>
      </c>
      <c r="D11" s="18" t="s">
        <v>27</v>
      </c>
      <c r="E11" s="19" t="s">
        <v>17</v>
      </c>
      <c r="F11" s="18" t="s">
        <v>27</v>
      </c>
      <c r="G11" s="19" t="s">
        <v>17</v>
      </c>
      <c r="H11" s="18" t="s">
        <v>27</v>
      </c>
      <c r="I11" s="19" t="s">
        <v>17</v>
      </c>
    </row>
    <row r="12" spans="1:9" ht="30" x14ac:dyDescent="0.25">
      <c r="A12" s="99" t="s">
        <v>45</v>
      </c>
      <c r="B12" s="70">
        <f>365*24</f>
        <v>8760</v>
      </c>
      <c r="C12" s="59" t="e">
        <f>B12/C$9</f>
        <v>#DIV/0!</v>
      </c>
      <c r="D12" s="70">
        <f>365*24</f>
        <v>8760</v>
      </c>
      <c r="E12" s="59" t="e">
        <f>D12/E$9</f>
        <v>#DIV/0!</v>
      </c>
      <c r="F12" s="70">
        <f>365*24</f>
        <v>8760</v>
      </c>
      <c r="G12" s="59" t="e">
        <f>F12/G$9</f>
        <v>#DIV/0!</v>
      </c>
      <c r="H12" s="70">
        <f>365*24</f>
        <v>8760</v>
      </c>
      <c r="I12" s="59" t="e">
        <f>H12/I$9</f>
        <v>#DIV/0!</v>
      </c>
    </row>
    <row r="13" spans="1:9" x14ac:dyDescent="0.25">
      <c r="A13" s="103"/>
      <c r="B13" s="71" t="s">
        <v>16</v>
      </c>
      <c r="C13" s="19" t="s">
        <v>18</v>
      </c>
      <c r="D13" s="33" t="s">
        <v>16</v>
      </c>
      <c r="E13" s="19" t="s">
        <v>18</v>
      </c>
      <c r="F13" s="33" t="s">
        <v>16</v>
      </c>
      <c r="G13" s="19" t="s">
        <v>18</v>
      </c>
      <c r="H13" s="33" t="s">
        <v>16</v>
      </c>
      <c r="I13" s="19" t="s">
        <v>18</v>
      </c>
    </row>
    <row r="14" spans="1:9" ht="30.75" thickBot="1" x14ac:dyDescent="0.3">
      <c r="A14" s="100" t="s">
        <v>45</v>
      </c>
      <c r="B14" s="72">
        <f>365*24</f>
        <v>8760</v>
      </c>
      <c r="C14" s="69" t="e">
        <f>B14/C$9</f>
        <v>#DIV/0!</v>
      </c>
      <c r="D14" s="72">
        <f>365*24</f>
        <v>8760</v>
      </c>
      <c r="E14" s="69" t="e">
        <f>D14/E$9</f>
        <v>#DIV/0!</v>
      </c>
      <c r="F14" s="72">
        <f>365*24</f>
        <v>8760</v>
      </c>
      <c r="G14" s="69" t="e">
        <f>F14/G$9</f>
        <v>#DIV/0!</v>
      </c>
      <c r="H14" s="72">
        <f>365*24</f>
        <v>8760</v>
      </c>
      <c r="I14" s="69" t="e">
        <f>H14/I$9</f>
        <v>#DIV/0!</v>
      </c>
    </row>
    <row r="21" spans="1:2" x14ac:dyDescent="0.25">
      <c r="A21"/>
      <c r="B21"/>
    </row>
    <row r="22" spans="1:2" x14ac:dyDescent="0.25">
      <c r="A22"/>
      <c r="B22"/>
    </row>
    <row r="23" spans="1:2" x14ac:dyDescent="0.25">
      <c r="A23"/>
      <c r="B23"/>
    </row>
    <row r="24" spans="1:2" x14ac:dyDescent="0.25">
      <c r="A24"/>
      <c r="B24"/>
    </row>
    <row r="25" spans="1:2" x14ac:dyDescent="0.25">
      <c r="A25"/>
      <c r="B25"/>
    </row>
    <row r="26" spans="1:2" x14ac:dyDescent="0.25">
      <c r="A26"/>
      <c r="B26"/>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sheetData>
  <mergeCells count="5">
    <mergeCell ref="H2:I2"/>
    <mergeCell ref="B2:C2"/>
    <mergeCell ref="D2:E2"/>
    <mergeCell ref="F2:G2"/>
    <mergeCell ref="A1:I1"/>
  </mergeCells>
  <pageMargins left="0.7" right="0.7" top="0.75" bottom="0.75" header="0.3" footer="0.3"/>
  <pageSetup scale="72"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workbookViewId="0">
      <selection activeCell="A10" sqref="A10"/>
    </sheetView>
  </sheetViews>
  <sheetFormatPr defaultColWidth="8.85546875" defaultRowHeight="15" x14ac:dyDescent="0.25"/>
  <cols>
    <col min="1" max="1" width="32.42578125" style="1" customWidth="1"/>
    <col min="2" max="2" width="22" style="1" customWidth="1"/>
    <col min="3" max="3" width="21.85546875" customWidth="1"/>
    <col min="4" max="4" width="22.85546875" customWidth="1"/>
    <col min="5" max="5" width="24.85546875" customWidth="1"/>
    <col min="6" max="6" width="22.140625" customWidth="1"/>
    <col min="7" max="7" width="21.85546875" customWidth="1"/>
    <col min="8" max="8" width="21.5703125" customWidth="1"/>
    <col min="9" max="9" width="23.42578125" customWidth="1"/>
    <col min="10" max="10" width="22.42578125" customWidth="1"/>
    <col min="11" max="11" width="25.5703125" customWidth="1"/>
    <col min="12" max="12" width="22.42578125" customWidth="1"/>
    <col min="13" max="13" width="24.42578125" customWidth="1"/>
    <col min="14" max="14" width="22.5703125" customWidth="1"/>
    <col min="15" max="15" width="24.5703125" customWidth="1"/>
    <col min="16" max="16" width="21.42578125" customWidth="1"/>
    <col min="17" max="17" width="24.140625" customWidth="1"/>
    <col min="18" max="18" width="21.85546875" customWidth="1"/>
    <col min="19" max="19" width="24.140625" customWidth="1"/>
    <col min="21" max="21" width="10.85546875" bestFit="1" customWidth="1"/>
    <col min="23" max="23" width="10.85546875" bestFit="1" customWidth="1"/>
  </cols>
  <sheetData>
    <row r="1" spans="1:19" ht="29.1" customHeight="1" thickBot="1" x14ac:dyDescent="0.4">
      <c r="A1" s="107" t="s">
        <v>55</v>
      </c>
      <c r="B1" s="107"/>
      <c r="C1" s="107"/>
      <c r="D1" s="107"/>
      <c r="E1" s="107"/>
      <c r="F1" s="107"/>
      <c r="G1" s="107"/>
      <c r="H1" s="107"/>
      <c r="I1" s="107"/>
      <c r="J1" s="107"/>
      <c r="K1" s="107"/>
      <c r="L1" s="107"/>
      <c r="M1" s="107"/>
      <c r="N1" s="107"/>
      <c r="O1" s="107"/>
      <c r="P1" s="107"/>
      <c r="Q1" s="107"/>
      <c r="R1" s="107"/>
      <c r="S1" s="107"/>
    </row>
    <row r="2" spans="1:19" s="4" customFormat="1" ht="17.25" customHeight="1" x14ac:dyDescent="0.25">
      <c r="A2" s="2"/>
      <c r="B2" s="86" t="s">
        <v>57</v>
      </c>
      <c r="C2" s="87"/>
      <c r="D2" s="86" t="s">
        <v>58</v>
      </c>
      <c r="E2" s="87"/>
      <c r="F2" s="86" t="s">
        <v>60</v>
      </c>
      <c r="G2" s="87"/>
      <c r="H2" s="86" t="s">
        <v>61</v>
      </c>
      <c r="I2" s="87"/>
      <c r="J2" s="86" t="s">
        <v>62</v>
      </c>
      <c r="K2" s="87"/>
      <c r="L2" s="86" t="s">
        <v>63</v>
      </c>
      <c r="M2" s="87"/>
      <c r="N2" s="86" t="s">
        <v>71</v>
      </c>
      <c r="O2" s="87"/>
      <c r="P2" s="105" t="s">
        <v>73</v>
      </c>
      <c r="Q2" s="108"/>
      <c r="R2" s="105" t="s">
        <v>70</v>
      </c>
      <c r="S2" s="106"/>
    </row>
    <row r="3" spans="1:19" s="2" customFormat="1" ht="45" x14ac:dyDescent="0.25">
      <c r="B3" s="17" t="s">
        <v>19</v>
      </c>
      <c r="C3" s="16"/>
      <c r="D3" s="17" t="s">
        <v>19</v>
      </c>
      <c r="E3" s="16"/>
      <c r="F3" s="17" t="s">
        <v>19</v>
      </c>
      <c r="G3" s="16"/>
      <c r="H3" s="17" t="s">
        <v>19</v>
      </c>
      <c r="I3" s="16"/>
      <c r="J3" s="17" t="s">
        <v>19</v>
      </c>
      <c r="K3" s="16"/>
      <c r="L3" s="17" t="s">
        <v>19</v>
      </c>
      <c r="M3" s="16"/>
      <c r="N3" s="17" t="s">
        <v>19</v>
      </c>
      <c r="O3" s="16"/>
      <c r="P3" s="17" t="s">
        <v>19</v>
      </c>
      <c r="Q3" s="16"/>
      <c r="R3" s="17" t="s">
        <v>19</v>
      </c>
      <c r="S3" s="16"/>
    </row>
    <row r="4" spans="1:19" s="4" customFormat="1" ht="45" x14ac:dyDescent="0.25">
      <c r="A4" s="96" t="s">
        <v>11</v>
      </c>
      <c r="B4" s="17" t="s">
        <v>34</v>
      </c>
      <c r="C4" s="46" t="s">
        <v>35</v>
      </c>
      <c r="D4" s="17" t="s">
        <v>34</v>
      </c>
      <c r="E4" s="46" t="s">
        <v>35</v>
      </c>
      <c r="F4" s="17" t="s">
        <v>34</v>
      </c>
      <c r="G4" s="46" t="s">
        <v>35</v>
      </c>
      <c r="H4" s="17" t="s">
        <v>34</v>
      </c>
      <c r="I4" s="46" t="s">
        <v>35</v>
      </c>
      <c r="J4" s="17" t="s">
        <v>34</v>
      </c>
      <c r="K4" s="46" t="s">
        <v>35</v>
      </c>
      <c r="L4" s="17" t="s">
        <v>34</v>
      </c>
      <c r="M4" s="46" t="s">
        <v>35</v>
      </c>
      <c r="N4" s="17" t="s">
        <v>34</v>
      </c>
      <c r="O4" s="46" t="s">
        <v>35</v>
      </c>
      <c r="P4" s="17" t="s">
        <v>34</v>
      </c>
      <c r="Q4" s="46" t="s">
        <v>35</v>
      </c>
      <c r="R4" s="17" t="s">
        <v>34</v>
      </c>
      <c r="S4" s="46" t="s">
        <v>35</v>
      </c>
    </row>
    <row r="5" spans="1:19" s="4" customFormat="1" ht="45" x14ac:dyDescent="0.25">
      <c r="A5" s="2" t="s">
        <v>21</v>
      </c>
      <c r="B5" s="23"/>
      <c r="C5" s="95" t="e">
        <f>B5/C3</f>
        <v>#DIV/0!</v>
      </c>
      <c r="D5" s="23"/>
      <c r="E5" s="95" t="e">
        <f>D5/E3</f>
        <v>#DIV/0!</v>
      </c>
      <c r="F5" s="23"/>
      <c r="G5" s="81" t="e">
        <f>F5/G3</f>
        <v>#DIV/0!</v>
      </c>
      <c r="H5" s="23"/>
      <c r="I5" s="95" t="e">
        <f>H5/I3</f>
        <v>#DIV/0!</v>
      </c>
      <c r="J5" s="23"/>
      <c r="K5" s="95" t="e">
        <f>J5/K3</f>
        <v>#DIV/0!</v>
      </c>
      <c r="L5" s="23"/>
      <c r="M5" s="94" t="e">
        <f>L5/M3</f>
        <v>#DIV/0!</v>
      </c>
      <c r="N5" s="23"/>
      <c r="O5" s="95" t="e">
        <f>N5/O3</f>
        <v>#DIV/0!</v>
      </c>
      <c r="P5" s="23"/>
      <c r="Q5" s="94" t="e">
        <f>P5/Q3</f>
        <v>#DIV/0!</v>
      </c>
      <c r="R5" s="23"/>
      <c r="S5" s="95" t="e">
        <f>R5/S3</f>
        <v>#DIV/0!</v>
      </c>
    </row>
    <row r="6" spans="1:19" s="4" customFormat="1" ht="45.75" thickBot="1" x14ac:dyDescent="0.3">
      <c r="A6" s="2" t="s">
        <v>22</v>
      </c>
      <c r="B6" s="24"/>
      <c r="C6" s="95" t="e">
        <f>B6/C3</f>
        <v>#DIV/0!</v>
      </c>
      <c r="D6" s="24"/>
      <c r="E6" s="95" t="e">
        <f>D6/E3</f>
        <v>#DIV/0!</v>
      </c>
      <c r="F6" s="24"/>
      <c r="G6" s="81" t="e">
        <f>F6/G3</f>
        <v>#DIV/0!</v>
      </c>
      <c r="H6" s="24"/>
      <c r="I6" s="95" t="e">
        <f>H6/I3</f>
        <v>#DIV/0!</v>
      </c>
      <c r="J6" s="24"/>
      <c r="K6" s="95" t="e">
        <f>J6/K3</f>
        <v>#DIV/0!</v>
      </c>
      <c r="L6" s="24"/>
      <c r="M6" s="94" t="e">
        <f>L6/M3</f>
        <v>#DIV/0!</v>
      </c>
      <c r="N6" s="24"/>
      <c r="O6" s="95" t="e">
        <f>N6/O3</f>
        <v>#DIV/0!</v>
      </c>
      <c r="P6" s="24"/>
      <c r="Q6" s="94" t="e">
        <f>P6/Q3</f>
        <v>#DIV/0!</v>
      </c>
      <c r="R6" s="24"/>
      <c r="S6" s="95" t="e">
        <f>R6/S3</f>
        <v>#DIV/0!</v>
      </c>
    </row>
    <row r="7" spans="1:19" ht="45.75" thickBot="1" x14ac:dyDescent="0.3">
      <c r="A7" s="2" t="s">
        <v>23</v>
      </c>
      <c r="B7" s="25">
        <f t="shared" ref="B7" si="0">B5+B6</f>
        <v>0</v>
      </c>
      <c r="C7" s="95" t="e">
        <f>B7/C3</f>
        <v>#DIV/0!</v>
      </c>
      <c r="D7" s="25">
        <f t="shared" ref="D7" si="1">D5+D6</f>
        <v>0</v>
      </c>
      <c r="E7" s="95" t="e">
        <f>D7/E3</f>
        <v>#DIV/0!</v>
      </c>
      <c r="F7" s="25">
        <f t="shared" ref="F7" si="2">F5+F6</f>
        <v>0</v>
      </c>
      <c r="G7" s="81" t="e">
        <f>F7/G3</f>
        <v>#DIV/0!</v>
      </c>
      <c r="H7" s="25">
        <f t="shared" ref="H7:J7" si="3">H5+H6</f>
        <v>0</v>
      </c>
      <c r="I7" s="95" t="e">
        <f>H7/I3</f>
        <v>#DIV/0!</v>
      </c>
      <c r="J7" s="25">
        <f t="shared" si="3"/>
        <v>0</v>
      </c>
      <c r="K7" s="95" t="e">
        <f>J7/K3</f>
        <v>#DIV/0!</v>
      </c>
      <c r="L7" s="25">
        <f t="shared" ref="L7" si="4">L5+L6</f>
        <v>0</v>
      </c>
      <c r="M7" s="94" t="e">
        <f>L7/M3</f>
        <v>#DIV/0!</v>
      </c>
      <c r="N7" s="25">
        <f t="shared" ref="N7" si="5">N5+N6</f>
        <v>0</v>
      </c>
      <c r="O7" s="95" t="e">
        <f>N7/O3</f>
        <v>#DIV/0!</v>
      </c>
      <c r="P7" s="25">
        <f t="shared" ref="P7" si="6">P5+P6</f>
        <v>0</v>
      </c>
      <c r="Q7" s="94" t="e">
        <f>P7/Q3</f>
        <v>#DIV/0!</v>
      </c>
      <c r="R7" s="25">
        <f t="shared" ref="R7" si="7">R5+R6</f>
        <v>0</v>
      </c>
      <c r="S7" s="95" t="e">
        <f>R7/S3</f>
        <v>#DIV/0!</v>
      </c>
    </row>
    <row r="8" spans="1:19" ht="45" x14ac:dyDescent="0.25">
      <c r="A8" s="13" t="s">
        <v>87</v>
      </c>
      <c r="B8" s="33"/>
      <c r="C8" s="21">
        <f>52*40</f>
        <v>2080</v>
      </c>
      <c r="D8" s="33"/>
      <c r="E8" s="21">
        <f>52*40</f>
        <v>2080</v>
      </c>
      <c r="F8" s="33"/>
      <c r="G8" s="21">
        <f>52*40</f>
        <v>2080</v>
      </c>
      <c r="H8" s="33"/>
      <c r="I8" s="21">
        <f>52*40</f>
        <v>2080</v>
      </c>
      <c r="J8" s="33"/>
      <c r="K8" s="21">
        <f>52*40</f>
        <v>2080</v>
      </c>
      <c r="L8" s="33"/>
      <c r="M8" s="21">
        <f>52*40</f>
        <v>2080</v>
      </c>
      <c r="N8" s="33"/>
      <c r="O8" s="21">
        <f>52*40</f>
        <v>2080</v>
      </c>
      <c r="P8" s="33"/>
      <c r="Q8" s="21">
        <f>52*40</f>
        <v>2080</v>
      </c>
      <c r="R8" s="33"/>
      <c r="S8" s="21">
        <f>52*40</f>
        <v>2080</v>
      </c>
    </row>
    <row r="9" spans="1:19" ht="45" x14ac:dyDescent="0.25">
      <c r="A9" s="14" t="s">
        <v>64</v>
      </c>
      <c r="B9" s="18"/>
      <c r="C9" s="20" t="e">
        <f>C8-C7</f>
        <v>#DIV/0!</v>
      </c>
      <c r="D9" s="18"/>
      <c r="E9" s="20" t="e">
        <f>E8-E7</f>
        <v>#DIV/0!</v>
      </c>
      <c r="F9" s="18"/>
      <c r="G9" s="20" t="e">
        <f>G8-G7</f>
        <v>#DIV/0!</v>
      </c>
      <c r="H9" s="18"/>
      <c r="I9" s="20" t="e">
        <f>I8-I7</f>
        <v>#DIV/0!</v>
      </c>
      <c r="J9" s="18"/>
      <c r="K9" s="20" t="e">
        <f>K8-K7</f>
        <v>#DIV/0!</v>
      </c>
      <c r="L9" s="18"/>
      <c r="M9" s="20" t="e">
        <f>M8-M7</f>
        <v>#DIV/0!</v>
      </c>
      <c r="N9" s="18"/>
      <c r="O9" s="20" t="e">
        <f t="shared" ref="O9" si="8">O8-O5</f>
        <v>#DIV/0!</v>
      </c>
      <c r="P9" s="18"/>
      <c r="Q9" s="20" t="e">
        <f>Q8-Q7</f>
        <v>#DIV/0!</v>
      </c>
      <c r="R9" s="18"/>
      <c r="S9" s="20" t="e">
        <f t="shared" ref="S9" si="9">S8-S5</f>
        <v>#DIV/0!</v>
      </c>
    </row>
    <row r="10" spans="1:19" x14ac:dyDescent="0.25">
      <c r="A10" s="15"/>
      <c r="B10" s="26"/>
      <c r="C10" s="27"/>
      <c r="D10" s="26"/>
      <c r="E10" s="27"/>
      <c r="F10" s="26"/>
      <c r="G10" s="27"/>
      <c r="H10" s="26"/>
      <c r="I10" s="27"/>
      <c r="J10" s="26"/>
      <c r="K10" s="27"/>
      <c r="L10" s="26"/>
      <c r="M10" s="27"/>
      <c r="N10" s="26"/>
      <c r="O10" s="27"/>
      <c r="P10" s="26"/>
      <c r="Q10" s="27"/>
      <c r="R10" s="26"/>
      <c r="S10" s="27"/>
    </row>
    <row r="11" spans="1:19" x14ac:dyDescent="0.25">
      <c r="A11" s="32"/>
      <c r="B11" s="18" t="s">
        <v>27</v>
      </c>
      <c r="C11" s="19" t="s">
        <v>17</v>
      </c>
      <c r="D11" s="18" t="s">
        <v>27</v>
      </c>
      <c r="E11" s="19" t="s">
        <v>17</v>
      </c>
      <c r="F11" s="18" t="s">
        <v>27</v>
      </c>
      <c r="G11" s="19" t="s">
        <v>17</v>
      </c>
      <c r="H11" s="18" t="s">
        <v>27</v>
      </c>
      <c r="I11" s="19" t="s">
        <v>17</v>
      </c>
      <c r="J11" s="18" t="s">
        <v>27</v>
      </c>
      <c r="K11" s="19" t="s">
        <v>17</v>
      </c>
      <c r="L11" s="18" t="s">
        <v>27</v>
      </c>
      <c r="M11" s="19" t="s">
        <v>17</v>
      </c>
      <c r="N11" s="18" t="s">
        <v>27</v>
      </c>
      <c r="O11" s="19" t="s">
        <v>17</v>
      </c>
      <c r="P11" s="18" t="s">
        <v>27</v>
      </c>
      <c r="Q11" s="19" t="s">
        <v>17</v>
      </c>
      <c r="R11" s="18" t="s">
        <v>27</v>
      </c>
      <c r="S11" s="19" t="s">
        <v>17</v>
      </c>
    </row>
    <row r="12" spans="1:19" ht="30" x14ac:dyDescent="0.25">
      <c r="A12" s="82" t="s">
        <v>72</v>
      </c>
      <c r="B12" s="83">
        <f>365*24</f>
        <v>8760</v>
      </c>
      <c r="C12" s="84" t="e">
        <f>B12/C9</f>
        <v>#DIV/0!</v>
      </c>
      <c r="D12" s="83">
        <f>365*24</f>
        <v>8760</v>
      </c>
      <c r="E12" s="84" t="e">
        <f>D12/E9</f>
        <v>#DIV/0!</v>
      </c>
      <c r="F12" s="83">
        <f>365*24</f>
        <v>8760</v>
      </c>
      <c r="G12" s="84" t="e">
        <f>F12/G9</f>
        <v>#DIV/0!</v>
      </c>
      <c r="H12" s="83">
        <f>365*24</f>
        <v>8760</v>
      </c>
      <c r="I12" s="84" t="e">
        <f>H12/I9</f>
        <v>#DIV/0!</v>
      </c>
      <c r="J12" s="83">
        <f>365*24</f>
        <v>8760</v>
      </c>
      <c r="K12" s="84" t="e">
        <f>J12/K9</f>
        <v>#DIV/0!</v>
      </c>
      <c r="L12" s="83">
        <f>365*24</f>
        <v>8760</v>
      </c>
      <c r="M12" s="84" t="e">
        <f>L12/M9</f>
        <v>#DIV/0!</v>
      </c>
      <c r="N12" s="83">
        <f>365*24</f>
        <v>8760</v>
      </c>
      <c r="O12" s="84" t="e">
        <f>N12/O9</f>
        <v>#DIV/0!</v>
      </c>
      <c r="P12" s="83">
        <f>365*24</f>
        <v>8760</v>
      </c>
      <c r="Q12" s="84" t="e">
        <f>P12/Q9</f>
        <v>#DIV/0!</v>
      </c>
      <c r="R12" s="83">
        <f>365*24</f>
        <v>8760</v>
      </c>
      <c r="S12" s="84" t="e">
        <f>R12/S9</f>
        <v>#DIV/0!</v>
      </c>
    </row>
    <row r="13" spans="1:19" ht="30" x14ac:dyDescent="0.25">
      <c r="A13" s="31"/>
      <c r="B13" s="18" t="s">
        <v>26</v>
      </c>
      <c r="C13" s="19" t="s">
        <v>18</v>
      </c>
      <c r="D13" s="18" t="s">
        <v>26</v>
      </c>
      <c r="E13" s="19" t="s">
        <v>18</v>
      </c>
      <c r="F13" s="18" t="s">
        <v>26</v>
      </c>
      <c r="G13" s="19" t="s">
        <v>18</v>
      </c>
      <c r="H13" s="18" t="s">
        <v>26</v>
      </c>
      <c r="I13" s="19" t="s">
        <v>18</v>
      </c>
      <c r="J13" s="18"/>
      <c r="K13" s="19"/>
      <c r="L13" s="18"/>
      <c r="M13" s="19"/>
      <c r="N13" s="18"/>
      <c r="O13" s="19"/>
      <c r="P13" s="18"/>
      <c r="Q13" s="19"/>
      <c r="R13" s="18"/>
      <c r="S13" s="19"/>
    </row>
    <row r="14" spans="1:19" ht="30" x14ac:dyDescent="0.25">
      <c r="A14" s="104" t="s">
        <v>68</v>
      </c>
      <c r="B14" s="83">
        <f>365*8</f>
        <v>2920</v>
      </c>
      <c r="C14" s="84" t="e">
        <f>C12/3</f>
        <v>#DIV/0!</v>
      </c>
      <c r="D14" s="83">
        <f>365*8</f>
        <v>2920</v>
      </c>
      <c r="E14" s="84" t="e">
        <f>E12/3</f>
        <v>#DIV/0!</v>
      </c>
      <c r="F14" s="85">
        <v>2920</v>
      </c>
      <c r="G14" s="84" t="e">
        <f>G12/3</f>
        <v>#DIV/0!</v>
      </c>
      <c r="H14" s="85">
        <v>2920</v>
      </c>
      <c r="I14" s="84" t="e">
        <f>I12/3</f>
        <v>#DIV/0!</v>
      </c>
      <c r="J14" s="85">
        <v>2920</v>
      </c>
      <c r="K14" s="84" t="e">
        <f>K12/3</f>
        <v>#DIV/0!</v>
      </c>
      <c r="L14" s="85">
        <v>2920</v>
      </c>
      <c r="M14" s="84" t="e">
        <f>M12/3</f>
        <v>#DIV/0!</v>
      </c>
      <c r="N14" s="85">
        <v>2920</v>
      </c>
      <c r="O14" s="84" t="e">
        <f>O12/3</f>
        <v>#DIV/0!</v>
      </c>
      <c r="P14" s="85">
        <v>2920</v>
      </c>
      <c r="Q14" s="84" t="e">
        <f>Q12/3</f>
        <v>#DIV/0!</v>
      </c>
      <c r="R14" s="85">
        <v>2920</v>
      </c>
      <c r="S14" s="84" t="e">
        <f>S12/3</f>
        <v>#DIV/0!</v>
      </c>
    </row>
    <row r="15" spans="1:19" ht="30" x14ac:dyDescent="0.25">
      <c r="A15" s="104" t="s">
        <v>75</v>
      </c>
      <c r="B15" s="83">
        <f>365*8/7*5</f>
        <v>2085.7142857142858</v>
      </c>
      <c r="C15" s="59" t="e">
        <f>C14*5/7</f>
        <v>#DIV/0!</v>
      </c>
      <c r="D15" s="83">
        <f>365*8/7*5</f>
        <v>2085.7142857142858</v>
      </c>
      <c r="E15" s="59" t="e">
        <f>E14*5/7</f>
        <v>#DIV/0!</v>
      </c>
      <c r="F15" s="83">
        <f>365*8/7*5</f>
        <v>2085.7142857142858</v>
      </c>
      <c r="G15" s="59" t="e">
        <f>G14*5/7</f>
        <v>#DIV/0!</v>
      </c>
      <c r="H15" s="83">
        <f>365*8/7*5</f>
        <v>2085.7142857142858</v>
      </c>
      <c r="I15" s="59" t="e">
        <f>I14*5/7</f>
        <v>#DIV/0!</v>
      </c>
      <c r="J15" s="83">
        <f>365*8/7*5</f>
        <v>2085.7142857142858</v>
      </c>
      <c r="K15" s="59" t="e">
        <f>K14*5/7</f>
        <v>#DIV/0!</v>
      </c>
      <c r="L15" s="83">
        <f>365*8/7*5</f>
        <v>2085.7142857142858</v>
      </c>
      <c r="M15" s="59" t="e">
        <f>M14*5/7</f>
        <v>#DIV/0!</v>
      </c>
      <c r="N15" s="83">
        <f>365*8/7*5</f>
        <v>2085.7142857142858</v>
      </c>
      <c r="O15" s="59" t="e">
        <f>O14*5/7</f>
        <v>#DIV/0!</v>
      </c>
      <c r="P15" s="83">
        <f>365*8/7*5</f>
        <v>2085.7142857142858</v>
      </c>
      <c r="Q15" s="59" t="e">
        <f>Q14*5/7</f>
        <v>#DIV/0!</v>
      </c>
      <c r="R15" s="83">
        <f>365*8/7*5</f>
        <v>2085.7142857142858</v>
      </c>
      <c r="S15" s="59" t="e">
        <f>S14*5/7</f>
        <v>#DIV/0!</v>
      </c>
    </row>
    <row r="16" spans="1:19" s="92" customFormat="1" ht="15.75" thickBot="1" x14ac:dyDescent="0.3">
      <c r="A16" s="88"/>
      <c r="B16" s="89"/>
      <c r="C16" s="90"/>
      <c r="D16" s="89"/>
      <c r="E16" s="90"/>
      <c r="F16" s="91"/>
      <c r="G16" s="90"/>
      <c r="H16" s="91"/>
      <c r="I16" s="90"/>
      <c r="J16" s="91"/>
      <c r="K16" s="90"/>
      <c r="L16" s="91"/>
      <c r="M16" s="90"/>
      <c r="N16" s="91"/>
      <c r="O16" s="90"/>
      <c r="P16" s="91"/>
      <c r="Q16" s="90"/>
      <c r="R16" s="91"/>
      <c r="S16" s="90"/>
    </row>
    <row r="17" spans="1:5" x14ac:dyDescent="0.25">
      <c r="A17" s="2"/>
      <c r="B17" s="105" t="s">
        <v>56</v>
      </c>
      <c r="C17" s="106"/>
      <c r="D17" s="105" t="s">
        <v>59</v>
      </c>
      <c r="E17" s="106"/>
    </row>
    <row r="18" spans="1:5" ht="45.75" thickBot="1" x14ac:dyDescent="0.3">
      <c r="A18" s="2"/>
      <c r="B18" s="17" t="s">
        <v>19</v>
      </c>
      <c r="C18" s="24"/>
      <c r="D18" s="17" t="s">
        <v>19</v>
      </c>
      <c r="E18" s="16"/>
    </row>
    <row r="19" spans="1:5" ht="45" x14ac:dyDescent="0.25">
      <c r="A19" s="7" t="s">
        <v>11</v>
      </c>
      <c r="B19" s="17" t="s">
        <v>34</v>
      </c>
      <c r="C19" s="46" t="s">
        <v>35</v>
      </c>
      <c r="D19" s="17" t="s">
        <v>34</v>
      </c>
      <c r="E19" s="46" t="s">
        <v>35</v>
      </c>
    </row>
    <row r="20" spans="1:5" ht="45" x14ac:dyDescent="0.25">
      <c r="A20" s="63" t="s">
        <v>86</v>
      </c>
      <c r="B20" s="23"/>
      <c r="C20" s="95" t="e">
        <f>B20/C18</f>
        <v>#DIV/0!</v>
      </c>
      <c r="D20" s="23"/>
      <c r="E20" s="95" t="e">
        <f>D20/E18</f>
        <v>#DIV/0!</v>
      </c>
    </row>
    <row r="21" spans="1:5" ht="45.75" thickBot="1" x14ac:dyDescent="0.3">
      <c r="A21" s="2" t="s">
        <v>22</v>
      </c>
      <c r="B21" s="24"/>
      <c r="C21" s="95" t="e">
        <f>B21/C18</f>
        <v>#DIV/0!</v>
      </c>
      <c r="D21" s="24"/>
      <c r="E21" s="95" t="e">
        <f>D21/E18</f>
        <v>#DIV/0!</v>
      </c>
    </row>
    <row r="22" spans="1:5" ht="45.75" thickBot="1" x14ac:dyDescent="0.3">
      <c r="A22" s="2" t="s">
        <v>23</v>
      </c>
      <c r="B22" s="25">
        <f>B20+B21</f>
        <v>0</v>
      </c>
      <c r="C22" s="95" t="e">
        <f>B22/C18</f>
        <v>#DIV/0!</v>
      </c>
      <c r="D22" s="25">
        <f t="shared" ref="D22" si="10">D20+D21</f>
        <v>0</v>
      </c>
      <c r="E22" s="95" t="e">
        <f>D22/E18</f>
        <v>#DIV/0!</v>
      </c>
    </row>
    <row r="23" spans="1:5" ht="45" x14ac:dyDescent="0.25">
      <c r="A23" s="13" t="s">
        <v>89</v>
      </c>
      <c r="B23" s="33"/>
      <c r="C23" s="21">
        <f>52*42</f>
        <v>2184</v>
      </c>
      <c r="D23" s="33"/>
      <c r="E23" s="21">
        <f>52*42</f>
        <v>2184</v>
      </c>
    </row>
    <row r="24" spans="1:5" ht="45" x14ac:dyDescent="0.25">
      <c r="A24" s="14" t="s">
        <v>64</v>
      </c>
      <c r="B24" s="18"/>
      <c r="C24" s="20" t="e">
        <f>C23-C22</f>
        <v>#DIV/0!</v>
      </c>
      <c r="D24" s="18"/>
      <c r="E24" s="20" t="e">
        <f>E23-E22</f>
        <v>#DIV/0!</v>
      </c>
    </row>
    <row r="25" spans="1:5" x14ac:dyDescent="0.25">
      <c r="A25" s="15"/>
      <c r="B25" s="26"/>
      <c r="C25" s="27"/>
      <c r="D25" s="26"/>
      <c r="E25" s="27"/>
    </row>
    <row r="26" spans="1:5" x14ac:dyDescent="0.25">
      <c r="A26" s="32"/>
      <c r="B26" s="18" t="s">
        <v>65</v>
      </c>
      <c r="C26" s="98" t="s">
        <v>91</v>
      </c>
      <c r="D26" s="18" t="s">
        <v>65</v>
      </c>
      <c r="E26" s="98" t="s">
        <v>91</v>
      </c>
    </row>
    <row r="27" spans="1:5" x14ac:dyDescent="0.25">
      <c r="A27" s="82" t="s">
        <v>66</v>
      </c>
      <c r="B27" s="23"/>
      <c r="C27" s="84">
        <f>B27/365/42*5</f>
        <v>0</v>
      </c>
      <c r="D27" s="23"/>
      <c r="E27" s="84">
        <f>D27/365/42*5</f>
        <v>0</v>
      </c>
    </row>
    <row r="28" spans="1:5" ht="30" x14ac:dyDescent="0.25">
      <c r="A28" s="31" t="s">
        <v>69</v>
      </c>
      <c r="B28" s="18" t="s">
        <v>67</v>
      </c>
      <c r="C28" s="97" t="s">
        <v>17</v>
      </c>
      <c r="D28" s="18" t="s">
        <v>67</v>
      </c>
      <c r="E28" s="19" t="s">
        <v>17</v>
      </c>
    </row>
    <row r="29" spans="1:5" x14ac:dyDescent="0.25">
      <c r="A29" s="93" t="s">
        <v>74</v>
      </c>
      <c r="B29" s="83" t="e">
        <f>B27/C24</f>
        <v>#DIV/0!</v>
      </c>
      <c r="C29" s="84" t="e">
        <f>B29/C27</f>
        <v>#DIV/0!</v>
      </c>
      <c r="D29" s="83" t="e">
        <f>D27/E24</f>
        <v>#DIV/0!</v>
      </c>
      <c r="E29" s="84" t="e">
        <f>D29/E27</f>
        <v>#DIV/0!</v>
      </c>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sheetData>
  <mergeCells count="5">
    <mergeCell ref="B17:C17"/>
    <mergeCell ref="D17:E17"/>
    <mergeCell ref="R2:S2"/>
    <mergeCell ref="P2:Q2"/>
    <mergeCell ref="A1:S1"/>
  </mergeCells>
  <pageMargins left="0.7" right="0.7" top="0.75" bottom="0.75" header="0.3" footer="0.3"/>
  <pageSetup paperSize="17" scale="44"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633CFD36E86D44B909A48DB7F06E1A" ma:contentTypeVersion="0" ma:contentTypeDescription="Create a new document." ma:contentTypeScope="" ma:versionID="d64423d8162ffc04222cd1bd7e862ea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6EF538-DB1B-4C99-8411-0CA131C73D04}">
  <ds:schemaRefs>
    <ds:schemaRef ds:uri="http://schemas.microsoft.com/sharepoint/v3/contenttype/forms"/>
  </ds:schemaRefs>
</ds:datastoreItem>
</file>

<file path=customXml/itemProps2.xml><?xml version="1.0" encoding="utf-8"?>
<ds:datastoreItem xmlns:ds="http://schemas.openxmlformats.org/officeDocument/2006/customXml" ds:itemID="{6A802333-161E-4E76-B0A9-A3982F9CF56D}">
  <ds:schemaRef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613CF31-449F-4729-87A0-C3F1AADCA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Corrections</vt:lpstr>
      <vt:lpstr>Police</vt:lpstr>
      <vt:lpstr>Fire</vt:lpstr>
      <vt:lpstr>Transportation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dc:creator>
  <cp:lastModifiedBy>Galvez, Barbara (OMB)</cp:lastModifiedBy>
  <cp:lastPrinted>2017-11-20T14:11:16Z</cp:lastPrinted>
  <dcterms:created xsi:type="dcterms:W3CDTF">2017-09-06T12:48:01Z</dcterms:created>
  <dcterms:modified xsi:type="dcterms:W3CDTF">2017-11-21T20:53:57Z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0x01010085633CFD36E86D44B909A48DB7F06E1A</vt:lpwstr>
  </property>
  <property fmtid="{D5CDD505-2E9C-101B-9397-08002B2CF9AE}" pid="3" name="SV_QUERY_LIST_4F35BF76-6C0D-4D9B-82B2-816C12CF3733">
    <vt:lpwstr>empty_477D106A-C0D6-4607-AEBD-E2C9D60EA279</vt:lpwstr>
  </property>
</Properties>
</file>