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amidadefs1\communityimages\GREEN MDC Matching Grant\2023 GREEN MDC Grant Cycle\All Documents\"/>
    </mc:Choice>
  </mc:AlternateContent>
  <xr:revisionPtr revIDLastSave="0" documentId="13_ncr:1_{1C59A4EC-BE69-400B-B928-0A864D1740A5}" xr6:coauthVersionLast="47" xr6:coauthVersionMax="47" xr10:uidLastSave="{00000000-0000-0000-0000-000000000000}"/>
  <bookViews>
    <workbookView xWindow="-110" yWindow="-110" windowWidth="19290" windowHeight="9310" xr2:uid="{00000000-000D-0000-FFFF-FFFF00000000}"/>
  </bookViews>
  <sheets>
    <sheet name="Budget" sheetId="1" r:id="rId1"/>
    <sheet name="Staff Hour Estima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4" i="1"/>
  <c r="F13" i="1"/>
  <c r="E19" i="1"/>
  <c r="E14" i="1"/>
  <c r="E13" i="1"/>
  <c r="F12" i="1"/>
  <c r="E12" i="1"/>
  <c r="G26" i="1"/>
  <c r="G25" i="1"/>
  <c r="G24" i="1"/>
  <c r="G32" i="4" l="1"/>
  <c r="G31" i="4"/>
  <c r="G24" i="4"/>
  <c r="G23" i="4"/>
  <c r="G25" i="4"/>
  <c r="G22" i="4"/>
  <c r="G53" i="4"/>
  <c r="G52" i="4"/>
  <c r="G51" i="4"/>
  <c r="G45" i="4"/>
  <c r="G44" i="4"/>
  <c r="G43" i="4"/>
  <c r="G55" i="4" l="1"/>
  <c r="G47" i="4"/>
  <c r="F33" i="1" l="1"/>
  <c r="G33" i="1" s="1"/>
  <c r="C39" i="1" l="1"/>
  <c r="G30" i="4" l="1"/>
  <c r="G15" i="4"/>
  <c r="G14" i="4"/>
  <c r="G30" i="1"/>
  <c r="D19" i="1"/>
  <c r="G18" i="4" l="1"/>
  <c r="G36" i="4"/>
  <c r="G26" i="4"/>
  <c r="G19" i="1"/>
  <c r="G31" i="1"/>
  <c r="D16" i="1"/>
  <c r="F35" i="1" l="1"/>
  <c r="E35" i="1"/>
  <c r="C38" i="1" s="1"/>
  <c r="G13" i="1"/>
  <c r="G14" i="1"/>
  <c r="G12" i="1" l="1"/>
  <c r="G35" i="1" s="1"/>
</calcChain>
</file>

<file path=xl/sharedStrings.xml><?xml version="1.0" encoding="utf-8"?>
<sst xmlns="http://schemas.openxmlformats.org/spreadsheetml/2006/main" count="112" uniqueCount="71">
  <si>
    <t>Match Funds</t>
  </si>
  <si>
    <t>Grant Funds</t>
  </si>
  <si>
    <t>NAME OF PROJECT</t>
  </si>
  <si>
    <t xml:space="preserve">Live Oak </t>
  </si>
  <si>
    <t>Silver Buttonwood</t>
  </si>
  <si>
    <t>Pigeon Plum</t>
  </si>
  <si>
    <t>Total number of trees</t>
  </si>
  <si>
    <t>ORGANIZATION NAME</t>
  </si>
  <si>
    <t>Total Budget</t>
  </si>
  <si>
    <t>Cost Per Unit</t>
  </si>
  <si>
    <t>Quantity</t>
  </si>
  <si>
    <t>BUDGET</t>
  </si>
  <si>
    <t>Mulch</t>
  </si>
  <si>
    <t>Trees</t>
  </si>
  <si>
    <t>DIRECT COSTS</t>
  </si>
  <si>
    <t>Supplies</t>
  </si>
  <si>
    <t>Stakes</t>
  </si>
  <si>
    <t>Inkind Labor</t>
  </si>
  <si>
    <t>Rental of auger</t>
  </si>
  <si>
    <t>STAFF ACTIVITY LOG</t>
  </si>
  <si>
    <t>Date</t>
  </si>
  <si>
    <t>Hours Worked</t>
  </si>
  <si>
    <t>Activity</t>
  </si>
  <si>
    <t>TOTAL COSTS:</t>
  </si>
  <si>
    <t xml:space="preserve">TOTAL: </t>
  </si>
  <si>
    <t>Hourly 
Rate</t>
  </si>
  <si>
    <t>Total 
Cost</t>
  </si>
  <si>
    <t>Sunshine 311 Call to schedule dig clearance for project</t>
  </si>
  <si>
    <t xml:space="preserve">Tree locations and marking </t>
  </si>
  <si>
    <t>Site visit, staking and trunk protector install</t>
  </si>
  <si>
    <t>Staff Hours (Project-Related)</t>
  </si>
  <si>
    <t>Site preparation</t>
  </si>
  <si>
    <t>Installation/Staking</t>
  </si>
  <si>
    <t>Watering/Maintenance</t>
  </si>
  <si>
    <t>Grant Management</t>
  </si>
  <si>
    <t>Education/Outreach</t>
  </si>
  <si>
    <t>Community Outreach Materials</t>
  </si>
  <si>
    <t>INDIRECT COSTS - not to exceed 10% of award total</t>
  </si>
  <si>
    <t>Planting Site Preparation</t>
  </si>
  <si>
    <t>Staff Name/Title</t>
  </si>
  <si>
    <t>Indirect Costs Cannot Exceed</t>
  </si>
  <si>
    <t>Installation and Staking</t>
  </si>
  <si>
    <t>Watering and Maintenance</t>
  </si>
  <si>
    <t>Community Outreach and Education</t>
  </si>
  <si>
    <t>Jon Doe/LA 1</t>
  </si>
  <si>
    <t>20 trees planted</t>
  </si>
  <si>
    <t>Alex Doe/XXXXX</t>
  </si>
  <si>
    <t>Steve Doe/XXXX</t>
  </si>
  <si>
    <t>James Doe/XXXX</t>
  </si>
  <si>
    <t>Bob Doe/XXXX</t>
  </si>
  <si>
    <t>Watering 60 trees (Month 1)</t>
  </si>
  <si>
    <t>Watering 60 trees (Month 2)</t>
  </si>
  <si>
    <t>Watering 60 trees (Month 3)</t>
  </si>
  <si>
    <t>Contract execution</t>
  </si>
  <si>
    <t>Deliverable review</t>
  </si>
  <si>
    <t>Closeout report preparation</t>
  </si>
  <si>
    <t>Marketing collateral development</t>
  </si>
  <si>
    <t>Social media creation and posting</t>
  </si>
  <si>
    <t>Webinar hosting - new trees!</t>
  </si>
  <si>
    <t xml:space="preserve">Current Indirect Costs Subtotal </t>
  </si>
  <si>
    <t>*All trees must conform to the standards for a Florida No. 1 or better, as provided in the most current edition of the “Florida Grades and Standards for Nursery Plants.”</t>
  </si>
  <si>
    <t xml:space="preserve">**All final invoices at closeout need to reflect the above statement. </t>
  </si>
  <si>
    <t>Allowable Direct Costs (Match - no cap)</t>
  </si>
  <si>
    <t>Allowable Indirect Costs (Match - 10% cap)</t>
  </si>
  <si>
    <t>Erica/Grant Manager</t>
  </si>
  <si>
    <t>Derek/Graphic Designer</t>
  </si>
  <si>
    <t>Elaine/Comm. Specialist</t>
  </si>
  <si>
    <t>Jon/LA 1</t>
  </si>
  <si>
    <t>See Staff Hour Est. Sheet</t>
  </si>
  <si>
    <t>GREEN Miami-Dade County Matching Grant
Budget Template</t>
  </si>
  <si>
    <t>GREEN Miami-Dade County Matching Grant
Staff Hour Estimate Template (Direct and 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</si>
</sst>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4" fontId="0" fillId="0" borderId="6" xfId="0" applyNumberFormat="1" applyBorder="1"/>
    <xf numFmtId="44" fontId="0" fillId="0" borderId="7" xfId="0" applyNumberFormat="1" applyBorder="1"/>
    <xf numFmtId="44" fontId="1" fillId="0" borderId="8" xfId="0" applyNumberFormat="1" applyFont="1" applyBorder="1"/>
    <xf numFmtId="44" fontId="1" fillId="0" borderId="9" xfId="0" applyNumberFormat="1" applyFont="1" applyBorder="1"/>
    <xf numFmtId="0" fontId="0" fillId="0" borderId="1" xfId="0" applyBorder="1" applyAlignment="1">
      <alignment horizontal="left" vertical="center"/>
    </xf>
    <xf numFmtId="44" fontId="0" fillId="0" borderId="0" xfId="0" applyNumberFormat="1"/>
    <xf numFmtId="0" fontId="2" fillId="0" borderId="1" xfId="0" applyFont="1" applyBorder="1" applyAlignment="1">
      <alignment horizontal="left" vertical="center"/>
    </xf>
    <xf numFmtId="44" fontId="0" fillId="0" borderId="6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/>
    <xf numFmtId="0" fontId="1" fillId="0" borderId="8" xfId="0" applyFont="1" applyBorder="1" applyAlignment="1">
      <alignment horizontal="left"/>
    </xf>
    <xf numFmtId="37" fontId="0" fillId="0" borderId="6" xfId="1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37" fontId="0" fillId="0" borderId="6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1" fillId="2" borderId="10" xfId="0" applyFont="1" applyFill="1" applyBorder="1"/>
    <xf numFmtId="0" fontId="0" fillId="0" borderId="11" xfId="0" applyBorder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4" fontId="0" fillId="0" borderId="15" xfId="0" applyNumberFormat="1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4" fontId="0" fillId="0" borderId="11" xfId="1" applyFont="1" applyBorder="1" applyAlignment="1">
      <alignment horizontal="left"/>
    </xf>
    <xf numFmtId="0" fontId="1" fillId="0" borderId="23" xfId="0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1" applyFont="1" applyBorder="1" applyAlignment="1">
      <alignment horizontal="left"/>
    </xf>
    <xf numFmtId="44" fontId="0" fillId="0" borderId="14" xfId="1" applyFont="1" applyBorder="1" applyAlignment="1">
      <alignment horizontal="left"/>
    </xf>
    <xf numFmtId="44" fontId="0" fillId="0" borderId="16" xfId="1" applyFont="1" applyBorder="1" applyAlignment="1">
      <alignment horizontal="left"/>
    </xf>
    <xf numFmtId="44" fontId="0" fillId="0" borderId="19" xfId="1" applyFont="1" applyBorder="1" applyAlignment="1">
      <alignment horizontal="left"/>
    </xf>
    <xf numFmtId="0" fontId="1" fillId="0" borderId="0" xfId="0" applyFont="1" applyBorder="1"/>
    <xf numFmtId="44" fontId="0" fillId="0" borderId="0" xfId="1" applyFont="1" applyBorder="1" applyAlignment="1">
      <alignment horizontal="left"/>
    </xf>
    <xf numFmtId="0" fontId="1" fillId="2" borderId="0" xfId="0" applyFont="1" applyFill="1"/>
    <xf numFmtId="44" fontId="0" fillId="3" borderId="6" xfId="0" applyNumberFormat="1" applyFill="1" applyBorder="1"/>
    <xf numFmtId="0" fontId="1" fillId="0" borderId="0" xfId="0" applyFont="1" applyAlignment="1">
      <alignment wrapText="1"/>
    </xf>
    <xf numFmtId="14" fontId="0" fillId="0" borderId="24" xfId="0" applyNumberFormat="1" applyBorder="1"/>
    <xf numFmtId="14" fontId="0" fillId="0" borderId="25" xfId="0" applyNumberFormat="1" applyBorder="1"/>
    <xf numFmtId="0" fontId="1" fillId="0" borderId="26" xfId="0" applyFont="1" applyBorder="1"/>
    <xf numFmtId="0" fontId="2" fillId="0" borderId="23" xfId="0" applyFont="1" applyBorder="1"/>
    <xf numFmtId="44" fontId="2" fillId="0" borderId="22" xfId="0" applyNumberFormat="1" applyFont="1" applyBorder="1"/>
    <xf numFmtId="0" fontId="2" fillId="0" borderId="2" xfId="0" applyFont="1" applyBorder="1"/>
    <xf numFmtId="44" fontId="2" fillId="0" borderId="27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1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/>
    <xf numFmtId="0" fontId="0" fillId="3" borderId="6" xfId="0" applyFill="1" applyBorder="1"/>
    <xf numFmtId="44" fontId="0" fillId="0" borderId="6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57151</xdr:rowOff>
    </xdr:from>
    <xdr:to>
      <xdr:col>6</xdr:col>
      <xdr:colOff>715645</xdr:colOff>
      <xdr:row>2</xdr:row>
      <xdr:rowOff>141098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0A0F7EF-39C3-4E80-AF71-8B8D819D751F}"/>
            </a:ext>
          </a:extLst>
        </xdr:cNvPr>
        <xdr:cNvGrpSpPr/>
      </xdr:nvGrpSpPr>
      <xdr:grpSpPr>
        <a:xfrm>
          <a:off x="4660900" y="57151"/>
          <a:ext cx="3077845" cy="941197"/>
          <a:chOff x="0" y="-7755"/>
          <a:chExt cx="2949525" cy="766447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9832622-8755-4163-B0A4-531B93768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62025" y="19818"/>
            <a:ext cx="1009650" cy="73887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3676776-BD90-497F-A96B-4D19E26044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0" y="-7755"/>
            <a:ext cx="867635" cy="737282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CC2B076-E56C-49AE-8784-E2C78CADE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27113" y="41368"/>
            <a:ext cx="822412" cy="65930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66675</xdr:rowOff>
    </xdr:from>
    <xdr:to>
      <xdr:col>6</xdr:col>
      <xdr:colOff>712470</xdr:colOff>
      <xdr:row>2</xdr:row>
      <xdr:rowOff>184150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00C72B6-2C00-48BA-9A4B-B8A0A1597009}"/>
            </a:ext>
          </a:extLst>
        </xdr:cNvPr>
        <xdr:cNvGrpSpPr/>
      </xdr:nvGrpSpPr>
      <xdr:grpSpPr>
        <a:xfrm>
          <a:off x="5695950" y="66675"/>
          <a:ext cx="3290570" cy="784225"/>
          <a:chOff x="0" y="0"/>
          <a:chExt cx="3065145" cy="7937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0A80C74-C8E8-4428-A0AB-EE5B9513F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2025" y="19050"/>
            <a:ext cx="1009650" cy="74041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E6FB35E-30FA-4FC2-B40F-BE3AE95C1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8575"/>
            <a:ext cx="749300" cy="76517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8912A26-E6F2-48BB-A0CC-68DAF0E276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52650" y="0"/>
            <a:ext cx="912495" cy="731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C1" sqref="C1"/>
    </sheetView>
  </sheetViews>
  <sheetFormatPr defaultRowHeight="14.5" x14ac:dyDescent="0.35"/>
  <cols>
    <col min="1" max="1" width="7.453125" customWidth="1"/>
    <col min="2" max="2" width="34.1796875" customWidth="1"/>
    <col min="3" max="3" width="15.54296875" customWidth="1"/>
    <col min="4" max="4" width="13.7265625" customWidth="1"/>
    <col min="5" max="6" width="14.81640625" customWidth="1"/>
    <col min="7" max="7" width="14.81640625" bestFit="1" customWidth="1"/>
    <col min="8" max="8" width="11.54296875" bestFit="1" customWidth="1"/>
  </cols>
  <sheetData>
    <row r="1" spans="2:9" ht="53.25" customHeight="1" x14ac:dyDescent="0.35">
      <c r="B1" s="62" t="s">
        <v>69</v>
      </c>
    </row>
    <row r="2" spans="2:9" x14ac:dyDescent="0.35">
      <c r="B2" s="1"/>
    </row>
    <row r="3" spans="2:9" x14ac:dyDescent="0.35">
      <c r="B3" s="1"/>
    </row>
    <row r="4" spans="2:9" x14ac:dyDescent="0.35">
      <c r="B4" s="1"/>
    </row>
    <row r="5" spans="2:9" x14ac:dyDescent="0.35">
      <c r="B5" s="78" t="s">
        <v>11</v>
      </c>
      <c r="C5" s="78"/>
      <c r="D5" s="78"/>
      <c r="E5" s="79"/>
      <c r="F5" s="79"/>
      <c r="G5" s="79"/>
    </row>
    <row r="6" spans="2:9" x14ac:dyDescent="0.35">
      <c r="B6" s="78" t="s">
        <v>7</v>
      </c>
      <c r="C6" s="78"/>
      <c r="D6" s="78"/>
      <c r="E6" s="79"/>
      <c r="F6" s="79"/>
      <c r="G6" s="79"/>
    </row>
    <row r="7" spans="2:9" x14ac:dyDescent="0.35">
      <c r="B7" s="78" t="s">
        <v>2</v>
      </c>
      <c r="C7" s="78"/>
      <c r="D7" s="78"/>
      <c r="E7" s="79"/>
      <c r="F7" s="79"/>
      <c r="G7" s="79"/>
    </row>
    <row r="8" spans="2:9" ht="15" thickBot="1" x14ac:dyDescent="0.4"/>
    <row r="9" spans="2:9" ht="30" customHeight="1" thickBot="1" x14ac:dyDescent="0.4">
      <c r="B9" s="2"/>
      <c r="C9" s="3" t="s">
        <v>9</v>
      </c>
      <c r="D9" s="3" t="s">
        <v>10</v>
      </c>
      <c r="E9" s="3" t="s">
        <v>1</v>
      </c>
      <c r="F9" s="3" t="s">
        <v>0</v>
      </c>
      <c r="G9" s="4" t="s">
        <v>8</v>
      </c>
    </row>
    <row r="10" spans="2:9" x14ac:dyDescent="0.35">
      <c r="B10" s="30" t="s">
        <v>14</v>
      </c>
      <c r="C10" s="35"/>
      <c r="D10" s="31"/>
      <c r="E10" s="33"/>
      <c r="F10" s="33"/>
      <c r="G10" s="34"/>
    </row>
    <row r="11" spans="2:9" x14ac:dyDescent="0.35">
      <c r="B11" s="8" t="s">
        <v>13</v>
      </c>
      <c r="C11" s="21"/>
      <c r="D11" s="21"/>
      <c r="E11" s="5"/>
      <c r="F11" s="5"/>
      <c r="G11" s="6"/>
    </row>
    <row r="12" spans="2:9" x14ac:dyDescent="0.35">
      <c r="B12" s="7" t="s">
        <v>3</v>
      </c>
      <c r="C12" s="17">
        <v>500</v>
      </c>
      <c r="D12" s="23">
        <v>20</v>
      </c>
      <c r="E12" s="10">
        <f>(C12*D12)*0.75</f>
        <v>7500</v>
      </c>
      <c r="F12" s="10">
        <f>(C12*D12)*0.25</f>
        <v>2500</v>
      </c>
      <c r="G12" s="11">
        <f>SUM(E12:F12)</f>
        <v>10000</v>
      </c>
      <c r="H12" s="15"/>
      <c r="I12" s="15"/>
    </row>
    <row r="13" spans="2:9" x14ac:dyDescent="0.35">
      <c r="B13" s="7" t="s">
        <v>4</v>
      </c>
      <c r="C13" s="17">
        <v>450</v>
      </c>
      <c r="D13" s="23">
        <v>20</v>
      </c>
      <c r="E13" s="10">
        <f t="shared" ref="E13:E14" si="0">(C13*D13)*0.75</f>
        <v>6750</v>
      </c>
      <c r="F13" s="10">
        <f t="shared" ref="F13:F14" si="1">(C13*D13)*0.25</f>
        <v>2250</v>
      </c>
      <c r="G13" s="11">
        <f t="shared" ref="G13:G14" si="2">SUM(E13:F13)</f>
        <v>9000</v>
      </c>
      <c r="H13" s="15"/>
      <c r="I13" s="15"/>
    </row>
    <row r="14" spans="2:9" x14ac:dyDescent="0.35">
      <c r="B14" s="7" t="s">
        <v>5</v>
      </c>
      <c r="C14" s="17">
        <v>400</v>
      </c>
      <c r="D14" s="23">
        <v>25</v>
      </c>
      <c r="E14" s="10">
        <f t="shared" si="0"/>
        <v>7500</v>
      </c>
      <c r="F14" s="10">
        <f t="shared" si="1"/>
        <v>2500</v>
      </c>
      <c r="G14" s="11">
        <f t="shared" si="2"/>
        <v>10000</v>
      </c>
      <c r="H14" s="15"/>
      <c r="I14" s="15"/>
    </row>
    <row r="15" spans="2:9" x14ac:dyDescent="0.35">
      <c r="B15" s="7"/>
      <c r="C15" s="18"/>
      <c r="D15" s="19"/>
      <c r="E15" s="10"/>
      <c r="F15" s="10"/>
      <c r="G15" s="11"/>
      <c r="I15" s="15"/>
    </row>
    <row r="16" spans="2:9" x14ac:dyDescent="0.35">
      <c r="B16" s="16" t="s">
        <v>6</v>
      </c>
      <c r="C16" s="19"/>
      <c r="D16" s="25">
        <f>SUM(D12:D14)</f>
        <v>65</v>
      </c>
      <c r="E16" s="5"/>
      <c r="F16" s="5"/>
      <c r="G16" s="6"/>
    </row>
    <row r="17" spans="2:13" x14ac:dyDescent="0.35">
      <c r="B17" s="16"/>
      <c r="C17" s="19"/>
      <c r="D17" s="25"/>
      <c r="E17" s="5"/>
      <c r="F17" s="5"/>
      <c r="G17" s="6"/>
    </row>
    <row r="18" spans="2:13" x14ac:dyDescent="0.35">
      <c r="B18" s="26" t="s">
        <v>15</v>
      </c>
      <c r="C18" s="19"/>
      <c r="D18" s="25"/>
      <c r="E18" s="5"/>
      <c r="F18" s="5"/>
      <c r="G18" s="6"/>
    </row>
    <row r="19" spans="2:13" x14ac:dyDescent="0.35">
      <c r="B19" s="27" t="s">
        <v>12</v>
      </c>
      <c r="C19" s="17">
        <v>4</v>
      </c>
      <c r="D19" s="28">
        <f>65*2</f>
        <v>130</v>
      </c>
      <c r="E19" s="10">
        <f>(C19*D19)*0.75</f>
        <v>390</v>
      </c>
      <c r="F19" s="10">
        <f>(C19*D19)*0.25</f>
        <v>130</v>
      </c>
      <c r="G19" s="11">
        <f t="shared" ref="G19" si="3">SUM(E19:F19)</f>
        <v>520</v>
      </c>
    </row>
    <row r="20" spans="2:13" x14ac:dyDescent="0.35">
      <c r="B20" s="27" t="s">
        <v>16</v>
      </c>
      <c r="C20" s="19"/>
      <c r="D20" s="25"/>
      <c r="E20" s="5"/>
      <c r="F20" s="5"/>
      <c r="G20" s="6"/>
    </row>
    <row r="21" spans="2:13" x14ac:dyDescent="0.35">
      <c r="B21" s="27" t="s">
        <v>18</v>
      </c>
      <c r="C21" s="19"/>
      <c r="D21" s="25"/>
      <c r="E21" s="5"/>
      <c r="F21" s="5"/>
      <c r="G21" s="6"/>
    </row>
    <row r="22" spans="2:13" x14ac:dyDescent="0.35">
      <c r="B22" s="27"/>
      <c r="C22" s="19"/>
      <c r="D22" s="25"/>
      <c r="E22" s="5"/>
      <c r="F22" s="5"/>
      <c r="G22" s="6"/>
    </row>
    <row r="23" spans="2:13" x14ac:dyDescent="0.35">
      <c r="B23" s="26" t="s">
        <v>30</v>
      </c>
      <c r="C23" s="19"/>
      <c r="D23" s="25"/>
      <c r="E23" s="5"/>
      <c r="F23" s="5"/>
      <c r="G23" s="6"/>
    </row>
    <row r="24" spans="2:13" x14ac:dyDescent="0.35">
      <c r="B24" s="27" t="s">
        <v>31</v>
      </c>
      <c r="C24" s="81" t="s">
        <v>68</v>
      </c>
      <c r="D24" s="82"/>
      <c r="E24" s="76"/>
      <c r="F24" s="10">
        <v>75</v>
      </c>
      <c r="G24" s="11">
        <f t="shared" ref="G24:G26" si="4">SUM(E24:F24)</f>
        <v>75</v>
      </c>
    </row>
    <row r="25" spans="2:13" x14ac:dyDescent="0.35">
      <c r="B25" s="27" t="s">
        <v>32</v>
      </c>
      <c r="C25" s="81" t="s">
        <v>68</v>
      </c>
      <c r="D25" s="82"/>
      <c r="E25" s="76"/>
      <c r="F25" s="10">
        <v>468</v>
      </c>
      <c r="G25" s="11">
        <f t="shared" si="4"/>
        <v>468</v>
      </c>
    </row>
    <row r="26" spans="2:13" x14ac:dyDescent="0.35">
      <c r="B26" s="27" t="s">
        <v>33</v>
      </c>
      <c r="C26" s="81" t="s">
        <v>68</v>
      </c>
      <c r="D26" s="82"/>
      <c r="E26" s="76"/>
      <c r="F26" s="10">
        <v>1530</v>
      </c>
      <c r="G26" s="11">
        <f t="shared" si="4"/>
        <v>1530</v>
      </c>
    </row>
    <row r="27" spans="2:13" x14ac:dyDescent="0.35">
      <c r="B27" s="14"/>
      <c r="C27" s="20"/>
      <c r="D27" s="19"/>
      <c r="E27" s="5"/>
      <c r="F27" s="5"/>
      <c r="G27" s="6"/>
    </row>
    <row r="28" spans="2:13" x14ac:dyDescent="0.35">
      <c r="B28" s="30" t="s">
        <v>37</v>
      </c>
      <c r="C28" s="31"/>
      <c r="D28" s="32"/>
      <c r="E28" s="33"/>
      <c r="F28" s="33"/>
      <c r="G28" s="34"/>
      <c r="M28" s="15"/>
    </row>
    <row r="29" spans="2:13" x14ac:dyDescent="0.35">
      <c r="B29" s="8" t="s">
        <v>17</v>
      </c>
      <c r="C29" s="21"/>
      <c r="D29" s="19"/>
      <c r="E29" s="5"/>
      <c r="F29" s="5"/>
      <c r="G29" s="6"/>
      <c r="M29" s="15"/>
    </row>
    <row r="30" spans="2:13" x14ac:dyDescent="0.35">
      <c r="B30" s="29" t="s">
        <v>34</v>
      </c>
      <c r="C30" s="81" t="s">
        <v>68</v>
      </c>
      <c r="D30" s="82"/>
      <c r="E30" s="61"/>
      <c r="F30" s="10">
        <v>832</v>
      </c>
      <c r="G30" s="11">
        <f t="shared" ref="G30:G31" si="5">SUM(E30:F30)</f>
        <v>832</v>
      </c>
      <c r="M30" s="15"/>
    </row>
    <row r="31" spans="2:13" x14ac:dyDescent="0.35">
      <c r="B31" s="29" t="s">
        <v>35</v>
      </c>
      <c r="C31" s="81" t="s">
        <v>68</v>
      </c>
      <c r="D31" s="82"/>
      <c r="E31" s="61"/>
      <c r="F31" s="10">
        <v>326</v>
      </c>
      <c r="G31" s="11">
        <f t="shared" si="5"/>
        <v>326</v>
      </c>
      <c r="M31" s="15"/>
    </row>
    <row r="32" spans="2:13" x14ac:dyDescent="0.35">
      <c r="B32" s="29"/>
      <c r="C32" s="17"/>
      <c r="D32" s="28"/>
      <c r="E32" s="61"/>
      <c r="F32" s="10"/>
      <c r="G32" s="11"/>
      <c r="M32" s="15"/>
    </row>
    <row r="33" spans="2:13" x14ac:dyDescent="0.35">
      <c r="B33" s="8" t="s">
        <v>36</v>
      </c>
      <c r="C33" s="17">
        <v>2.5</v>
      </c>
      <c r="D33" s="28">
        <v>100</v>
      </c>
      <c r="E33" s="61"/>
      <c r="F33" s="10">
        <f t="shared" ref="F33" si="6">C33*D33</f>
        <v>250</v>
      </c>
      <c r="G33" s="11">
        <f t="shared" ref="G33" si="7">SUM(E33:F33)</f>
        <v>250</v>
      </c>
      <c r="M33" s="15"/>
    </row>
    <row r="34" spans="2:13" x14ac:dyDescent="0.35">
      <c r="B34" s="29"/>
      <c r="C34" s="17"/>
      <c r="D34" s="28"/>
      <c r="E34" s="77"/>
      <c r="F34" s="10"/>
      <c r="G34" s="11"/>
      <c r="M34" s="15"/>
    </row>
    <row r="35" spans="2:13" ht="15" thickBot="1" x14ac:dyDescent="0.4">
      <c r="B35" s="9" t="s">
        <v>23</v>
      </c>
      <c r="C35" s="22"/>
      <c r="D35" s="24"/>
      <c r="E35" s="12">
        <f>SUM(E12:E34)</f>
        <v>22140</v>
      </c>
      <c r="F35" s="12">
        <f>SUM(F12:F34)</f>
        <v>10861</v>
      </c>
      <c r="G35" s="13">
        <f>SUM(G12:G34)</f>
        <v>33001</v>
      </c>
    </row>
    <row r="37" spans="2:13" ht="15" thickBot="1" x14ac:dyDescent="0.4">
      <c r="B37" s="80"/>
      <c r="C37" s="80"/>
      <c r="D37" s="80"/>
      <c r="E37" s="80"/>
      <c r="F37" s="80"/>
      <c r="G37" s="80"/>
    </row>
    <row r="38" spans="2:13" x14ac:dyDescent="0.35">
      <c r="B38" s="66" t="s">
        <v>40</v>
      </c>
      <c r="C38" s="67">
        <f>E35*0.1</f>
        <v>2214</v>
      </c>
    </row>
    <row r="39" spans="2:13" ht="15" thickBot="1" x14ac:dyDescent="0.4">
      <c r="B39" s="68" t="s">
        <v>59</v>
      </c>
      <c r="C39" s="69">
        <f>SUM(F30:F34)</f>
        <v>1408</v>
      </c>
    </row>
    <row r="41" spans="2:13" x14ac:dyDescent="0.35">
      <c r="B41" s="1" t="s">
        <v>60</v>
      </c>
    </row>
    <row r="42" spans="2:13" x14ac:dyDescent="0.35">
      <c r="B42" s="1" t="s">
        <v>61</v>
      </c>
    </row>
  </sheetData>
  <mergeCells count="9">
    <mergeCell ref="B5:G5"/>
    <mergeCell ref="B6:G6"/>
    <mergeCell ref="B7:G7"/>
    <mergeCell ref="B37:G37"/>
    <mergeCell ref="C24:D24"/>
    <mergeCell ref="C25:D25"/>
    <mergeCell ref="C26:D26"/>
    <mergeCell ref="C30:D30"/>
    <mergeCell ref="C31:D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7B86-3079-4D71-B576-B0BCAC5F5A63}">
  <sheetPr>
    <pageSetUpPr fitToPage="1"/>
  </sheetPr>
  <dimension ref="B1:Q55"/>
  <sheetViews>
    <sheetView zoomScaleNormal="100" workbookViewId="0">
      <selection activeCell="B7" sqref="B7:G7"/>
    </sheetView>
  </sheetViews>
  <sheetFormatPr defaultRowHeight="14.5" x14ac:dyDescent="0.35"/>
  <cols>
    <col min="1" max="1" width="7.453125" customWidth="1"/>
    <col min="2" max="2" width="13.54296875" customWidth="1"/>
    <col min="3" max="3" width="27.54296875" customWidth="1"/>
    <col min="4" max="4" width="45.1796875" style="71" customWidth="1"/>
    <col min="5" max="5" width="12.1796875" customWidth="1"/>
    <col min="6" max="6" width="12.54296875" customWidth="1"/>
    <col min="7" max="7" width="12" customWidth="1"/>
    <col min="8" max="9" width="14.81640625" customWidth="1"/>
    <col min="10" max="10" width="14.81640625" bestFit="1" customWidth="1"/>
    <col min="11" max="11" width="11.54296875" bestFit="1" customWidth="1"/>
  </cols>
  <sheetData>
    <row r="1" spans="2:17" ht="38.25" customHeight="1" x14ac:dyDescent="0.35">
      <c r="B1" s="83" t="s">
        <v>70</v>
      </c>
      <c r="C1" s="83"/>
      <c r="D1" s="83"/>
    </row>
    <row r="3" spans="2:17" ht="18.5" x14ac:dyDescent="0.45">
      <c r="B3" s="84"/>
      <c r="C3" s="84"/>
      <c r="D3" s="84"/>
      <c r="E3" s="84"/>
      <c r="F3" s="84"/>
      <c r="G3" s="84"/>
      <c r="H3" s="37"/>
      <c r="I3" s="37"/>
      <c r="J3" s="37"/>
    </row>
    <row r="4" spans="2:17" x14ac:dyDescent="0.35">
      <c r="B4" s="78"/>
      <c r="C4" s="78"/>
      <c r="D4" s="78"/>
      <c r="E4" s="78"/>
      <c r="F4" s="78"/>
      <c r="G4" s="78"/>
      <c r="H4" s="38"/>
      <c r="I4" s="38"/>
      <c r="J4" s="38"/>
    </row>
    <row r="6" spans="2:17" x14ac:dyDescent="0.35">
      <c r="B6" s="78" t="s">
        <v>19</v>
      </c>
      <c r="C6" s="78"/>
      <c r="D6" s="78"/>
      <c r="E6" s="78"/>
      <c r="F6" s="78"/>
      <c r="G6" s="78"/>
      <c r="H6" s="39"/>
      <c r="I6" s="39"/>
      <c r="J6" s="39"/>
    </row>
    <row r="7" spans="2:17" x14ac:dyDescent="0.35">
      <c r="B7" s="78" t="s">
        <v>7</v>
      </c>
      <c r="C7" s="78"/>
      <c r="D7" s="78"/>
      <c r="E7" s="78"/>
      <c r="F7" s="78"/>
      <c r="G7" s="78"/>
      <c r="H7" s="39"/>
      <c r="I7" s="39"/>
      <c r="J7" s="39"/>
    </row>
    <row r="8" spans="2:17" x14ac:dyDescent="0.35">
      <c r="B8" s="78" t="s">
        <v>2</v>
      </c>
      <c r="C8" s="78"/>
      <c r="D8" s="78"/>
      <c r="E8" s="78"/>
      <c r="F8" s="78"/>
      <c r="G8" s="78"/>
      <c r="H8" s="39"/>
      <c r="I8" s="39"/>
      <c r="J8" s="39"/>
    </row>
    <row r="10" spans="2:17" x14ac:dyDescent="0.35">
      <c r="B10" s="70" t="s">
        <v>62</v>
      </c>
    </row>
    <row r="11" spans="2:17" x14ac:dyDescent="0.35">
      <c r="B11" s="70"/>
    </row>
    <row r="12" spans="2:17" ht="15" thickBot="1" x14ac:dyDescent="0.4">
      <c r="B12" s="60" t="s">
        <v>38</v>
      </c>
      <c r="C12" s="60"/>
      <c r="D12" s="72"/>
    </row>
    <row r="13" spans="2:17" ht="30" customHeight="1" thickBot="1" x14ac:dyDescent="0.4">
      <c r="B13" s="50" t="s">
        <v>20</v>
      </c>
      <c r="C13" s="50" t="s">
        <v>39</v>
      </c>
      <c r="D13" s="47" t="s">
        <v>22</v>
      </c>
      <c r="E13" s="46" t="s">
        <v>21</v>
      </c>
      <c r="F13" s="47" t="s">
        <v>25</v>
      </c>
      <c r="G13" s="48" t="s">
        <v>26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2:17" ht="39.75" customHeight="1" x14ac:dyDescent="0.35">
      <c r="B14" s="51">
        <v>44256</v>
      </c>
      <c r="C14" s="63" t="s">
        <v>44</v>
      </c>
      <c r="D14" s="52" t="s">
        <v>28</v>
      </c>
      <c r="E14" s="53">
        <v>2</v>
      </c>
      <c r="F14" s="54">
        <v>30</v>
      </c>
      <c r="G14" s="55">
        <f>E14*F14</f>
        <v>60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2:17" ht="38.25" customHeight="1" x14ac:dyDescent="0.35">
      <c r="B15" s="42">
        <v>44270</v>
      </c>
      <c r="C15" s="64" t="s">
        <v>44</v>
      </c>
      <c r="D15" s="40" t="s">
        <v>27</v>
      </c>
      <c r="E15" s="41">
        <v>0.5</v>
      </c>
      <c r="F15" s="49">
        <v>30</v>
      </c>
      <c r="G15" s="56">
        <f>E15*F15</f>
        <v>15</v>
      </c>
    </row>
    <row r="16" spans="2:17" ht="21.75" customHeight="1" x14ac:dyDescent="0.35">
      <c r="B16" s="42"/>
      <c r="C16" s="64"/>
      <c r="D16" s="40"/>
      <c r="E16" s="41"/>
      <c r="F16" s="49"/>
      <c r="G16" s="56"/>
    </row>
    <row r="17" spans="2:7" ht="21.75" customHeight="1" x14ac:dyDescent="0.35">
      <c r="B17" s="42"/>
      <c r="C17" s="64"/>
      <c r="D17" s="40"/>
      <c r="E17" s="41"/>
      <c r="F17" s="36"/>
      <c r="G17" s="43"/>
    </row>
    <row r="18" spans="2:7" ht="22.5" customHeight="1" thickBot="1" x14ac:dyDescent="0.4">
      <c r="B18" s="44" t="s">
        <v>24</v>
      </c>
      <c r="C18" s="65"/>
      <c r="D18" s="73"/>
      <c r="E18" s="45"/>
      <c r="F18" s="45"/>
      <c r="G18" s="57">
        <f>SUM(G14:G16)</f>
        <v>75</v>
      </c>
    </row>
    <row r="19" spans="2:7" ht="22.5" customHeight="1" x14ac:dyDescent="0.35">
      <c r="B19" s="58"/>
      <c r="C19" s="58"/>
      <c r="D19" s="74"/>
      <c r="E19" s="58"/>
      <c r="F19" s="58"/>
      <c r="G19" s="59"/>
    </row>
    <row r="20" spans="2:7" ht="15" thickBot="1" x14ac:dyDescent="0.4">
      <c r="B20" s="60" t="s">
        <v>41</v>
      </c>
      <c r="C20" s="60"/>
      <c r="D20" s="72"/>
    </row>
    <row r="21" spans="2:7" ht="30" customHeight="1" x14ac:dyDescent="0.35">
      <c r="B21" s="50" t="s">
        <v>20</v>
      </c>
      <c r="C21" s="50"/>
      <c r="D21" s="47" t="s">
        <v>22</v>
      </c>
      <c r="E21" s="46" t="s">
        <v>21</v>
      </c>
      <c r="F21" s="47" t="s">
        <v>25</v>
      </c>
      <c r="G21" s="47" t="s">
        <v>26</v>
      </c>
    </row>
    <row r="22" spans="2:7" ht="30" customHeight="1" x14ac:dyDescent="0.35">
      <c r="B22" s="42">
        <v>44287</v>
      </c>
      <c r="C22" s="64" t="s">
        <v>46</v>
      </c>
      <c r="D22" s="40" t="s">
        <v>45</v>
      </c>
      <c r="E22" s="41">
        <v>6</v>
      </c>
      <c r="F22" s="49">
        <v>26</v>
      </c>
      <c r="G22" s="56">
        <f>E22*F22</f>
        <v>156</v>
      </c>
    </row>
    <row r="23" spans="2:7" ht="30" customHeight="1" x14ac:dyDescent="0.35">
      <c r="B23" s="42">
        <v>44287</v>
      </c>
      <c r="C23" s="64" t="s">
        <v>47</v>
      </c>
      <c r="D23" s="40" t="s">
        <v>45</v>
      </c>
      <c r="E23" s="41">
        <v>6</v>
      </c>
      <c r="F23" s="49">
        <v>26</v>
      </c>
      <c r="G23" s="56">
        <f t="shared" ref="G23:G24" si="0">E23*F23</f>
        <v>156</v>
      </c>
    </row>
    <row r="24" spans="2:7" ht="39.75" customHeight="1" x14ac:dyDescent="0.35">
      <c r="B24" s="42">
        <v>44287</v>
      </c>
      <c r="C24" s="64" t="s">
        <v>48</v>
      </c>
      <c r="D24" s="40" t="s">
        <v>45</v>
      </c>
      <c r="E24" s="41">
        <v>6</v>
      </c>
      <c r="F24" s="49">
        <v>26</v>
      </c>
      <c r="G24" s="56">
        <f t="shared" si="0"/>
        <v>156</v>
      </c>
    </row>
    <row r="25" spans="2:7" ht="21.75" customHeight="1" x14ac:dyDescent="0.35">
      <c r="B25" s="42">
        <v>44288</v>
      </c>
      <c r="C25" s="64" t="s">
        <v>46</v>
      </c>
      <c r="D25" s="40" t="s">
        <v>29</v>
      </c>
      <c r="E25" s="41">
        <v>3</v>
      </c>
      <c r="F25" s="49">
        <v>26</v>
      </c>
      <c r="G25" s="56">
        <f>E25*F25</f>
        <v>78</v>
      </c>
    </row>
    <row r="26" spans="2:7" ht="22.5" customHeight="1" thickBot="1" x14ac:dyDescent="0.4">
      <c r="B26" s="44" t="s">
        <v>24</v>
      </c>
      <c r="C26" s="65"/>
      <c r="D26" s="73"/>
      <c r="E26" s="45"/>
      <c r="F26" s="45"/>
      <c r="G26" s="57">
        <f>SUM(G22:G24)</f>
        <v>468</v>
      </c>
    </row>
    <row r="28" spans="2:7" ht="15" thickBot="1" x14ac:dyDescent="0.4">
      <c r="B28" s="60" t="s">
        <v>42</v>
      </c>
      <c r="C28" s="60"/>
      <c r="D28" s="72"/>
    </row>
    <row r="29" spans="2:7" ht="30" customHeight="1" thickBot="1" x14ac:dyDescent="0.4">
      <c r="B29" s="50" t="s">
        <v>20</v>
      </c>
      <c r="C29" s="50"/>
      <c r="D29" s="47" t="s">
        <v>22</v>
      </c>
      <c r="E29" s="46" t="s">
        <v>21</v>
      </c>
      <c r="F29" s="47" t="s">
        <v>25</v>
      </c>
      <c r="G29" s="48" t="s">
        <v>26</v>
      </c>
    </row>
    <row r="30" spans="2:7" ht="39.75" customHeight="1" thickBot="1" x14ac:dyDescent="0.4">
      <c r="B30" s="51">
        <v>44317</v>
      </c>
      <c r="C30" s="63" t="s">
        <v>49</v>
      </c>
      <c r="D30" s="52" t="s">
        <v>50</v>
      </c>
      <c r="E30" s="53">
        <v>40</v>
      </c>
      <c r="F30" s="54">
        <v>17</v>
      </c>
      <c r="G30" s="55">
        <f>E30*F30</f>
        <v>680</v>
      </c>
    </row>
    <row r="31" spans="2:7" ht="39.75" customHeight="1" thickBot="1" x14ac:dyDescent="0.4">
      <c r="B31" s="51">
        <v>44348</v>
      </c>
      <c r="C31" s="63" t="s">
        <v>49</v>
      </c>
      <c r="D31" s="52" t="s">
        <v>51</v>
      </c>
      <c r="E31" s="53">
        <v>30</v>
      </c>
      <c r="F31" s="54">
        <v>17</v>
      </c>
      <c r="G31" s="55">
        <f t="shared" ref="G31:G32" si="1">E31*F31</f>
        <v>510</v>
      </c>
    </row>
    <row r="32" spans="2:7" ht="21.75" customHeight="1" x14ac:dyDescent="0.35">
      <c r="B32" s="51">
        <v>44378</v>
      </c>
      <c r="C32" s="63" t="s">
        <v>49</v>
      </c>
      <c r="D32" s="52" t="s">
        <v>52</v>
      </c>
      <c r="E32" s="53">
        <v>20</v>
      </c>
      <c r="F32" s="54">
        <v>17</v>
      </c>
      <c r="G32" s="55">
        <f t="shared" si="1"/>
        <v>340</v>
      </c>
    </row>
    <row r="33" spans="2:7" ht="21.75" customHeight="1" x14ac:dyDescent="0.35">
      <c r="B33" s="42"/>
      <c r="C33" s="64"/>
      <c r="D33" s="40"/>
      <c r="E33" s="41"/>
      <c r="F33" s="49"/>
      <c r="G33" s="56"/>
    </row>
    <row r="34" spans="2:7" ht="21.75" customHeight="1" x14ac:dyDescent="0.35">
      <c r="B34" s="42"/>
      <c r="C34" s="64"/>
      <c r="D34" s="40"/>
      <c r="E34" s="41"/>
      <c r="F34" s="49"/>
      <c r="G34" s="56"/>
    </row>
    <row r="35" spans="2:7" ht="21.75" customHeight="1" x14ac:dyDescent="0.35">
      <c r="B35" s="42"/>
      <c r="C35" s="64"/>
      <c r="D35" s="40"/>
      <c r="E35" s="41"/>
      <c r="F35" s="36"/>
      <c r="G35" s="43"/>
    </row>
    <row r="36" spans="2:7" ht="22.5" customHeight="1" thickBot="1" x14ac:dyDescent="0.4">
      <c r="B36" s="44" t="s">
        <v>24</v>
      </c>
      <c r="C36" s="65"/>
      <c r="D36" s="73"/>
      <c r="E36" s="45"/>
      <c r="F36" s="45"/>
      <c r="G36" s="57">
        <f>SUM(G30:G34)</f>
        <v>1530</v>
      </c>
    </row>
    <row r="39" spans="2:7" x14ac:dyDescent="0.35">
      <c r="B39" s="70" t="s">
        <v>63</v>
      </c>
    </row>
    <row r="40" spans="2:7" x14ac:dyDescent="0.35">
      <c r="B40" s="70"/>
    </row>
    <row r="41" spans="2:7" ht="15" thickBot="1" x14ac:dyDescent="0.4">
      <c r="B41" s="60" t="s">
        <v>34</v>
      </c>
      <c r="C41" s="60"/>
      <c r="D41" s="72"/>
    </row>
    <row r="42" spans="2:7" ht="29.5" thickBot="1" x14ac:dyDescent="0.4">
      <c r="B42" s="50" t="s">
        <v>20</v>
      </c>
      <c r="C42" s="50" t="s">
        <v>39</v>
      </c>
      <c r="D42" s="47" t="s">
        <v>22</v>
      </c>
      <c r="E42" s="46" t="s">
        <v>21</v>
      </c>
      <c r="F42" s="47" t="s">
        <v>25</v>
      </c>
      <c r="G42" s="48" t="s">
        <v>26</v>
      </c>
    </row>
    <row r="43" spans="2:7" ht="15" thickBot="1" x14ac:dyDescent="0.4">
      <c r="B43" s="51">
        <v>44287</v>
      </c>
      <c r="C43" s="63" t="s">
        <v>64</v>
      </c>
      <c r="D43" s="52" t="s">
        <v>53</v>
      </c>
      <c r="E43" s="53">
        <v>6</v>
      </c>
      <c r="F43" s="54">
        <v>26</v>
      </c>
      <c r="G43" s="55">
        <f>E43*F43</f>
        <v>156</v>
      </c>
    </row>
    <row r="44" spans="2:7" ht="15" thickBot="1" x14ac:dyDescent="0.4">
      <c r="B44" s="42">
        <v>44317</v>
      </c>
      <c r="C44" s="63" t="s">
        <v>64</v>
      </c>
      <c r="D44" s="40" t="s">
        <v>54</v>
      </c>
      <c r="E44" s="41">
        <v>20</v>
      </c>
      <c r="F44" s="49">
        <v>26</v>
      </c>
      <c r="G44" s="56">
        <f>E44*F44</f>
        <v>520</v>
      </c>
    </row>
    <row r="45" spans="2:7" x14ac:dyDescent="0.35">
      <c r="B45" s="42">
        <v>44348</v>
      </c>
      <c r="C45" s="63" t="s">
        <v>64</v>
      </c>
      <c r="D45" s="40" t="s">
        <v>55</v>
      </c>
      <c r="E45" s="41">
        <v>6</v>
      </c>
      <c r="F45" s="49">
        <v>26</v>
      </c>
      <c r="G45" s="56">
        <f>E45*F45</f>
        <v>156</v>
      </c>
    </row>
    <row r="46" spans="2:7" x14ac:dyDescent="0.35">
      <c r="B46" s="42"/>
      <c r="C46" s="64"/>
      <c r="D46" s="40"/>
      <c r="E46" s="41"/>
      <c r="F46" s="36"/>
      <c r="G46" s="43"/>
    </row>
    <row r="47" spans="2:7" ht="15" thickBot="1" x14ac:dyDescent="0.4">
      <c r="B47" s="44" t="s">
        <v>24</v>
      </c>
      <c r="C47" s="65"/>
      <c r="D47" s="73"/>
      <c r="E47" s="45"/>
      <c r="F47" s="45"/>
      <c r="G47" s="57">
        <f>SUM(G43:G45)</f>
        <v>832</v>
      </c>
    </row>
    <row r="49" spans="2:7" ht="15" thickBot="1" x14ac:dyDescent="0.4">
      <c r="B49" s="60" t="s">
        <v>43</v>
      </c>
      <c r="C49" s="60"/>
      <c r="D49" s="72"/>
    </row>
    <row r="50" spans="2:7" ht="29.5" thickBot="1" x14ac:dyDescent="0.4">
      <c r="B50" s="50" t="s">
        <v>20</v>
      </c>
      <c r="C50" s="50" t="s">
        <v>39</v>
      </c>
      <c r="D50" s="47" t="s">
        <v>22</v>
      </c>
      <c r="E50" s="46" t="s">
        <v>21</v>
      </c>
      <c r="F50" s="47" t="s">
        <v>25</v>
      </c>
      <c r="G50" s="48" t="s">
        <v>26</v>
      </c>
    </row>
    <row r="51" spans="2:7" x14ac:dyDescent="0.35">
      <c r="B51" s="51">
        <v>44317</v>
      </c>
      <c r="C51" s="63" t="s">
        <v>65</v>
      </c>
      <c r="D51" s="52" t="s">
        <v>56</v>
      </c>
      <c r="E51" s="53">
        <v>6</v>
      </c>
      <c r="F51" s="54">
        <v>32</v>
      </c>
      <c r="G51" s="55">
        <f>E51*F51</f>
        <v>192</v>
      </c>
    </row>
    <row r="52" spans="2:7" x14ac:dyDescent="0.35">
      <c r="B52" s="42">
        <v>44348</v>
      </c>
      <c r="C52" s="64" t="s">
        <v>66</v>
      </c>
      <c r="D52" s="40" t="s">
        <v>57</v>
      </c>
      <c r="E52" s="41">
        <v>4</v>
      </c>
      <c r="F52" s="49">
        <v>26</v>
      </c>
      <c r="G52" s="56">
        <f>E52*F52</f>
        <v>104</v>
      </c>
    </row>
    <row r="53" spans="2:7" x14ac:dyDescent="0.35">
      <c r="B53" s="42">
        <v>44348</v>
      </c>
      <c r="C53" s="64" t="s">
        <v>67</v>
      </c>
      <c r="D53" s="40" t="s">
        <v>58</v>
      </c>
      <c r="E53" s="41">
        <v>1</v>
      </c>
      <c r="F53" s="49">
        <v>30</v>
      </c>
      <c r="G53" s="56">
        <f>E53*F53</f>
        <v>30</v>
      </c>
    </row>
    <row r="54" spans="2:7" x14ac:dyDescent="0.35">
      <c r="B54" s="42"/>
      <c r="C54" s="64"/>
      <c r="D54" s="40"/>
      <c r="E54" s="41"/>
      <c r="F54" s="36"/>
      <c r="G54" s="43"/>
    </row>
    <row r="55" spans="2:7" ht="15" thickBot="1" x14ac:dyDescent="0.4">
      <c r="B55" s="44" t="s">
        <v>24</v>
      </c>
      <c r="C55" s="65"/>
      <c r="D55" s="73"/>
      <c r="E55" s="45"/>
      <c r="F55" s="45"/>
      <c r="G55" s="57">
        <f>SUM(G51:G53)</f>
        <v>326</v>
      </c>
    </row>
  </sheetData>
  <mergeCells count="6">
    <mergeCell ref="B1:D1"/>
    <mergeCell ref="B8:G8"/>
    <mergeCell ref="B3:G3"/>
    <mergeCell ref="B4:G4"/>
    <mergeCell ref="B6:G6"/>
    <mergeCell ref="B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Staff Hour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JDBorrero</dc:creator>
  <cp:lastModifiedBy>e317471</cp:lastModifiedBy>
  <cp:lastPrinted>2016-05-17T21:50:56Z</cp:lastPrinted>
  <dcterms:created xsi:type="dcterms:W3CDTF">2016-05-17T21:25:54Z</dcterms:created>
  <dcterms:modified xsi:type="dcterms:W3CDTF">2022-07-22T20:01:10Z</dcterms:modified>
</cp:coreProperties>
</file>