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autoCompressPictures="0" defaultThemeVersion="124226"/>
  <mc:AlternateContent xmlns:mc="http://schemas.openxmlformats.org/markup-compatibility/2006">
    <mc:Choice Requires="x15">
      <x15ac:absPath xmlns:x15ac="http://schemas.microsoft.com/office/spreadsheetml/2010/11/ac" url="Z:\Budget Manual\FY 22-23\Documents Related to the Budget Process\"/>
    </mc:Choice>
  </mc:AlternateContent>
  <xr:revisionPtr revIDLastSave="0" documentId="13_ncr:1_{4E7AFCDF-8095-4DB7-B2DE-77D841B3FC84}" xr6:coauthVersionLast="47" xr6:coauthVersionMax="47" xr10:uidLastSave="{00000000-0000-0000-0000-000000000000}"/>
  <bookViews>
    <workbookView xWindow="28680" yWindow="-120" windowWidth="28110" windowHeight="16440" xr2:uid="{00000000-000D-0000-FFFF-FFFF00000000}"/>
  </bookViews>
  <sheets>
    <sheet name="Instructions" sheetId="7" r:id="rId1"/>
    <sheet name="Corrections" sheetId="4" r:id="rId2"/>
    <sheet name="Police" sheetId="1" r:id="rId3"/>
    <sheet name="Fire" sheetId="2" r:id="rId4"/>
    <sheet name="Transportation" sheetId="5" r:id="rId5"/>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5" l="1"/>
  <c r="D22" i="5"/>
  <c r="E22" i="5"/>
  <c r="E24" i="5" s="1"/>
  <c r="D29" i="5" s="1"/>
  <c r="E29" i="5" s="1"/>
  <c r="E27" i="5"/>
  <c r="C23" i="5"/>
  <c r="B22" i="5"/>
  <c r="C22" i="5"/>
  <c r="C24" i="5"/>
  <c r="B29" i="5" s="1"/>
  <c r="C29" i="5" s="1"/>
  <c r="C27" i="5"/>
  <c r="B12" i="5"/>
  <c r="C8" i="5"/>
  <c r="B7" i="5"/>
  <c r="C7" i="5"/>
  <c r="C9" i="5"/>
  <c r="C12" i="5" s="1"/>
  <c r="C14" i="5" s="1"/>
  <c r="C15" i="5" s="1"/>
  <c r="D12" i="5"/>
  <c r="E8" i="5"/>
  <c r="D7" i="5"/>
  <c r="E7" i="5"/>
  <c r="E9" i="5" s="1"/>
  <c r="E12" i="5" s="1"/>
  <c r="E14" i="5" s="1"/>
  <c r="E15" i="5" s="1"/>
  <c r="F12" i="5"/>
  <c r="G8" i="5"/>
  <c r="G9" i="5" s="1"/>
  <c r="F7" i="5"/>
  <c r="G7" i="5"/>
  <c r="H12" i="5"/>
  <c r="I8" i="5"/>
  <c r="H7" i="5"/>
  <c r="I7" i="5" s="1"/>
  <c r="J12" i="5"/>
  <c r="K8" i="5"/>
  <c r="J7" i="5"/>
  <c r="K7" i="5"/>
  <c r="K9" i="5"/>
  <c r="K12" i="5" s="1"/>
  <c r="K14" i="5" s="1"/>
  <c r="K15" i="5" s="1"/>
  <c r="L12" i="5"/>
  <c r="M8" i="5"/>
  <c r="L7" i="5"/>
  <c r="M7" i="5"/>
  <c r="M9" i="5" s="1"/>
  <c r="M12" i="5" s="1"/>
  <c r="M14" i="5" s="1"/>
  <c r="M15" i="5" s="1"/>
  <c r="N12" i="5"/>
  <c r="O8" i="5"/>
  <c r="O9" i="5" s="1"/>
  <c r="O5" i="5"/>
  <c r="P12" i="5"/>
  <c r="Q8" i="5"/>
  <c r="P7" i="5"/>
  <c r="Q7" i="5"/>
  <c r="Q9" i="5" s="1"/>
  <c r="R12" i="5"/>
  <c r="S8" i="5"/>
  <c r="S9" i="5" s="1"/>
  <c r="S12" i="5" s="1"/>
  <c r="S14" i="5" s="1"/>
  <c r="S15" i="5" s="1"/>
  <c r="S5" i="5"/>
  <c r="R15" i="5"/>
  <c r="P15" i="5"/>
  <c r="N15" i="5"/>
  <c r="L15" i="5"/>
  <c r="J15" i="5"/>
  <c r="H15" i="5"/>
  <c r="F15" i="5"/>
  <c r="D15" i="5"/>
  <c r="B12" i="4"/>
  <c r="C8" i="4"/>
  <c r="B7" i="4"/>
  <c r="C7" i="4"/>
  <c r="C9" i="4" s="1"/>
  <c r="C12" i="4" s="1"/>
  <c r="C14" i="4" s="1"/>
  <c r="C15" i="4" s="1"/>
  <c r="C16" i="4" s="1"/>
  <c r="B15" i="5"/>
  <c r="B12" i="1"/>
  <c r="C8" i="1"/>
  <c r="B7" i="1"/>
  <c r="C7" i="1" s="1"/>
  <c r="C9" i="1" s="1"/>
  <c r="R7" i="5"/>
  <c r="S7" i="5" s="1"/>
  <c r="S6" i="5"/>
  <c r="Q6" i="5"/>
  <c r="Q5" i="5"/>
  <c r="E21" i="5"/>
  <c r="E20" i="5"/>
  <c r="C21" i="5"/>
  <c r="C20" i="5"/>
  <c r="D14" i="5"/>
  <c r="B14" i="5"/>
  <c r="N7" i="5"/>
  <c r="O7" i="5"/>
  <c r="O6" i="5"/>
  <c r="M6" i="5"/>
  <c r="K6" i="5"/>
  <c r="I6" i="5"/>
  <c r="G6" i="5"/>
  <c r="E6" i="5"/>
  <c r="C6" i="5"/>
  <c r="M5" i="5"/>
  <c r="K5" i="5"/>
  <c r="I5" i="5"/>
  <c r="G5" i="5"/>
  <c r="E5" i="5"/>
  <c r="C5" i="5"/>
  <c r="I8" i="2"/>
  <c r="G8" i="2"/>
  <c r="E8" i="2"/>
  <c r="C8" i="2"/>
  <c r="C9" i="2" s="1"/>
  <c r="C14" i="2" s="1"/>
  <c r="I6" i="2"/>
  <c r="G6" i="2"/>
  <c r="E6" i="2"/>
  <c r="C6" i="2"/>
  <c r="I5" i="2"/>
  <c r="G5" i="2"/>
  <c r="E5" i="2"/>
  <c r="C5" i="2"/>
  <c r="M5" i="4"/>
  <c r="K5" i="4"/>
  <c r="I5" i="4"/>
  <c r="G5" i="4"/>
  <c r="E5" i="4"/>
  <c r="C5" i="4"/>
  <c r="H14" i="2"/>
  <c r="I14" i="2" s="1"/>
  <c r="F14" i="2"/>
  <c r="D14" i="2"/>
  <c r="B14" i="2"/>
  <c r="H12" i="2"/>
  <c r="I12" i="2" s="1"/>
  <c r="F12" i="2"/>
  <c r="D12" i="2"/>
  <c r="I5" i="1"/>
  <c r="I6" i="1"/>
  <c r="G6" i="1"/>
  <c r="E6" i="1"/>
  <c r="C6" i="1"/>
  <c r="G5" i="1"/>
  <c r="E5" i="1"/>
  <c r="C5" i="1"/>
  <c r="B12" i="2"/>
  <c r="H16" i="1"/>
  <c r="H15" i="1"/>
  <c r="H14" i="1"/>
  <c r="H12" i="1"/>
  <c r="I8" i="1"/>
  <c r="I9" i="1" s="1"/>
  <c r="H7" i="1"/>
  <c r="I7" i="1"/>
  <c r="F16" i="1"/>
  <c r="F15" i="1"/>
  <c r="F14" i="1"/>
  <c r="F12" i="1"/>
  <c r="G8" i="1"/>
  <c r="G9" i="1" s="1"/>
  <c r="F7" i="1"/>
  <c r="G7" i="1"/>
  <c r="D16" i="1"/>
  <c r="D15" i="1"/>
  <c r="D14" i="1"/>
  <c r="D12" i="1"/>
  <c r="E8" i="1"/>
  <c r="E9" i="1" s="1"/>
  <c r="E12" i="1" s="1"/>
  <c r="E14" i="1" s="1"/>
  <c r="E15" i="1" s="1"/>
  <c r="D7" i="1"/>
  <c r="E7" i="1"/>
  <c r="B15" i="1"/>
  <c r="B16" i="1"/>
  <c r="B14" i="1"/>
  <c r="L16" i="4"/>
  <c r="L15" i="4"/>
  <c r="L14" i="4"/>
  <c r="L12" i="4"/>
  <c r="M8" i="4"/>
  <c r="L7" i="4"/>
  <c r="M7" i="4" s="1"/>
  <c r="M9" i="4" s="1"/>
  <c r="M12" i="4" s="1"/>
  <c r="M14" i="4" s="1"/>
  <c r="M15" i="4" s="1"/>
  <c r="M16" i="4" s="1"/>
  <c r="M6" i="4"/>
  <c r="J16" i="4"/>
  <c r="J15" i="4"/>
  <c r="J14" i="4"/>
  <c r="J12" i="4"/>
  <c r="K8" i="4"/>
  <c r="J7" i="4"/>
  <c r="K7" i="4" s="1"/>
  <c r="K9" i="4" s="1"/>
  <c r="K6" i="4"/>
  <c r="H16" i="4"/>
  <c r="H15" i="4"/>
  <c r="H14" i="4"/>
  <c r="H12" i="4"/>
  <c r="I8" i="4"/>
  <c r="H7" i="4"/>
  <c r="I7" i="4" s="1"/>
  <c r="I9" i="4" s="1"/>
  <c r="I12" i="4" s="1"/>
  <c r="I14" i="4" s="1"/>
  <c r="I15" i="4" s="1"/>
  <c r="I16" i="4" s="1"/>
  <c r="I6" i="4"/>
  <c r="F16" i="4"/>
  <c r="F15" i="4"/>
  <c r="F14" i="4"/>
  <c r="F12" i="4"/>
  <c r="G8" i="4"/>
  <c r="G9" i="4" s="1"/>
  <c r="F7" i="4"/>
  <c r="G7" i="4"/>
  <c r="G6" i="4"/>
  <c r="D16" i="4"/>
  <c r="D15" i="4"/>
  <c r="D14" i="4"/>
  <c r="D12" i="4"/>
  <c r="E8" i="4"/>
  <c r="E9" i="4" s="1"/>
  <c r="E12" i="4" s="1"/>
  <c r="E14" i="4" s="1"/>
  <c r="E15" i="4" s="1"/>
  <c r="E16" i="4" s="1"/>
  <c r="D7" i="4"/>
  <c r="E7" i="4"/>
  <c r="E6" i="4"/>
  <c r="C6" i="4"/>
  <c r="H7" i="2"/>
  <c r="I7" i="2" s="1"/>
  <c r="I9" i="2" s="1"/>
  <c r="F7" i="2"/>
  <c r="G7" i="2" s="1"/>
  <c r="G9" i="2" s="1"/>
  <c r="D7" i="2"/>
  <c r="E7" i="2" s="1"/>
  <c r="E9" i="2" s="1"/>
  <c r="B7" i="2"/>
  <c r="C7" i="2"/>
  <c r="B16" i="4"/>
  <c r="B15" i="4"/>
  <c r="B14" i="4"/>
  <c r="C12" i="1" l="1"/>
  <c r="C14" i="1" s="1"/>
  <c r="C15" i="1" s="1"/>
  <c r="C16" i="1"/>
  <c r="G16" i="1"/>
  <c r="G12" i="1"/>
  <c r="G14" i="1" s="1"/>
  <c r="G15" i="1" s="1"/>
  <c r="I12" i="1"/>
  <c r="I14" i="1" s="1"/>
  <c r="I15" i="1" s="1"/>
  <c r="E14" i="2"/>
  <c r="E12" i="2"/>
  <c r="G12" i="4"/>
  <c r="G14" i="4" s="1"/>
  <c r="G15" i="4" s="1"/>
  <c r="G16" i="4" s="1"/>
  <c r="I16" i="1"/>
  <c r="I9" i="5"/>
  <c r="I12" i="5" s="1"/>
  <c r="I14" i="5" s="1"/>
  <c r="I15" i="5" s="1"/>
  <c r="G12" i="2"/>
  <c r="G14" i="2"/>
  <c r="C12" i="2"/>
  <c r="E16" i="1"/>
  <c r="Q12" i="5"/>
  <c r="Q14" i="5" s="1"/>
  <c r="Q15" i="5" s="1"/>
  <c r="O12" i="5"/>
  <c r="O14" i="5" s="1"/>
  <c r="O15" i="5" s="1"/>
  <c r="G12" i="5"/>
  <c r="G14" i="5" s="1"/>
  <c r="G15" i="5" s="1"/>
  <c r="K12" i="4"/>
  <c r="K14" i="4" s="1"/>
  <c r="K15" i="4" s="1"/>
  <c r="K16" i="4" s="1"/>
</calcChain>
</file>

<file path=xl/sharedStrings.xml><?xml version="1.0" encoding="utf-8"?>
<sst xmlns="http://schemas.openxmlformats.org/spreadsheetml/2006/main" count="271" uniqueCount="95">
  <si>
    <t>Officer</t>
  </si>
  <si>
    <t>Corporal</t>
  </si>
  <si>
    <t>Sergeant</t>
  </si>
  <si>
    <t>Lieutenant</t>
  </si>
  <si>
    <t>Firefighter</t>
  </si>
  <si>
    <t>Chief Fire Officer</t>
  </si>
  <si>
    <t>Corrections and Rehabilitation Department</t>
  </si>
  <si>
    <t>Officer w/o back-filled Break</t>
  </si>
  <si>
    <t>Corrections Technician</t>
  </si>
  <si>
    <t>Officer w/ back-filled Break</t>
  </si>
  <si>
    <t>Data Points Requiring Completion</t>
  </si>
  <si>
    <t>Types of Leave</t>
  </si>
  <si>
    <t>Police  Department</t>
  </si>
  <si>
    <t>Fire and Rescue Department</t>
  </si>
  <si>
    <t>Captain</t>
  </si>
  <si>
    <t>Instruction for Completing Relief Factor Calculation</t>
  </si>
  <si>
    <t>Post Hours</t>
  </si>
  <si>
    <t>Relief Factor</t>
  </si>
  <si>
    <t>Shift Relief Factor</t>
  </si>
  <si>
    <t>Number of Personnel Used to Determine Leave in Category:</t>
  </si>
  <si>
    <t>Row 3: Personnel in Category</t>
  </si>
  <si>
    <t>Total &amp; Average hours absent from post per category per year on leave</t>
  </si>
  <si>
    <t xml:space="preserve">Total &amp; Average hours absent from post, but at work per category per year </t>
  </si>
  <si>
    <t>Total &amp; Average of all hours absent from post per category per year</t>
  </si>
  <si>
    <t>Row 8: Total Potential Hours per Employee</t>
  </si>
  <si>
    <t>7-day post on each shift (SRF)               (365 x 8)</t>
  </si>
  <si>
    <t>Annual Post Hours per Shift</t>
  </si>
  <si>
    <t>Annual Post Hours</t>
  </si>
  <si>
    <t>5-day post on each shift (SRF)                   (365 x 8 /7 x 5)</t>
  </si>
  <si>
    <t>2-day post on each shift (SRF)               (365 x 8 /7 x 2)</t>
  </si>
  <si>
    <t>The template provides for calculation of a relief factor and shift relief factors for various shifts used by each department.</t>
  </si>
  <si>
    <t>Row 5 and 6: Types of Leave</t>
  </si>
  <si>
    <t>The methodology is based on national best practices.  Currently, the Miami-Dade County Corrections and Rehabilitation Department and Fire Rescue Department use this methodology.</t>
  </si>
  <si>
    <t>Row 9: Average Net Annual Work Hours per employee per Year</t>
  </si>
  <si>
    <r>
      <rPr>
        <b/>
        <u/>
        <sz val="11"/>
        <rFont val="Calibri"/>
        <family val="2"/>
        <scheme val="minor"/>
      </rPr>
      <t>Total</t>
    </r>
    <r>
      <rPr>
        <b/>
        <sz val="11"/>
        <rFont val="Calibri"/>
        <family val="2"/>
        <scheme val="minor"/>
      </rPr>
      <t xml:space="preserve"> Number of Hours Off Duty</t>
    </r>
    <r>
      <rPr>
        <b/>
        <sz val="10"/>
        <rFont val="Calibri"/>
        <family val="2"/>
        <scheme val="minor"/>
      </rPr>
      <t xml:space="preserve"> </t>
    </r>
    <r>
      <rPr>
        <b/>
        <sz val="11"/>
        <rFont val="Calibri"/>
        <family val="2"/>
        <scheme val="minor"/>
      </rPr>
      <t>per</t>
    </r>
    <r>
      <rPr>
        <sz val="11"/>
        <rFont val="Calibri"/>
        <family val="2"/>
        <scheme val="minor"/>
      </rPr>
      <t xml:space="preserve"> </t>
    </r>
    <r>
      <rPr>
        <b/>
        <sz val="11"/>
        <rFont val="Calibri"/>
        <family val="2"/>
        <scheme val="minor"/>
      </rPr>
      <t>Year for Staff Category:</t>
    </r>
  </si>
  <si>
    <r>
      <rPr>
        <b/>
        <u/>
        <sz val="11"/>
        <rFont val="Calibri"/>
        <family val="2"/>
        <scheme val="minor"/>
      </rPr>
      <t xml:space="preserve">Average Number </t>
    </r>
    <r>
      <rPr>
        <b/>
        <sz val="11"/>
        <rFont val="Calibri"/>
        <family val="2"/>
        <scheme val="minor"/>
      </rPr>
      <t>of Hours Off Duty per Year for Staff Category:</t>
    </r>
  </si>
  <si>
    <r>
      <rPr>
        <b/>
        <u/>
        <sz val="11"/>
        <color theme="1"/>
        <rFont val="Calibri"/>
        <family val="2"/>
        <scheme val="minor"/>
      </rPr>
      <t>Tota</t>
    </r>
    <r>
      <rPr>
        <b/>
        <sz val="11"/>
        <color theme="1"/>
        <rFont val="Calibri"/>
        <family val="2"/>
        <scheme val="minor"/>
      </rPr>
      <t>l Number of Hours Off Duty Per Year for Staff Category:</t>
    </r>
  </si>
  <si>
    <t>8-Hour Shift: 7-day post with relief on each shift (SRF)</t>
  </si>
  <si>
    <r>
      <rPr>
        <b/>
        <u/>
        <sz val="11"/>
        <color theme="1"/>
        <rFont val="Calibri"/>
        <family val="2"/>
        <scheme val="minor"/>
      </rPr>
      <t>Average</t>
    </r>
    <r>
      <rPr>
        <b/>
        <sz val="11"/>
        <color theme="1"/>
        <rFont val="Calibri"/>
        <family val="2"/>
        <scheme val="minor"/>
      </rPr>
      <t xml:space="preserve"> Hours Off Duty Per Year for Staff Category:</t>
    </r>
  </si>
  <si>
    <t>4-day, 10-hour post on each shift (SRF) 365 x 10/7 x 4)</t>
  </si>
  <si>
    <t>5-day post on each shift (SRF)                   (36 x 8 /7 x 5)</t>
  </si>
  <si>
    <t>Net Average Annual Work Hours (NAWH) available per employee in category per year</t>
  </si>
  <si>
    <t>Average Net Annual Work Hours (NAWH) available per employee in category per year</t>
  </si>
  <si>
    <t>`</t>
  </si>
  <si>
    <t>7-day post 24-hour day (three 8-hour shifts)  (365 x 24)</t>
  </si>
  <si>
    <t>7-day post 24-hour day (one 24 hour shift per day)  (365 x 24)</t>
  </si>
  <si>
    <t>A relief factor is calculated by multiplying a SRF by number of shifts needed in a day.</t>
  </si>
  <si>
    <t>The departments should work with Human Resources and the Office of Management and Budget, as needed, to run reports to calculate ALL leave time as listed in the county's Leave Manual for the category of staff identified in the previous step.  This must be at a minimum of one year.  The average of two years is preferable.  Data should be gathered for those members of the category identified in the first step.</t>
  </si>
  <si>
    <t>ALL CELLS DIPLAYING VARIOUS RELIEF/SHIFT RELIEF FACTORS WILL AUTOMATICALLY CALCUATE BASED ON THE THREE DATA POINTS ENTERED USING THE NET AVERAGE WORK HOURS METHODOLOGY .</t>
  </si>
  <si>
    <t xml:space="preserve">Row 7: Total &amp; Average hours absent from post per employee per year </t>
  </si>
  <si>
    <t>Rows 12 and Below (Relief Factor and Shift Relief Factors coded in orange)</t>
  </si>
  <si>
    <t>Row 12 displays the relief factor for a single post with 24/7 coverage. This is the number of FTEs needed to fill one post 24 hours per day, 7 days per week for a year.</t>
  </si>
  <si>
    <t>Row 14 and below displays the shift relief factors for a single shift on a single post for the various shifts identified -- various days per week and hours per day. This is the number of FTEs needed to fill one shift for one post for a year.</t>
  </si>
  <si>
    <r>
      <rPr>
        <b/>
        <sz val="11"/>
        <rFont val="Calibri"/>
        <family val="2"/>
        <scheme val="minor"/>
      </rPr>
      <t>Data Entry -- Row 5:</t>
    </r>
    <r>
      <rPr>
        <sz val="11"/>
        <rFont val="Calibri"/>
        <family val="2"/>
        <scheme val="minor"/>
      </rPr>
      <t xml:space="preserve">  Enter the total hours of absent on leave (benefit) time as listed in the MDC Leave Manual for all employees in the category.</t>
    </r>
  </si>
  <si>
    <r>
      <rPr>
        <b/>
        <sz val="11"/>
        <rFont val="Calibri"/>
        <family val="2"/>
        <scheme val="minor"/>
      </rPr>
      <t>Data Entry -- Row 6</t>
    </r>
    <r>
      <rPr>
        <sz val="11"/>
        <rFont val="Calibri"/>
        <family val="2"/>
        <scheme val="minor"/>
      </rPr>
      <t>:  Enter the total hours of time working but away from assigned post (training, time in court, special assignments, relieved meal breaks, etc.) for all employees in the category.</t>
    </r>
  </si>
  <si>
    <t>Transportation and Public Works Department</t>
  </si>
  <si>
    <t>Bus Operator</t>
  </si>
  <si>
    <t>Bus Traffic Controller</t>
  </si>
  <si>
    <t>Bus Maintenance Tech</t>
  </si>
  <si>
    <t>Rail Operator</t>
  </si>
  <si>
    <t>Rail Traffic Controller</t>
  </si>
  <si>
    <t>Rail Vehicle Machinist</t>
  </si>
  <si>
    <t>Metromover Tech</t>
  </si>
  <si>
    <t>Bridge Operator</t>
  </si>
  <si>
    <t>Net Average Annual Work Hours (NAWH) available per employee in category per year.</t>
  </si>
  <si>
    <t>Total Platform Hours</t>
  </si>
  <si>
    <t>Annual Work Hours</t>
  </si>
  <si>
    <t>Total FTE to cover all shifts</t>
  </si>
  <si>
    <t>8-Hour Shift: 7-day postion on all three shifts -hour (365*8)</t>
  </si>
  <si>
    <t>Variable shifts  (bus &amp; train operators only)</t>
  </si>
  <si>
    <t>Bus Maintenance Supervisor</t>
  </si>
  <si>
    <t>Traffic Signal Tech</t>
  </si>
  <si>
    <t>Annual Work Hours (365 days x 24 hrs)</t>
  </si>
  <si>
    <t>Rail Maintenance Supervisor</t>
  </si>
  <si>
    <t>FTE required to cover all shifts</t>
  </si>
  <si>
    <t>8-Hour Shift: 5-day postion on all three shifts -hour (365*8)/7*5</t>
  </si>
  <si>
    <t>FOR TRANSPORTATION ONLY - SPECIAL INSTRUCTIONS FOR BUS OPERATORS AND RAIL OPERATORS</t>
  </si>
  <si>
    <t>Row 31: Annual Work Hours</t>
  </si>
  <si>
    <t>Row 33: Total FTEs Required to Cover All Shifts</t>
  </si>
  <si>
    <r>
      <rPr>
        <b/>
        <sz val="11"/>
        <rFont val="Calibri"/>
        <family val="2"/>
        <scheme val="minor"/>
      </rPr>
      <t>Data Entry -- Row 31</t>
    </r>
    <r>
      <rPr>
        <sz val="11"/>
        <rFont val="Calibri"/>
        <family val="2"/>
        <scheme val="minor"/>
      </rPr>
      <t>: The department should enter current Total Platform Hours for bus and rail operators. This number should include all revenue and deadhead hours needed to be worked by operators.</t>
    </r>
  </si>
  <si>
    <t>A shift relief factor (SRF) equals total number of hours one post needs to be filled in a year divided by the hours an average employee is available to work an assigned post. This is the Net Annual Work Hours methodology (NAWH); referred to as Net Annual Post Hours (post hours) by MDCR.</t>
  </si>
  <si>
    <t>The total and average hours absent from post will automatically calculate. The average hours absent will automatically calculate based on the number of staff in the category identified in Row 3.</t>
  </si>
  <si>
    <t>Row 8 identifies the total number of hours for each category that could be worked in a year without consideration for time off or away from post.  This is slightly different for each department depending on factors the department uses in calculating full-time work hours.</t>
  </si>
  <si>
    <t>The average net annual work hours (NAWH) an employee is available for assigned duties will automatically calculate.  The calculation is based on a regular full-time employee hours per year minus the average hours absent from a regularly assigned post.</t>
  </si>
  <si>
    <t>This template is provided as a uniform methodology for departments to calculate a relief factor for positions that require coverage when staff are on their regular days off, absent on leave, or working but away from their assigned post. Calculations can be used by departments and OMB in budget development and staffing decisions. </t>
  </si>
  <si>
    <t xml:space="preserve">Enter the number of staff in each category of staff for which leave and other time away from the post will be calculated. </t>
  </si>
  <si>
    <t>Total &amp; Average hours absent from post per category per year on benefit leave</t>
  </si>
  <si>
    <t>Total Potential hours per employee per year (52 wks  x 40 hrs.)</t>
  </si>
  <si>
    <t>Total potential hours per employee per year (52.14 wks  x 40 hrs.)</t>
  </si>
  <si>
    <t>Total Potential hours per employee per year (52 wks  x 42 hrs.)</t>
  </si>
  <si>
    <r>
      <rPr>
        <b/>
        <sz val="11"/>
        <rFont val="Calibri"/>
        <family val="2"/>
        <scheme val="minor"/>
      </rPr>
      <t>Row 33</t>
    </r>
    <r>
      <rPr>
        <sz val="11"/>
        <rFont val="Calibri"/>
        <family val="2"/>
        <scheme val="minor"/>
      </rPr>
      <t>: Total FTE required to cover all shifts. This number automatically calculates based on total hours needed to be worked and net annual work hours.</t>
    </r>
  </si>
  <si>
    <t>Avg Total FTE/Day</t>
  </si>
  <si>
    <t>Total Potential hours per employee per year (52 wks  x 48 hrs.)</t>
  </si>
  <si>
    <t>There are only three data points required to complete the template for Corrections, Police and Fire.   (Transportation has a 4th data point for Total Platform Hours for Bus and Rail Operators in Row 30 explained below).  The relief factor worksheet will automatically calculate as data is entered into the appropriate fields.  Fields requiring data entry (color coded yellow) include:</t>
  </si>
  <si>
    <r>
      <rPr>
        <b/>
        <sz val="11"/>
        <rFont val="Calibri"/>
        <family val="2"/>
        <scheme val="minor"/>
      </rPr>
      <t xml:space="preserve">Data Entry -- Row 3: </t>
    </r>
    <r>
      <rPr>
        <sz val="11"/>
        <rFont val="Calibri"/>
        <family val="2"/>
        <scheme val="minor"/>
      </rPr>
      <t>The department should identify a group of employees in each category who held the position for a year so that leave data can be collected for the cohort (two years is preferable).  It is important to identify the staff in the category/title so that data points are consistent and directly associated with the cohort.  It is not necessary to count every employee in a category since a relief factor is calculated on an average of the group.  It is more important that leave data is collected for only those identified in the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</si>
</sst>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6"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8"/>
      <color theme="1"/>
      <name val="Calibri"/>
      <family val="2"/>
      <scheme val="minor"/>
    </font>
    <font>
      <b/>
      <sz val="11"/>
      <name val="Calibri"/>
      <family val="2"/>
      <scheme val="minor"/>
    </font>
    <font>
      <b/>
      <sz val="16"/>
      <color theme="1"/>
      <name val="Calibri"/>
      <family val="2"/>
      <scheme val="minor"/>
    </font>
    <font>
      <sz val="11"/>
      <color theme="1"/>
      <name val="Calibri"/>
      <family val="2"/>
      <scheme val="minor"/>
    </font>
    <font>
      <sz val="11"/>
      <name val="Calibri"/>
      <family val="2"/>
      <scheme val="minor"/>
    </font>
    <font>
      <b/>
      <u/>
      <sz val="11"/>
      <name val="Calibri"/>
      <family val="2"/>
      <scheme val="minor"/>
    </font>
    <font>
      <b/>
      <sz val="10"/>
      <name val="Calibri"/>
      <family val="2"/>
      <scheme val="minor"/>
    </font>
    <font>
      <b/>
      <u/>
      <sz val="11"/>
      <color theme="1"/>
      <name val="Calibri"/>
      <family val="2"/>
      <scheme val="minor"/>
    </font>
    <font>
      <sz val="11"/>
      <color rgb="FF000000"/>
      <name val="Calibri"/>
      <family val="2"/>
      <scheme val="minor"/>
    </font>
    <font>
      <u/>
      <sz val="11"/>
      <color theme="10"/>
      <name val="Calibri"/>
      <family val="2"/>
      <scheme val="minor"/>
    </font>
    <font>
      <u/>
      <sz val="11"/>
      <color theme="11"/>
      <name val="Calibri"/>
      <family val="2"/>
      <scheme val="minor"/>
    </font>
    <font>
      <b/>
      <sz val="11"/>
      <color rgb="FF0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tint="-0.249977111117893"/>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rgb="FFD8E4BC"/>
        <bgColor rgb="FF000000"/>
      </patternFill>
    </fill>
    <fill>
      <patternFill patternType="solid">
        <fgColor rgb="FFDDD9C4"/>
        <bgColor rgb="FF000000"/>
      </patternFill>
    </fill>
  </fills>
  <borders count="18">
    <border>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style="thin">
        <color auto="1"/>
      </right>
      <top/>
      <bottom/>
      <diagonal/>
    </border>
  </borders>
  <cellStyleXfs count="50">
    <xf numFmtId="0" fontId="0" fillId="0" borderId="0"/>
    <xf numFmtId="43"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9">
    <xf numFmtId="0" fontId="0" fillId="0" borderId="0" xfId="0"/>
    <xf numFmtId="0" fontId="0" fillId="0" borderId="0" xfId="0" applyAlignment="1">
      <alignment wrapText="1"/>
    </xf>
    <xf numFmtId="0" fontId="1" fillId="0" borderId="0" xfId="0" applyFont="1" applyAlignment="1">
      <alignment wrapText="1"/>
    </xf>
    <xf numFmtId="0" fontId="0" fillId="0" borderId="0" xfId="0" applyBorder="1" applyAlignment="1">
      <alignment wrapText="1"/>
    </xf>
    <xf numFmtId="0" fontId="1" fillId="0" borderId="0" xfId="0" applyFont="1"/>
    <xf numFmtId="0" fontId="0" fillId="0" borderId="0" xfId="0" applyFill="1" applyAlignment="1">
      <alignment wrapText="1"/>
    </xf>
    <xf numFmtId="0" fontId="1" fillId="4" borderId="6" xfId="0" applyFont="1" applyFill="1" applyBorder="1" applyAlignment="1">
      <alignment horizont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1" fillId="0" borderId="0" xfId="0" applyNumberFormat="1" applyFont="1" applyAlignment="1">
      <alignment horizontal="center"/>
    </xf>
    <xf numFmtId="0" fontId="6" fillId="0" borderId="0" xfId="0" applyFont="1" applyAlignment="1">
      <alignment horizontal="center" wrapText="1"/>
    </xf>
    <xf numFmtId="0" fontId="7" fillId="0" borderId="0" xfId="0" applyFont="1"/>
    <xf numFmtId="0" fontId="7" fillId="0" borderId="0" xfId="0" applyFont="1" applyAlignment="1">
      <alignment wrapText="1"/>
    </xf>
    <xf numFmtId="0" fontId="1" fillId="0" borderId="10" xfId="0" applyFont="1" applyBorder="1" applyAlignment="1">
      <alignment wrapText="1"/>
    </xf>
    <xf numFmtId="0" fontId="1" fillId="0" borderId="11" xfId="0" applyFont="1" applyBorder="1" applyAlignment="1">
      <alignment wrapText="1"/>
    </xf>
    <xf numFmtId="0" fontId="1" fillId="2" borderId="11" xfId="0" applyFont="1" applyFill="1" applyBorder="1" applyAlignment="1">
      <alignment wrapText="1"/>
    </xf>
    <xf numFmtId="3" fontId="1" fillId="6" borderId="5" xfId="0" applyNumberFormat="1" applyFont="1" applyFill="1" applyBorder="1" applyAlignment="1">
      <alignment horizontal="center" wrapText="1"/>
    </xf>
    <xf numFmtId="0" fontId="5" fillId="4" borderId="6" xfId="0" applyFont="1" applyFill="1" applyBorder="1" applyAlignment="1">
      <alignment horizontal="center" wrapText="1"/>
    </xf>
    <xf numFmtId="0" fontId="1" fillId="4" borderId="0" xfId="0" applyFont="1" applyFill="1" applyAlignment="1">
      <alignment horizontal="center" wrapText="1"/>
    </xf>
    <xf numFmtId="0" fontId="1" fillId="4" borderId="3" xfId="0" applyFont="1" applyFill="1" applyBorder="1" applyAlignment="1">
      <alignment horizontal="center"/>
    </xf>
    <xf numFmtId="3" fontId="1" fillId="5" borderId="3" xfId="0" applyNumberFormat="1" applyFont="1" applyFill="1" applyBorder="1" applyAlignment="1">
      <alignment horizontal="center"/>
    </xf>
    <xf numFmtId="3" fontId="5" fillId="5" borderId="2" xfId="0" applyNumberFormat="1" applyFont="1" applyFill="1" applyBorder="1" applyAlignment="1">
      <alignment horizontal="center"/>
    </xf>
    <xf numFmtId="0" fontId="1" fillId="4" borderId="7" xfId="0" applyFont="1" applyFill="1" applyBorder="1" applyAlignment="1">
      <alignment horizontal="center" wrapText="1"/>
    </xf>
    <xf numFmtId="3" fontId="1" fillId="6" borderId="8" xfId="1" applyNumberFormat="1" applyFont="1" applyFill="1" applyBorder="1" applyAlignment="1">
      <alignment horizontal="center" wrapText="1"/>
    </xf>
    <xf numFmtId="3" fontId="1" fillId="6" borderId="9" xfId="1" applyNumberFormat="1" applyFont="1" applyFill="1" applyBorder="1" applyAlignment="1">
      <alignment horizontal="center" wrapText="1"/>
    </xf>
    <xf numFmtId="3" fontId="1" fillId="5" borderId="4" xfId="1" applyNumberFormat="1" applyFont="1" applyFill="1" applyBorder="1" applyAlignment="1">
      <alignment horizontal="center" wrapText="1"/>
    </xf>
    <xf numFmtId="0" fontId="0" fillId="2" borderId="0" xfId="0" applyFill="1" applyBorder="1" applyAlignment="1">
      <alignment horizontal="center" wrapText="1"/>
    </xf>
    <xf numFmtId="3" fontId="0" fillId="2" borderId="3" xfId="0" applyNumberFormat="1" applyFill="1" applyBorder="1" applyAlignment="1">
      <alignment horizontal="center"/>
    </xf>
    <xf numFmtId="0" fontId="0" fillId="0" borderId="0" xfId="0" applyAlignment="1">
      <alignment horizontal="center" wrapText="1"/>
    </xf>
    <xf numFmtId="0" fontId="0" fillId="0" borderId="0" xfId="0" applyAlignment="1">
      <alignment horizontal="center"/>
    </xf>
    <xf numFmtId="2" fontId="0" fillId="0" borderId="0" xfId="0" applyNumberFormat="1" applyAlignment="1">
      <alignment horizontal="center"/>
    </xf>
    <xf numFmtId="0" fontId="0" fillId="4" borderId="11" xfId="0" applyFill="1" applyBorder="1" applyAlignment="1">
      <alignment wrapText="1"/>
    </xf>
    <xf numFmtId="0" fontId="1" fillId="4" borderId="11" xfId="0" applyFont="1" applyFill="1" applyBorder="1" applyAlignment="1">
      <alignment wrapText="1"/>
    </xf>
    <xf numFmtId="0" fontId="1" fillId="4" borderId="0" xfId="0" applyFont="1" applyFill="1" applyBorder="1" applyAlignment="1">
      <alignment horizontal="center" wrapText="1"/>
    </xf>
    <xf numFmtId="0" fontId="7" fillId="0" borderId="0" xfId="0" applyFont="1" applyFill="1" applyAlignment="1">
      <alignment wrapText="1"/>
    </xf>
    <xf numFmtId="0" fontId="7" fillId="0" borderId="0" xfId="0" applyFont="1" applyFill="1"/>
    <xf numFmtId="0" fontId="7" fillId="0" borderId="0" xfId="0" applyFont="1" applyAlignment="1">
      <alignment horizontal="center"/>
    </xf>
    <xf numFmtId="0" fontId="8" fillId="0" borderId="0" xfId="0" applyFont="1" applyAlignment="1">
      <alignment wrapText="1"/>
    </xf>
    <xf numFmtId="0" fontId="5" fillId="0" borderId="0" xfId="0" applyFont="1" applyAlignment="1">
      <alignment horizontal="center" wrapText="1"/>
    </xf>
    <xf numFmtId="0" fontId="5" fillId="6" borderId="0" xfId="0" applyFont="1" applyFill="1" applyAlignment="1">
      <alignment horizontal="center" wrapText="1"/>
    </xf>
    <xf numFmtId="0" fontId="8" fillId="6" borderId="0" xfId="0" applyFont="1" applyFill="1" applyAlignment="1">
      <alignment wrapText="1"/>
    </xf>
    <xf numFmtId="0" fontId="8" fillId="0" borderId="0" xfId="0" applyFont="1" applyFill="1" applyAlignment="1">
      <alignment wrapText="1"/>
    </xf>
    <xf numFmtId="0" fontId="5" fillId="0" borderId="0" xfId="0" applyFont="1" applyFill="1" applyAlignment="1">
      <alignment horizontal="center" wrapText="1"/>
    </xf>
    <xf numFmtId="0" fontId="5" fillId="5" borderId="0" xfId="0" applyFont="1" applyFill="1" applyAlignment="1">
      <alignment horizontal="center" wrapText="1"/>
    </xf>
    <xf numFmtId="0" fontId="5" fillId="7" borderId="0" xfId="0" applyFont="1" applyFill="1" applyAlignment="1">
      <alignment horizontal="center" wrapText="1"/>
    </xf>
    <xf numFmtId="3" fontId="5" fillId="6" borderId="5" xfId="0" applyNumberFormat="1" applyFont="1" applyFill="1" applyBorder="1" applyAlignment="1">
      <alignment horizontal="center" wrapText="1"/>
    </xf>
    <xf numFmtId="0" fontId="5" fillId="4" borderId="7" xfId="0" applyFont="1" applyFill="1" applyBorder="1" applyAlignment="1">
      <alignment horizontal="center" wrapText="1"/>
    </xf>
    <xf numFmtId="3" fontId="5" fillId="6" borderId="8" xfId="1" applyNumberFormat="1" applyFont="1" applyFill="1" applyBorder="1" applyAlignment="1">
      <alignment horizontal="center" wrapText="1"/>
    </xf>
    <xf numFmtId="0" fontId="8" fillId="5" borderId="7" xfId="0" applyNumberFormat="1" applyFont="1" applyFill="1" applyBorder="1" applyAlignment="1">
      <alignment horizontal="center"/>
    </xf>
    <xf numFmtId="3" fontId="5" fillId="6" borderId="9" xfId="1" applyNumberFormat="1" applyFont="1" applyFill="1" applyBorder="1" applyAlignment="1">
      <alignment horizontal="center" wrapText="1"/>
    </xf>
    <xf numFmtId="0" fontId="8" fillId="5" borderId="12" xfId="0" applyNumberFormat="1" applyFont="1" applyFill="1" applyBorder="1" applyAlignment="1">
      <alignment horizontal="center"/>
    </xf>
    <xf numFmtId="3" fontId="5" fillId="5" borderId="4" xfId="1" applyNumberFormat="1" applyFont="1" applyFill="1" applyBorder="1" applyAlignment="1">
      <alignment horizontal="center" wrapText="1"/>
    </xf>
    <xf numFmtId="0" fontId="5" fillId="4" borderId="0" xfId="0" applyFont="1" applyFill="1" applyBorder="1" applyAlignment="1">
      <alignment horizontal="center" wrapText="1"/>
    </xf>
    <xf numFmtId="0" fontId="5" fillId="4" borderId="0" xfId="0" applyFont="1" applyFill="1" applyAlignment="1">
      <alignment horizontal="center" wrapText="1"/>
    </xf>
    <xf numFmtId="3" fontId="5" fillId="5" borderId="3" xfId="0" applyNumberFormat="1" applyFont="1" applyFill="1" applyBorder="1" applyAlignment="1">
      <alignment horizontal="center"/>
    </xf>
    <xf numFmtId="0" fontId="8" fillId="2" borderId="0" xfId="0" applyFont="1" applyFill="1" applyBorder="1" applyAlignment="1">
      <alignment horizontal="center" wrapText="1"/>
    </xf>
    <xf numFmtId="3" fontId="8" fillId="2" borderId="3" xfId="0" applyNumberFormat="1" applyFont="1" applyFill="1" applyBorder="1" applyAlignment="1">
      <alignment horizontal="center"/>
    </xf>
    <xf numFmtId="0" fontId="5" fillId="4" borderId="3" xfId="0" applyFont="1" applyFill="1" applyBorder="1" applyAlignment="1">
      <alignment horizontal="center"/>
    </xf>
    <xf numFmtId="3" fontId="8" fillId="5" borderId="0" xfId="0" applyNumberFormat="1" applyFont="1" applyFill="1" applyAlignment="1">
      <alignment horizontal="center"/>
    </xf>
    <xf numFmtId="2" fontId="5" fillId="7" borderId="3" xfId="0" applyNumberFormat="1" applyFont="1" applyFill="1" applyBorder="1" applyAlignment="1">
      <alignment horizontal="center"/>
    </xf>
    <xf numFmtId="3" fontId="8" fillId="5" borderId="0" xfId="0" applyNumberFormat="1" applyFont="1" applyFill="1" applyBorder="1" applyAlignment="1">
      <alignment horizontal="center"/>
    </xf>
    <xf numFmtId="1" fontId="8" fillId="5" borderId="4" xfId="1" applyNumberFormat="1" applyFont="1" applyFill="1" applyBorder="1" applyAlignment="1">
      <alignment horizontal="center" wrapText="1"/>
    </xf>
    <xf numFmtId="2" fontId="5" fillId="7" borderId="14" xfId="0" applyNumberFormat="1" applyFont="1" applyFill="1" applyBorder="1" applyAlignment="1">
      <alignment horizontal="center"/>
    </xf>
    <xf numFmtId="0" fontId="5" fillId="0" borderId="0" xfId="0" applyFont="1" applyAlignment="1">
      <alignment wrapText="1"/>
    </xf>
    <xf numFmtId="0" fontId="5" fillId="0" borderId="10" xfId="0" applyFont="1" applyBorder="1" applyAlignment="1">
      <alignment wrapText="1"/>
    </xf>
    <xf numFmtId="0" fontId="5" fillId="0" borderId="11" xfId="0" applyFont="1" applyBorder="1" applyAlignment="1">
      <alignment wrapText="1"/>
    </xf>
    <xf numFmtId="0" fontId="5" fillId="2" borderId="11" xfId="0" applyFont="1" applyFill="1" applyBorder="1" applyAlignment="1">
      <alignment wrapText="1"/>
    </xf>
    <xf numFmtId="0" fontId="5" fillId="4" borderId="11" xfId="0" applyFont="1" applyFill="1" applyBorder="1" applyAlignment="1">
      <alignment wrapText="1"/>
    </xf>
    <xf numFmtId="3" fontId="8" fillId="5" borderId="14" xfId="0" applyNumberFormat="1" applyFont="1" applyFill="1" applyBorder="1" applyAlignment="1">
      <alignment horizontal="center"/>
    </xf>
    <xf numFmtId="2" fontId="5" fillId="7" borderId="15" xfId="0" applyNumberFormat="1" applyFont="1" applyFill="1" applyBorder="1" applyAlignment="1">
      <alignment horizontal="center"/>
    </xf>
    <xf numFmtId="3" fontId="0" fillId="5" borderId="16" xfId="0" applyNumberFormat="1" applyFill="1" applyBorder="1" applyAlignment="1">
      <alignment horizontal="center"/>
    </xf>
    <xf numFmtId="0" fontId="1" fillId="4" borderId="16" xfId="0" applyFont="1" applyFill="1" applyBorder="1" applyAlignment="1">
      <alignment horizontal="center" wrapText="1"/>
    </xf>
    <xf numFmtId="3" fontId="0" fillId="5" borderId="4" xfId="0" applyNumberFormat="1" applyFill="1" applyBorder="1" applyAlignment="1">
      <alignment horizontal="center"/>
    </xf>
    <xf numFmtId="1" fontId="8" fillId="5" borderId="5" xfId="0" applyNumberFormat="1" applyFont="1" applyFill="1" applyBorder="1" applyAlignment="1">
      <alignment horizontal="center"/>
    </xf>
    <xf numFmtId="3" fontId="0" fillId="5" borderId="7" xfId="0" applyNumberFormat="1" applyFill="1" applyBorder="1" applyAlignment="1">
      <alignment horizontal="center"/>
    </xf>
    <xf numFmtId="3" fontId="8" fillId="5" borderId="12" xfId="0" applyNumberFormat="1" applyFont="1" applyFill="1" applyBorder="1" applyAlignment="1">
      <alignment horizontal="center"/>
    </xf>
    <xf numFmtId="3" fontId="8" fillId="5" borderId="5" xfId="0" applyNumberFormat="1" applyFont="1" applyFill="1" applyBorder="1" applyAlignment="1">
      <alignment horizontal="center"/>
    </xf>
    <xf numFmtId="0" fontId="8" fillId="0" borderId="0" xfId="0" applyFont="1" applyAlignment="1">
      <alignment horizontal="left" wrapText="1"/>
    </xf>
    <xf numFmtId="0" fontId="8" fillId="6" borderId="0" xfId="0" applyFont="1" applyFill="1" applyAlignment="1">
      <alignment horizontal="left" wrapText="1"/>
    </xf>
    <xf numFmtId="0" fontId="8" fillId="5" borderId="0" xfId="0" applyFont="1" applyFill="1" applyAlignment="1">
      <alignment horizontal="left" wrapText="1"/>
    </xf>
    <xf numFmtId="0" fontId="8" fillId="7" borderId="0" xfId="0" applyFont="1" applyFill="1" applyAlignment="1">
      <alignment horizontal="left" wrapText="1"/>
    </xf>
    <xf numFmtId="0" fontId="0" fillId="5" borderId="7" xfId="0" applyNumberFormat="1" applyFill="1" applyBorder="1" applyAlignment="1">
      <alignment horizontal="center"/>
    </xf>
    <xf numFmtId="0" fontId="1" fillId="0" borderId="11" xfId="0" applyFont="1" applyFill="1" applyBorder="1" applyAlignment="1">
      <alignment wrapText="1"/>
    </xf>
    <xf numFmtId="3" fontId="0" fillId="5" borderId="0" xfId="0" applyNumberFormat="1" applyFill="1" applyAlignment="1">
      <alignment horizontal="center"/>
    </xf>
    <xf numFmtId="2" fontId="1" fillId="7" borderId="3" xfId="0" applyNumberFormat="1" applyFont="1" applyFill="1" applyBorder="1" applyAlignment="1">
      <alignment horizontal="center"/>
    </xf>
    <xf numFmtId="3" fontId="12" fillId="8" borderId="0" xfId="0" applyNumberFormat="1" applyFont="1" applyFill="1" applyAlignment="1">
      <alignment horizont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0" fillId="0" borderId="0" xfId="0" applyFont="1" applyFill="1" applyBorder="1" applyAlignment="1">
      <alignment wrapText="1"/>
    </xf>
    <xf numFmtId="1" fontId="0" fillId="0" borderId="16" xfId="1" applyNumberFormat="1" applyFont="1" applyFill="1" applyBorder="1" applyAlignment="1">
      <alignment horizontal="center" wrapText="1"/>
    </xf>
    <xf numFmtId="2" fontId="1" fillId="0" borderId="0" xfId="0" applyNumberFormat="1" applyFont="1" applyFill="1" applyBorder="1" applyAlignment="1">
      <alignment horizontal="center"/>
    </xf>
    <xf numFmtId="1" fontId="0" fillId="0" borderId="0" xfId="1" applyNumberFormat="1" applyFont="1" applyFill="1" applyBorder="1" applyAlignment="1">
      <alignment horizontal="center" wrapText="1"/>
    </xf>
    <xf numFmtId="0" fontId="0" fillId="0" borderId="0" xfId="0" applyFill="1"/>
    <xf numFmtId="0" fontId="1" fillId="0" borderId="17" xfId="0" applyFont="1" applyBorder="1" applyAlignment="1">
      <alignment wrapText="1"/>
    </xf>
    <xf numFmtId="164" fontId="0" fillId="5" borderId="7" xfId="0" applyNumberFormat="1" applyFill="1" applyBorder="1" applyAlignment="1">
      <alignment horizontal="center"/>
    </xf>
    <xf numFmtId="1" fontId="0" fillId="5" borderId="7" xfId="0" applyNumberFormat="1" applyFill="1" applyBorder="1" applyAlignment="1">
      <alignment horizontal="center"/>
    </xf>
    <xf numFmtId="0" fontId="1" fillId="4" borderId="11" xfId="0" applyFont="1" applyFill="1" applyBorder="1" applyAlignment="1">
      <alignment horizontal="center" vertical="center" wrapText="1"/>
    </xf>
    <xf numFmtId="0" fontId="15" fillId="9" borderId="3" xfId="0" applyFont="1" applyFill="1" applyBorder="1" applyAlignment="1">
      <alignment horizontal="center"/>
    </xf>
    <xf numFmtId="0" fontId="1" fillId="4" borderId="3" xfId="0" applyFont="1" applyFill="1" applyBorder="1" applyAlignment="1">
      <alignment horizontal="center" wrapText="1"/>
    </xf>
    <xf numFmtId="0" fontId="5" fillId="0" borderId="11" xfId="0" applyFont="1" applyFill="1" applyBorder="1" applyAlignment="1">
      <alignment wrapText="1"/>
    </xf>
    <xf numFmtId="0" fontId="5" fillId="0" borderId="13" xfId="0" applyFont="1" applyFill="1" applyBorder="1" applyAlignment="1">
      <alignment wrapText="1"/>
    </xf>
    <xf numFmtId="0" fontId="1" fillId="0" borderId="3" xfId="0" applyFont="1" applyFill="1" applyBorder="1" applyAlignment="1">
      <alignment wrapText="1"/>
    </xf>
    <xf numFmtId="0" fontId="1" fillId="0" borderId="15" xfId="0" applyFont="1" applyBorder="1" applyAlignment="1">
      <alignment wrapText="1"/>
    </xf>
    <xf numFmtId="0" fontId="1" fillId="4" borderId="16" xfId="0" applyFont="1" applyFill="1" applyBorder="1" applyAlignment="1">
      <alignment wrapText="1"/>
    </xf>
    <xf numFmtId="0" fontId="1" fillId="0" borderId="17" xfId="0" applyFont="1" applyFill="1" applyBorder="1" applyAlignment="1">
      <alignment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4" fillId="0" borderId="0" xfId="0" applyFont="1" applyAlignment="1">
      <alignment horizontal="center" wrapText="1"/>
    </xf>
    <xf numFmtId="0" fontId="0" fillId="0" borderId="2" xfId="0" applyBorder="1" applyAlignment="1">
      <alignment horizontal="center" wrapText="1"/>
    </xf>
  </cellXfs>
  <cellStyles count="50">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tabSelected="1" zoomScale="115" zoomScaleNormal="115" workbookViewId="0">
      <selection activeCell="A10" sqref="A10"/>
    </sheetView>
  </sheetViews>
  <sheetFormatPr defaultColWidth="9.140625" defaultRowHeight="15" x14ac:dyDescent="0.25"/>
  <cols>
    <col min="1" max="1" width="124.5703125" style="12" customWidth="1"/>
    <col min="2" max="16384" width="9.140625" style="11"/>
  </cols>
  <sheetData>
    <row r="1" spans="1:1" ht="21" x14ac:dyDescent="0.35">
      <c r="A1" s="10" t="s">
        <v>15</v>
      </c>
    </row>
    <row r="2" spans="1:1" ht="45" x14ac:dyDescent="0.25">
      <c r="A2" s="37" t="s">
        <v>84</v>
      </c>
    </row>
    <row r="3" spans="1:1" ht="30" x14ac:dyDescent="0.25">
      <c r="A3" s="37" t="s">
        <v>32</v>
      </c>
    </row>
    <row r="4" spans="1:1" ht="45" x14ac:dyDescent="0.25">
      <c r="A4" s="37" t="s">
        <v>80</v>
      </c>
    </row>
    <row r="5" spans="1:1" x14ac:dyDescent="0.25">
      <c r="A5" s="37" t="s">
        <v>46</v>
      </c>
    </row>
    <row r="6" spans="1:1" x14ac:dyDescent="0.25">
      <c r="A6" s="37" t="s">
        <v>30</v>
      </c>
    </row>
    <row r="7" spans="1:1" x14ac:dyDescent="0.25">
      <c r="A7" s="39" t="s">
        <v>10</v>
      </c>
    </row>
    <row r="8" spans="1:1" ht="45" x14ac:dyDescent="0.25">
      <c r="A8" s="77" t="s">
        <v>93</v>
      </c>
    </row>
    <row r="9" spans="1:1" x14ac:dyDescent="0.25">
      <c r="A9" s="38" t="s">
        <v>20</v>
      </c>
    </row>
    <row r="10" spans="1:1" ht="60" x14ac:dyDescent="0.25">
      <c r="A10" s="78" t="s">
        <v>94</v>
      </c>
    </row>
    <row r="11" spans="1:1" x14ac:dyDescent="0.25">
      <c r="A11" s="40" t="s">
        <v>85</v>
      </c>
    </row>
    <row r="12" spans="1:1" x14ac:dyDescent="0.25">
      <c r="A12" s="39" t="s">
        <v>31</v>
      </c>
    </row>
    <row r="13" spans="1:1" ht="60" x14ac:dyDescent="0.25">
      <c r="A13" s="78" t="s">
        <v>47</v>
      </c>
    </row>
    <row r="14" spans="1:1" ht="30" x14ac:dyDescent="0.25">
      <c r="A14" s="40" t="s">
        <v>53</v>
      </c>
    </row>
    <row r="15" spans="1:1" ht="30" x14ac:dyDescent="0.25">
      <c r="A15" s="40" t="s">
        <v>54</v>
      </c>
    </row>
    <row r="16" spans="1:1" x14ac:dyDescent="0.25">
      <c r="A16" s="40"/>
    </row>
    <row r="17" spans="1:1" s="35" customFormat="1" x14ac:dyDescent="0.25">
      <c r="A17" s="41"/>
    </row>
    <row r="18" spans="1:1" s="35" customFormat="1" ht="30" x14ac:dyDescent="0.25">
      <c r="A18" s="42" t="s">
        <v>48</v>
      </c>
    </row>
    <row r="19" spans="1:1" s="35" customFormat="1" x14ac:dyDescent="0.25">
      <c r="A19" s="42"/>
    </row>
    <row r="20" spans="1:1" s="35" customFormat="1" x14ac:dyDescent="0.25">
      <c r="A20" s="43" t="s">
        <v>49</v>
      </c>
    </row>
    <row r="21" spans="1:1" ht="30" x14ac:dyDescent="0.25">
      <c r="A21" s="79" t="s">
        <v>81</v>
      </c>
    </row>
    <row r="22" spans="1:1" x14ac:dyDescent="0.25">
      <c r="A22" s="43" t="s">
        <v>24</v>
      </c>
    </row>
    <row r="23" spans="1:1" s="36" customFormat="1" ht="30" x14ac:dyDescent="0.25">
      <c r="A23" s="79" t="s">
        <v>82</v>
      </c>
    </row>
    <row r="24" spans="1:1" x14ac:dyDescent="0.25">
      <c r="A24" s="43" t="s">
        <v>33</v>
      </c>
    </row>
    <row r="25" spans="1:1" ht="30" x14ac:dyDescent="0.25">
      <c r="A25" s="79" t="s">
        <v>83</v>
      </c>
    </row>
    <row r="26" spans="1:1" x14ac:dyDescent="0.25">
      <c r="A26" s="44" t="s">
        <v>50</v>
      </c>
    </row>
    <row r="27" spans="1:1" ht="30" x14ac:dyDescent="0.25">
      <c r="A27" s="80" t="s">
        <v>51</v>
      </c>
    </row>
    <row r="28" spans="1:1" ht="30" x14ac:dyDescent="0.25">
      <c r="A28" s="80" t="s">
        <v>52</v>
      </c>
    </row>
    <row r="29" spans="1:1" x14ac:dyDescent="0.25">
      <c r="A29" s="34"/>
    </row>
    <row r="30" spans="1:1" x14ac:dyDescent="0.25">
      <c r="A30" s="39" t="s">
        <v>76</v>
      </c>
    </row>
    <row r="31" spans="1:1" x14ac:dyDescent="0.25">
      <c r="A31" s="38" t="s">
        <v>77</v>
      </c>
    </row>
    <row r="32" spans="1:1" ht="30" x14ac:dyDescent="0.25">
      <c r="A32" s="40" t="s">
        <v>79</v>
      </c>
    </row>
    <row r="33" spans="1:1" x14ac:dyDescent="0.25">
      <c r="A33" s="38" t="s">
        <v>78</v>
      </c>
    </row>
    <row r="34" spans="1:1" ht="30" x14ac:dyDescent="0.25">
      <c r="A34" s="41" t="s">
        <v>90</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5"/>
  <sheetViews>
    <sheetView zoomScale="60" zoomScaleNormal="60" workbookViewId="0">
      <selection activeCell="A10" sqref="A10"/>
    </sheetView>
  </sheetViews>
  <sheetFormatPr defaultColWidth="8.85546875" defaultRowHeight="15" x14ac:dyDescent="0.25"/>
  <cols>
    <col min="1" max="1" width="39.85546875" style="1" customWidth="1"/>
    <col min="2" max="2" width="17" style="28" customWidth="1"/>
    <col min="3" max="3" width="16.42578125" style="29" customWidth="1"/>
    <col min="4" max="4" width="17.140625" style="29" customWidth="1"/>
    <col min="5" max="5" width="16.140625" style="29" customWidth="1"/>
    <col min="6" max="6" width="17.42578125" style="29" customWidth="1"/>
    <col min="7" max="7" width="16.42578125" style="29" customWidth="1"/>
    <col min="8" max="8" width="17.5703125" style="29" customWidth="1"/>
    <col min="9" max="9" width="15.85546875" style="29" customWidth="1"/>
    <col min="10" max="10" width="17" style="29" customWidth="1"/>
    <col min="11" max="11" width="17.140625" style="29" customWidth="1"/>
    <col min="12" max="12" width="17.42578125" style="29" customWidth="1"/>
    <col min="13" max="13" width="16.42578125" style="29" customWidth="1"/>
  </cols>
  <sheetData>
    <row r="1" spans="1:13" ht="29.1" customHeight="1" thickBot="1" x14ac:dyDescent="0.4">
      <c r="A1" s="107" t="s">
        <v>6</v>
      </c>
      <c r="B1" s="107"/>
      <c r="C1" s="107"/>
      <c r="D1" s="107"/>
      <c r="E1" s="107"/>
      <c r="F1" s="107"/>
      <c r="G1" s="107"/>
      <c r="H1" s="107"/>
      <c r="I1" s="107"/>
      <c r="J1" s="107"/>
      <c r="K1" s="107"/>
      <c r="L1" s="107"/>
      <c r="M1" s="107"/>
    </row>
    <row r="2" spans="1:13" s="4" customFormat="1" ht="17.25" customHeight="1" x14ac:dyDescent="0.25">
      <c r="A2" s="2"/>
      <c r="B2" s="105" t="s">
        <v>9</v>
      </c>
      <c r="C2" s="106"/>
      <c r="D2" s="105" t="s">
        <v>7</v>
      </c>
      <c r="E2" s="106"/>
      <c r="F2" s="105" t="s">
        <v>1</v>
      </c>
      <c r="G2" s="106"/>
      <c r="H2" s="105" t="s">
        <v>2</v>
      </c>
      <c r="I2" s="106"/>
      <c r="J2" s="105" t="s">
        <v>3</v>
      </c>
      <c r="K2" s="106"/>
      <c r="L2" s="105" t="s">
        <v>8</v>
      </c>
      <c r="M2" s="106"/>
    </row>
    <row r="3" spans="1:13" s="2" customFormat="1" ht="61.5" customHeight="1" x14ac:dyDescent="0.25">
      <c r="B3" s="17" t="s">
        <v>19</v>
      </c>
      <c r="C3" s="45"/>
      <c r="D3" s="17" t="s">
        <v>19</v>
      </c>
      <c r="E3" s="45"/>
      <c r="F3" s="17" t="s">
        <v>19</v>
      </c>
      <c r="G3" s="45"/>
      <c r="H3" s="17" t="s">
        <v>19</v>
      </c>
      <c r="I3" s="45"/>
      <c r="J3" s="17" t="s">
        <v>19</v>
      </c>
      <c r="K3" s="45"/>
      <c r="L3" s="17" t="s">
        <v>19</v>
      </c>
      <c r="M3" s="45"/>
    </row>
    <row r="4" spans="1:13" s="4" customFormat="1" ht="75" x14ac:dyDescent="0.25">
      <c r="A4" s="7" t="s">
        <v>11</v>
      </c>
      <c r="B4" s="17" t="s">
        <v>34</v>
      </c>
      <c r="C4" s="46" t="s">
        <v>35</v>
      </c>
      <c r="D4" s="17" t="s">
        <v>34</v>
      </c>
      <c r="E4" s="46" t="s">
        <v>35</v>
      </c>
      <c r="F4" s="17" t="s">
        <v>34</v>
      </c>
      <c r="G4" s="46" t="s">
        <v>35</v>
      </c>
      <c r="H4" s="17" t="s">
        <v>34</v>
      </c>
      <c r="I4" s="46" t="s">
        <v>35</v>
      </c>
      <c r="J4" s="17" t="s">
        <v>34</v>
      </c>
      <c r="K4" s="46" t="s">
        <v>35</v>
      </c>
      <c r="L4" s="17" t="s">
        <v>34</v>
      </c>
      <c r="M4" s="46" t="s">
        <v>35</v>
      </c>
    </row>
    <row r="5" spans="1:13" s="4" customFormat="1" ht="45" x14ac:dyDescent="0.25">
      <c r="A5" s="63" t="s">
        <v>86</v>
      </c>
      <c r="B5" s="47"/>
      <c r="C5" s="48" t="e">
        <f>B5/C$3</f>
        <v>#DIV/0!</v>
      </c>
      <c r="D5" s="47"/>
      <c r="E5" s="48" t="e">
        <f>D5/E$3</f>
        <v>#DIV/0!</v>
      </c>
      <c r="F5" s="47"/>
      <c r="G5" s="48" t="e">
        <f>F5/G$3</f>
        <v>#DIV/0!</v>
      </c>
      <c r="H5" s="47"/>
      <c r="I5" s="48" t="e">
        <f>H5/I$3</f>
        <v>#DIV/0!</v>
      </c>
      <c r="J5" s="47"/>
      <c r="K5" s="48" t="e">
        <f>J5/K$3</f>
        <v>#DIV/0!</v>
      </c>
      <c r="L5" s="47"/>
      <c r="M5" s="48" t="e">
        <f>L5/M$3</f>
        <v>#DIV/0!</v>
      </c>
    </row>
    <row r="6" spans="1:13" s="4" customFormat="1" ht="45.75" thickBot="1" x14ac:dyDescent="0.3">
      <c r="A6" s="63" t="s">
        <v>22</v>
      </c>
      <c r="B6" s="49"/>
      <c r="C6" s="50" t="e">
        <f>B6/C$3</f>
        <v>#DIV/0!</v>
      </c>
      <c r="D6" s="49"/>
      <c r="E6" s="75" t="e">
        <f>D6/E$3</f>
        <v>#DIV/0!</v>
      </c>
      <c r="F6" s="49"/>
      <c r="G6" s="75" t="e">
        <f>F6/G$3</f>
        <v>#DIV/0!</v>
      </c>
      <c r="H6" s="49"/>
      <c r="I6" s="75" t="e">
        <f>H6/I$3</f>
        <v>#DIV/0!</v>
      </c>
      <c r="J6" s="49"/>
      <c r="K6" s="75" t="e">
        <f>J6/K$3</f>
        <v>#DIV/0!</v>
      </c>
      <c r="L6" s="49"/>
      <c r="M6" s="75" t="e">
        <f>L6/M$3</f>
        <v>#DIV/0!</v>
      </c>
    </row>
    <row r="7" spans="1:13" s="4" customFormat="1" ht="30.75" thickBot="1" x14ac:dyDescent="0.3">
      <c r="A7" s="63" t="s">
        <v>23</v>
      </c>
      <c r="B7" s="51">
        <f>B5+B6</f>
        <v>0</v>
      </c>
      <c r="C7" s="73" t="e">
        <f>B7/C$3</f>
        <v>#DIV/0!</v>
      </c>
      <c r="D7" s="51">
        <f>D5+D6</f>
        <v>0</v>
      </c>
      <c r="E7" s="76" t="e">
        <f>D7/E$3</f>
        <v>#DIV/0!</v>
      </c>
      <c r="F7" s="51">
        <f>F5+F6</f>
        <v>0</v>
      </c>
      <c r="G7" s="76" t="e">
        <f>F7/G$3</f>
        <v>#DIV/0!</v>
      </c>
      <c r="H7" s="51">
        <f>H5+H6</f>
        <v>0</v>
      </c>
      <c r="I7" s="76" t="e">
        <f>H7/I$3</f>
        <v>#DIV/0!</v>
      </c>
      <c r="J7" s="51">
        <f>J5+J6</f>
        <v>0</v>
      </c>
      <c r="K7" s="76" t="e">
        <f>J7/K$3</f>
        <v>#DIV/0!</v>
      </c>
      <c r="L7" s="51">
        <f>L5+L6</f>
        <v>0</v>
      </c>
      <c r="M7" s="76" t="e">
        <f>L7/M$3</f>
        <v>#DIV/0!</v>
      </c>
    </row>
    <row r="8" spans="1:13" s="4" customFormat="1" ht="30" x14ac:dyDescent="0.25">
      <c r="A8" s="64" t="s">
        <v>88</v>
      </c>
      <c r="B8" s="52"/>
      <c r="C8" s="21">
        <f>52.14*40</f>
        <v>2085.6</v>
      </c>
      <c r="D8" s="52"/>
      <c r="E8" s="21">
        <f>52.14*40</f>
        <v>2085.6</v>
      </c>
      <c r="F8" s="52"/>
      <c r="G8" s="21">
        <f>52.14*40</f>
        <v>2085.6</v>
      </c>
      <c r="H8" s="52"/>
      <c r="I8" s="21">
        <f>52.14*40</f>
        <v>2085.6</v>
      </c>
      <c r="J8" s="52"/>
      <c r="K8" s="21">
        <f>52.14*40</f>
        <v>2085.6</v>
      </c>
      <c r="L8" s="52"/>
      <c r="M8" s="21">
        <f>52.14*40</f>
        <v>2085.6</v>
      </c>
    </row>
    <row r="9" spans="1:13" s="4" customFormat="1" ht="45" x14ac:dyDescent="0.25">
      <c r="A9" s="65" t="s">
        <v>42</v>
      </c>
      <c r="B9" s="53"/>
      <c r="C9" s="54" t="e">
        <f>C8-C7</f>
        <v>#DIV/0!</v>
      </c>
      <c r="D9" s="53"/>
      <c r="E9" s="54" t="e">
        <f>E8-E7</f>
        <v>#DIV/0!</v>
      </c>
      <c r="F9" s="53"/>
      <c r="G9" s="54" t="e">
        <f>G8-G7</f>
        <v>#DIV/0!</v>
      </c>
      <c r="H9" s="53"/>
      <c r="I9" s="54" t="e">
        <f>I8-I7</f>
        <v>#DIV/0!</v>
      </c>
      <c r="J9" s="53"/>
      <c r="K9" s="54" t="e">
        <f>K8-K7</f>
        <v>#DIV/0!</v>
      </c>
      <c r="L9" s="53"/>
      <c r="M9" s="54" t="e">
        <f>M8-M7</f>
        <v>#DIV/0!</v>
      </c>
    </row>
    <row r="10" spans="1:13" x14ac:dyDescent="0.25">
      <c r="A10" s="66"/>
      <c r="B10" s="55"/>
      <c r="C10" s="56"/>
      <c r="D10" s="55"/>
      <c r="E10" s="56"/>
      <c r="F10" s="55"/>
      <c r="G10" s="56"/>
      <c r="H10" s="55"/>
      <c r="I10" s="56"/>
      <c r="J10" s="55"/>
      <c r="K10" s="56"/>
      <c r="L10" s="55"/>
      <c r="M10" s="56"/>
    </row>
    <row r="11" spans="1:13" ht="28.5" customHeight="1" x14ac:dyDescent="0.25">
      <c r="A11" s="67"/>
      <c r="B11" s="53" t="s">
        <v>27</v>
      </c>
      <c r="C11" s="57" t="s">
        <v>17</v>
      </c>
      <c r="D11" s="53" t="s">
        <v>27</v>
      </c>
      <c r="E11" s="57" t="s">
        <v>17</v>
      </c>
      <c r="F11" s="53" t="s">
        <v>27</v>
      </c>
      <c r="G11" s="57" t="s">
        <v>17</v>
      </c>
      <c r="H11" s="53" t="s">
        <v>27</v>
      </c>
      <c r="I11" s="57" t="s">
        <v>17</v>
      </c>
      <c r="J11" s="53" t="s">
        <v>27</v>
      </c>
      <c r="K11" s="57" t="s">
        <v>17</v>
      </c>
      <c r="L11" s="53" t="s">
        <v>27</v>
      </c>
      <c r="M11" s="57" t="s">
        <v>17</v>
      </c>
    </row>
    <row r="12" spans="1:13" ht="33" customHeight="1" x14ac:dyDescent="0.25">
      <c r="A12" s="99" t="s">
        <v>44</v>
      </c>
      <c r="B12" s="58">
        <f>365*24</f>
        <v>8760</v>
      </c>
      <c r="C12" s="59" t="e">
        <f>B12/C9</f>
        <v>#DIV/0!</v>
      </c>
      <c r="D12" s="58">
        <f>365*24</f>
        <v>8760</v>
      </c>
      <c r="E12" s="59" t="e">
        <f>D12/E9</f>
        <v>#DIV/0!</v>
      </c>
      <c r="F12" s="58">
        <f>365*24</f>
        <v>8760</v>
      </c>
      <c r="G12" s="59" t="e">
        <f>F12/G9</f>
        <v>#DIV/0!</v>
      </c>
      <c r="H12" s="58">
        <f>365*24</f>
        <v>8760</v>
      </c>
      <c r="I12" s="59" t="e">
        <f>H12/I9</f>
        <v>#DIV/0!</v>
      </c>
      <c r="J12" s="58">
        <f>365*24</f>
        <v>8760</v>
      </c>
      <c r="K12" s="59" t="e">
        <f>J12/K9</f>
        <v>#DIV/0!</v>
      </c>
      <c r="L12" s="58">
        <f>365*24</f>
        <v>8760</v>
      </c>
      <c r="M12" s="59" t="e">
        <f>L12/M9</f>
        <v>#DIV/0!</v>
      </c>
    </row>
    <row r="13" spans="1:13" ht="30.75" customHeight="1" x14ac:dyDescent="0.25">
      <c r="A13" s="67"/>
      <c r="B13" s="53" t="s">
        <v>26</v>
      </c>
      <c r="C13" s="57" t="s">
        <v>18</v>
      </c>
      <c r="D13" s="53" t="s">
        <v>26</v>
      </c>
      <c r="E13" s="57" t="s">
        <v>18</v>
      </c>
      <c r="F13" s="53" t="s">
        <v>26</v>
      </c>
      <c r="G13" s="57" t="s">
        <v>18</v>
      </c>
      <c r="H13" s="53" t="s">
        <v>26</v>
      </c>
      <c r="I13" s="57" t="s">
        <v>18</v>
      </c>
      <c r="J13" s="53" t="s">
        <v>26</v>
      </c>
      <c r="K13" s="57" t="s">
        <v>18</v>
      </c>
      <c r="L13" s="53" t="s">
        <v>26</v>
      </c>
      <c r="M13" s="57" t="s">
        <v>18</v>
      </c>
    </row>
    <row r="14" spans="1:13" ht="34.5" customHeight="1" x14ac:dyDescent="0.25">
      <c r="A14" s="99" t="s">
        <v>25</v>
      </c>
      <c r="B14" s="60">
        <f>365*8</f>
        <v>2920</v>
      </c>
      <c r="C14" s="59" t="e">
        <f>C12/3</f>
        <v>#DIV/0!</v>
      </c>
      <c r="D14" s="60">
        <f>365*8</f>
        <v>2920</v>
      </c>
      <c r="E14" s="59" t="e">
        <f>E12/3</f>
        <v>#DIV/0!</v>
      </c>
      <c r="F14" s="60">
        <f>365*8</f>
        <v>2920</v>
      </c>
      <c r="G14" s="59" t="e">
        <f>G12/3</f>
        <v>#DIV/0!</v>
      </c>
      <c r="H14" s="60">
        <f>365*8</f>
        <v>2920</v>
      </c>
      <c r="I14" s="59" t="e">
        <f>I12/3</f>
        <v>#DIV/0!</v>
      </c>
      <c r="J14" s="60">
        <f>365*8</f>
        <v>2920</v>
      </c>
      <c r="K14" s="59" t="e">
        <f>K12/3</f>
        <v>#DIV/0!</v>
      </c>
      <c r="L14" s="60">
        <f>365*8</f>
        <v>2920</v>
      </c>
      <c r="M14" s="59" t="e">
        <f>M12/3</f>
        <v>#DIV/0!</v>
      </c>
    </row>
    <row r="15" spans="1:13" ht="36" customHeight="1" x14ac:dyDescent="0.25">
      <c r="A15" s="99" t="s">
        <v>28</v>
      </c>
      <c r="B15" s="60">
        <f>365*8/7*5</f>
        <v>2085.7142857142858</v>
      </c>
      <c r="C15" s="59" t="e">
        <f>C14*5/7</f>
        <v>#DIV/0!</v>
      </c>
      <c r="D15" s="60">
        <f>365*8/7*5</f>
        <v>2085.7142857142858</v>
      </c>
      <c r="E15" s="59" t="e">
        <f>E14*5/7</f>
        <v>#DIV/0!</v>
      </c>
      <c r="F15" s="60">
        <f>365*8/7*5</f>
        <v>2085.7142857142858</v>
      </c>
      <c r="G15" s="59" t="e">
        <f>G14*5/7</f>
        <v>#DIV/0!</v>
      </c>
      <c r="H15" s="60">
        <f>365*8/7*5</f>
        <v>2085.7142857142858</v>
      </c>
      <c r="I15" s="59" t="e">
        <f>I14*5/7</f>
        <v>#DIV/0!</v>
      </c>
      <c r="J15" s="60">
        <f>365*8/7*5</f>
        <v>2085.7142857142858</v>
      </c>
      <c r="K15" s="59" t="e">
        <f>K14*5/7</f>
        <v>#DIV/0!</v>
      </c>
      <c r="L15" s="60">
        <f>365*8/7*5</f>
        <v>2085.7142857142858</v>
      </c>
      <c r="M15" s="59" t="e">
        <f>M14*5/7</f>
        <v>#DIV/0!</v>
      </c>
    </row>
    <row r="16" spans="1:13" ht="30.75" thickBot="1" x14ac:dyDescent="0.3">
      <c r="A16" s="100" t="s">
        <v>29</v>
      </c>
      <c r="B16" s="61">
        <f>365*8/7*2</f>
        <v>834.28571428571433</v>
      </c>
      <c r="C16" s="62" t="e">
        <f>C15*5/7</f>
        <v>#DIV/0!</v>
      </c>
      <c r="D16" s="61">
        <f>365*8/7*2</f>
        <v>834.28571428571433</v>
      </c>
      <c r="E16" s="62" t="e">
        <f>E15*5/7</f>
        <v>#DIV/0!</v>
      </c>
      <c r="F16" s="61">
        <f>365*8/7*2</f>
        <v>834.28571428571433</v>
      </c>
      <c r="G16" s="62" t="e">
        <f>G15*5/7</f>
        <v>#DIV/0!</v>
      </c>
      <c r="H16" s="61">
        <f>365*8/7*2</f>
        <v>834.28571428571433</v>
      </c>
      <c r="I16" s="62" t="e">
        <f>I15*5/7</f>
        <v>#DIV/0!</v>
      </c>
      <c r="J16" s="61">
        <f>365*8/7*2</f>
        <v>834.28571428571433</v>
      </c>
      <c r="K16" s="62" t="e">
        <f>K15*5/7</f>
        <v>#DIV/0!</v>
      </c>
      <c r="L16" s="61">
        <f>365*8/7*2</f>
        <v>834.28571428571433</v>
      </c>
      <c r="M16" s="62" t="e">
        <f>M15*5/7</f>
        <v>#DIV/0!</v>
      </c>
    </row>
    <row r="17" spans="1:13" x14ac:dyDescent="0.25">
      <c r="A17" s="5"/>
      <c r="D17" s="28" t="s">
        <v>43</v>
      </c>
      <c r="E17" s="30"/>
      <c r="F17" s="28"/>
      <c r="G17" s="30"/>
      <c r="H17" s="28"/>
      <c r="I17" s="30"/>
      <c r="J17" s="28"/>
      <c r="K17" s="30"/>
      <c r="L17" s="28"/>
      <c r="M17" s="30"/>
    </row>
    <row r="18" spans="1:13" x14ac:dyDescent="0.25">
      <c r="D18" s="28"/>
      <c r="E18" s="30"/>
      <c r="F18" s="28"/>
      <c r="G18" s="30"/>
      <c r="H18" s="28"/>
      <c r="I18" s="30"/>
      <c r="J18" s="28"/>
      <c r="K18" s="30"/>
      <c r="L18" s="28"/>
      <c r="M18" s="30"/>
    </row>
    <row r="19" spans="1:13" x14ac:dyDescent="0.25">
      <c r="A19" s="5"/>
      <c r="D19" s="28"/>
      <c r="E19" s="30"/>
      <c r="F19" s="28"/>
      <c r="G19" s="30"/>
      <c r="H19" s="28"/>
      <c r="I19" s="30"/>
      <c r="J19" s="28"/>
      <c r="K19" s="30"/>
      <c r="L19" s="28"/>
      <c r="M19" s="30"/>
    </row>
    <row r="67" spans="1:2" x14ac:dyDescent="0.25">
      <c r="A67"/>
      <c r="B67" s="29"/>
    </row>
    <row r="68" spans="1:2" x14ac:dyDescent="0.25">
      <c r="A68"/>
      <c r="B68" s="29"/>
    </row>
    <row r="69" spans="1:2" x14ac:dyDescent="0.25">
      <c r="A69"/>
      <c r="B69" s="29"/>
    </row>
    <row r="70" spans="1:2" x14ac:dyDescent="0.25">
      <c r="A70"/>
      <c r="B70" s="29"/>
    </row>
    <row r="71" spans="1:2" x14ac:dyDescent="0.25">
      <c r="A71"/>
      <c r="B71" s="29"/>
    </row>
    <row r="72" spans="1:2" x14ac:dyDescent="0.25">
      <c r="A72"/>
      <c r="B72" s="29"/>
    </row>
    <row r="73" spans="1:2" x14ac:dyDescent="0.25">
      <c r="A73"/>
      <c r="B73" s="29"/>
    </row>
    <row r="74" spans="1:2" x14ac:dyDescent="0.25">
      <c r="A74"/>
      <c r="B74" s="29"/>
    </row>
    <row r="75" spans="1:2" x14ac:dyDescent="0.25">
      <c r="A75"/>
      <c r="B75" s="29"/>
    </row>
    <row r="76" spans="1:2" x14ac:dyDescent="0.25">
      <c r="A76"/>
      <c r="B76" s="29"/>
    </row>
    <row r="77" spans="1:2" x14ac:dyDescent="0.25">
      <c r="A77"/>
      <c r="B77" s="29"/>
    </row>
    <row r="78" spans="1:2" x14ac:dyDescent="0.25">
      <c r="A78"/>
      <c r="B78" s="29"/>
    </row>
    <row r="79" spans="1:2" x14ac:dyDescent="0.25">
      <c r="A79"/>
      <c r="B79" s="29"/>
    </row>
    <row r="80" spans="1:2" x14ac:dyDescent="0.25">
      <c r="A80"/>
      <c r="B80" s="29"/>
    </row>
    <row r="81" spans="1:2" x14ac:dyDescent="0.25">
      <c r="A81"/>
      <c r="B81" s="29"/>
    </row>
    <row r="82" spans="1:2" x14ac:dyDescent="0.25">
      <c r="A82"/>
      <c r="B82" s="29"/>
    </row>
    <row r="83" spans="1:2" x14ac:dyDescent="0.25">
      <c r="A83"/>
      <c r="B83" s="29"/>
    </row>
    <row r="84" spans="1:2" x14ac:dyDescent="0.25">
      <c r="A84"/>
      <c r="B84" s="29"/>
    </row>
    <row r="85" spans="1:2" x14ac:dyDescent="0.25">
      <c r="A85"/>
      <c r="B85" s="29"/>
    </row>
  </sheetData>
  <mergeCells count="7">
    <mergeCell ref="J2:K2"/>
    <mergeCell ref="L2:M2"/>
    <mergeCell ref="A1:M1"/>
    <mergeCell ref="B2:C2"/>
    <mergeCell ref="H2:I2"/>
    <mergeCell ref="D2:E2"/>
    <mergeCell ref="F2:G2"/>
  </mergeCells>
  <pageMargins left="0.7" right="0.7" top="0.75" bottom="0.75" header="0.3" footer="0.3"/>
  <pageSetup scale="51"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8"/>
  <sheetViews>
    <sheetView topLeftCell="A9" workbookViewId="0">
      <selection activeCell="A10" sqref="A10"/>
    </sheetView>
  </sheetViews>
  <sheetFormatPr defaultColWidth="8.85546875" defaultRowHeight="15" x14ac:dyDescent="0.25"/>
  <cols>
    <col min="1" max="1" width="35" style="1" customWidth="1"/>
    <col min="2" max="2" width="16.85546875" style="1" customWidth="1"/>
    <col min="3" max="3" width="16" customWidth="1"/>
    <col min="4" max="4" width="17.140625" customWidth="1"/>
    <col min="5" max="5" width="16.140625" customWidth="1"/>
    <col min="6" max="6" width="16.85546875" customWidth="1"/>
    <col min="7" max="7" width="16.5703125" customWidth="1"/>
    <col min="8" max="8" width="17.42578125" customWidth="1"/>
    <col min="9" max="9" width="16.42578125" customWidth="1"/>
  </cols>
  <sheetData>
    <row r="1" spans="1:9" ht="29.1" customHeight="1" thickBot="1" x14ac:dyDescent="0.4">
      <c r="A1" s="107" t="s">
        <v>12</v>
      </c>
      <c r="B1" s="107"/>
      <c r="C1" s="107"/>
      <c r="D1" s="107"/>
      <c r="E1" s="107"/>
      <c r="F1" s="107"/>
      <c r="G1" s="107"/>
      <c r="H1" s="107"/>
      <c r="I1" s="107"/>
    </row>
    <row r="2" spans="1:9" s="4" customFormat="1" ht="17.25" customHeight="1" x14ac:dyDescent="0.25">
      <c r="A2" s="2"/>
      <c r="B2" s="105" t="s">
        <v>0</v>
      </c>
      <c r="C2" s="106"/>
      <c r="D2" s="105" t="s">
        <v>2</v>
      </c>
      <c r="E2" s="106"/>
      <c r="F2" s="105" t="s">
        <v>3</v>
      </c>
      <c r="G2" s="106"/>
      <c r="H2" s="105" t="s">
        <v>14</v>
      </c>
      <c r="I2" s="106"/>
    </row>
    <row r="3" spans="1:9" s="2" customFormat="1" ht="64.5" customHeight="1" x14ac:dyDescent="0.25">
      <c r="B3" s="17" t="s">
        <v>19</v>
      </c>
      <c r="C3" s="16"/>
      <c r="D3" s="17" t="s">
        <v>19</v>
      </c>
      <c r="E3" s="16"/>
      <c r="F3" s="17" t="s">
        <v>19</v>
      </c>
      <c r="G3" s="16"/>
      <c r="H3" s="17" t="s">
        <v>19</v>
      </c>
      <c r="I3" s="16"/>
    </row>
    <row r="4" spans="1:9" s="4" customFormat="1" ht="60" x14ac:dyDescent="0.25">
      <c r="A4" s="7" t="s">
        <v>11</v>
      </c>
      <c r="B4" s="6" t="s">
        <v>36</v>
      </c>
      <c r="C4" s="22" t="s">
        <v>38</v>
      </c>
      <c r="D4" s="6" t="s">
        <v>36</v>
      </c>
      <c r="E4" s="22" t="s">
        <v>38</v>
      </c>
      <c r="F4" s="6" t="s">
        <v>36</v>
      </c>
      <c r="G4" s="22" t="s">
        <v>38</v>
      </c>
      <c r="H4" s="6" t="s">
        <v>36</v>
      </c>
      <c r="I4" s="22" t="s">
        <v>38</v>
      </c>
    </row>
    <row r="5" spans="1:9" s="4" customFormat="1" ht="45" x14ac:dyDescent="0.25">
      <c r="A5" s="63" t="s">
        <v>86</v>
      </c>
      <c r="B5" s="23"/>
      <c r="C5" s="74" t="e">
        <f>B5/C$3</f>
        <v>#DIV/0!</v>
      </c>
      <c r="D5" s="23"/>
      <c r="E5" s="74" t="e">
        <f>D5/E$3</f>
        <v>#DIV/0!</v>
      </c>
      <c r="F5" s="23"/>
      <c r="G5" s="74" t="e">
        <f>F5/G$3</f>
        <v>#DIV/0!</v>
      </c>
      <c r="H5" s="23"/>
      <c r="I5" s="74" t="e">
        <f>H5/I$3</f>
        <v>#DIV/0!</v>
      </c>
    </row>
    <row r="6" spans="1:9" s="4" customFormat="1" ht="45.75" thickBot="1" x14ac:dyDescent="0.3">
      <c r="A6" s="2" t="s">
        <v>22</v>
      </c>
      <c r="B6" s="24"/>
      <c r="C6" s="74" t="e">
        <f>B6/C$3</f>
        <v>#DIV/0!</v>
      </c>
      <c r="D6" s="24"/>
      <c r="E6" s="74" t="e">
        <f>D6/E$3</f>
        <v>#DIV/0!</v>
      </c>
      <c r="F6" s="24"/>
      <c r="G6" s="74" t="e">
        <f>F6/G$3</f>
        <v>#DIV/0!</v>
      </c>
      <c r="H6" s="24"/>
      <c r="I6" s="74" t="e">
        <f>H6/I$3</f>
        <v>#DIV/0!</v>
      </c>
    </row>
    <row r="7" spans="1:9" ht="45.75" thickBot="1" x14ac:dyDescent="0.3">
      <c r="A7" s="2" t="s">
        <v>23</v>
      </c>
      <c r="B7" s="25">
        <f>B5+B6</f>
        <v>0</v>
      </c>
      <c r="C7" s="74" t="e">
        <f>B7/C$3</f>
        <v>#DIV/0!</v>
      </c>
      <c r="D7" s="25">
        <f>D5+D6</f>
        <v>0</v>
      </c>
      <c r="E7" s="74" t="e">
        <f>D7/E$3</f>
        <v>#DIV/0!</v>
      </c>
      <c r="F7" s="25">
        <f>F5+F6</f>
        <v>0</v>
      </c>
      <c r="G7" s="74" t="e">
        <f>F7/G$3</f>
        <v>#DIV/0!</v>
      </c>
      <c r="H7" s="25">
        <f>H5+H6</f>
        <v>0</v>
      </c>
      <c r="I7" s="74" t="e">
        <f>H7/I$3</f>
        <v>#DIV/0!</v>
      </c>
    </row>
    <row r="8" spans="1:9" ht="45" x14ac:dyDescent="0.25">
      <c r="A8" s="13" t="s">
        <v>87</v>
      </c>
      <c r="B8" s="33"/>
      <c r="C8" s="21">
        <f>52*40</f>
        <v>2080</v>
      </c>
      <c r="D8" s="33"/>
      <c r="E8" s="21">
        <f>52*40</f>
        <v>2080</v>
      </c>
      <c r="F8" s="33"/>
      <c r="G8" s="21">
        <f>52*40</f>
        <v>2080</v>
      </c>
      <c r="H8" s="33"/>
      <c r="I8" s="21">
        <f>52*40</f>
        <v>2080</v>
      </c>
    </row>
    <row r="9" spans="1:9" ht="45.75" customHeight="1" x14ac:dyDescent="0.25">
      <c r="A9" s="14" t="s">
        <v>41</v>
      </c>
      <c r="B9" s="18"/>
      <c r="C9" s="20" t="e">
        <f>C8-C7</f>
        <v>#DIV/0!</v>
      </c>
      <c r="D9" s="18"/>
      <c r="E9" s="20" t="e">
        <f>E8-E7</f>
        <v>#DIV/0!</v>
      </c>
      <c r="F9" s="18"/>
      <c r="G9" s="20" t="e">
        <f>G8-G7</f>
        <v>#DIV/0!</v>
      </c>
      <c r="H9" s="18"/>
      <c r="I9" s="20" t="e">
        <f>I8-I7</f>
        <v>#DIV/0!</v>
      </c>
    </row>
    <row r="10" spans="1:9" x14ac:dyDescent="0.25">
      <c r="A10" s="15"/>
      <c r="B10" s="26"/>
      <c r="C10" s="27"/>
      <c r="D10" s="26"/>
      <c r="E10" s="27"/>
      <c r="F10" s="26"/>
      <c r="G10" s="27"/>
      <c r="H10" s="26"/>
      <c r="I10" s="27"/>
    </row>
    <row r="11" spans="1:9" ht="30" x14ac:dyDescent="0.25">
      <c r="A11" s="32"/>
      <c r="B11" s="18" t="s">
        <v>27</v>
      </c>
      <c r="C11" s="19" t="s">
        <v>17</v>
      </c>
      <c r="D11" s="18" t="s">
        <v>27</v>
      </c>
      <c r="E11" s="19" t="s">
        <v>17</v>
      </c>
      <c r="F11" s="18" t="s">
        <v>27</v>
      </c>
      <c r="G11" s="19" t="s">
        <v>17</v>
      </c>
      <c r="H11" s="18" t="s">
        <v>27</v>
      </c>
      <c r="I11" s="19" t="s">
        <v>17</v>
      </c>
    </row>
    <row r="12" spans="1:9" ht="30" x14ac:dyDescent="0.25">
      <c r="A12" s="101" t="s">
        <v>37</v>
      </c>
      <c r="B12" s="58">
        <f>365*24</f>
        <v>8760</v>
      </c>
      <c r="C12" s="59" t="e">
        <f>B12/C9</f>
        <v>#DIV/0!</v>
      </c>
      <c r="D12" s="58">
        <f>365*24</f>
        <v>8760</v>
      </c>
      <c r="E12" s="59" t="e">
        <f>D12/E9</f>
        <v>#DIV/0!</v>
      </c>
      <c r="F12" s="58">
        <f>365*24</f>
        <v>8760</v>
      </c>
      <c r="G12" s="59" t="e">
        <f>F12/G9</f>
        <v>#DIV/0!</v>
      </c>
      <c r="H12" s="58">
        <f>365*24</f>
        <v>8760</v>
      </c>
      <c r="I12" s="59" t="e">
        <f>H12/I9</f>
        <v>#DIV/0!</v>
      </c>
    </row>
    <row r="13" spans="1:9" ht="21" customHeight="1" x14ac:dyDescent="0.25">
      <c r="A13" s="32"/>
      <c r="B13" s="18" t="s">
        <v>16</v>
      </c>
      <c r="C13" s="19" t="s">
        <v>18</v>
      </c>
      <c r="D13" s="18" t="s">
        <v>16</v>
      </c>
      <c r="E13" s="19" t="s">
        <v>18</v>
      </c>
      <c r="F13" s="18" t="s">
        <v>16</v>
      </c>
      <c r="G13" s="19" t="s">
        <v>18</v>
      </c>
      <c r="H13" s="18" t="s">
        <v>16</v>
      </c>
      <c r="I13" s="19" t="s">
        <v>18</v>
      </c>
    </row>
    <row r="14" spans="1:9" ht="30" x14ac:dyDescent="0.25">
      <c r="A14" s="99" t="s">
        <v>25</v>
      </c>
      <c r="B14" s="60">
        <f>365*8</f>
        <v>2920</v>
      </c>
      <c r="C14" s="59" t="e">
        <f>C12/3</f>
        <v>#DIV/0!</v>
      </c>
      <c r="D14" s="60">
        <f>365*8</f>
        <v>2920</v>
      </c>
      <c r="E14" s="59" t="e">
        <f>E12/3</f>
        <v>#DIV/0!</v>
      </c>
      <c r="F14" s="60">
        <f>365*8</f>
        <v>2920</v>
      </c>
      <c r="G14" s="59" t="e">
        <f>G12/3</f>
        <v>#DIV/0!</v>
      </c>
      <c r="H14" s="60">
        <f>365*8</f>
        <v>2920</v>
      </c>
      <c r="I14" s="59" t="e">
        <f>I12/3</f>
        <v>#DIV/0!</v>
      </c>
    </row>
    <row r="15" spans="1:9" ht="30" x14ac:dyDescent="0.25">
      <c r="A15" s="99" t="s">
        <v>40</v>
      </c>
      <c r="B15" s="60">
        <f>365*8/7*5</f>
        <v>2085.7142857142858</v>
      </c>
      <c r="C15" s="59" t="e">
        <f>C14*5/7</f>
        <v>#DIV/0!</v>
      </c>
      <c r="D15" s="60">
        <f>365*8/7*5</f>
        <v>2085.7142857142858</v>
      </c>
      <c r="E15" s="59" t="e">
        <f>E14*5/7</f>
        <v>#DIV/0!</v>
      </c>
      <c r="F15" s="60">
        <f>365*8/7*5</f>
        <v>2085.7142857142858</v>
      </c>
      <c r="G15" s="59" t="e">
        <f>G14*5/7</f>
        <v>#DIV/0!</v>
      </c>
      <c r="H15" s="60">
        <f>365*8/7*5</f>
        <v>2085.7142857142858</v>
      </c>
      <c r="I15" s="59" t="e">
        <f>I14*5/7</f>
        <v>#DIV/0!</v>
      </c>
    </row>
    <row r="16" spans="1:9" ht="30.75" thickBot="1" x14ac:dyDescent="0.3">
      <c r="A16" s="102" t="s">
        <v>39</v>
      </c>
      <c r="B16" s="68">
        <f>365*10</f>
        <v>3650</v>
      </c>
      <c r="C16" s="69" t="e">
        <f>B16/C9</f>
        <v>#DIV/0!</v>
      </c>
      <c r="D16" s="68">
        <f>365*10</f>
        <v>3650</v>
      </c>
      <c r="E16" s="69" t="e">
        <f>D16/E9</f>
        <v>#DIV/0!</v>
      </c>
      <c r="F16" s="68">
        <f>365*10</f>
        <v>3650</v>
      </c>
      <c r="G16" s="69" t="e">
        <f>F16/G9</f>
        <v>#DIV/0!</v>
      </c>
      <c r="H16" s="68">
        <f>365*10</f>
        <v>3650</v>
      </c>
      <c r="I16" s="69" t="e">
        <f>H16/I9</f>
        <v>#DIV/0!</v>
      </c>
    </row>
    <row r="17" spans="1:9" x14ac:dyDescent="0.25">
      <c r="A17" s="2"/>
      <c r="B17" s="3"/>
      <c r="C17" s="9"/>
      <c r="D17" s="8"/>
      <c r="E17" s="9"/>
      <c r="F17" s="8"/>
      <c r="G17" s="9"/>
      <c r="H17" s="8"/>
      <c r="I17" s="9"/>
    </row>
    <row r="18" spans="1:9" x14ac:dyDescent="0.25">
      <c r="A18" s="2"/>
      <c r="B18" s="3"/>
      <c r="C18" s="9"/>
      <c r="D18" s="8"/>
      <c r="E18" s="9"/>
      <c r="F18" s="8"/>
      <c r="G18" s="9"/>
      <c r="H18" s="8"/>
      <c r="I18" s="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sheetData>
  <mergeCells count="5">
    <mergeCell ref="H2:I2"/>
    <mergeCell ref="B2:C2"/>
    <mergeCell ref="D2:E2"/>
    <mergeCell ref="F2:G2"/>
    <mergeCell ref="A1:I1"/>
  </mergeCells>
  <pageMargins left="0.7" right="0.7" top="0.75" bottom="0.75" header="0.3" footer="0.3"/>
  <pageSetup scale="73"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0"/>
  <sheetViews>
    <sheetView workbookViewId="0">
      <selection activeCell="A10" sqref="A10"/>
    </sheetView>
  </sheetViews>
  <sheetFormatPr defaultColWidth="8.85546875" defaultRowHeight="15" x14ac:dyDescent="0.25"/>
  <cols>
    <col min="1" max="1" width="38.28515625" style="1" customWidth="1"/>
    <col min="2" max="2" width="18.42578125" style="1" customWidth="1"/>
    <col min="3" max="3" width="16" customWidth="1"/>
    <col min="4" max="4" width="17.42578125" customWidth="1"/>
    <col min="5" max="5" width="16.42578125" customWidth="1"/>
    <col min="6" max="6" width="18.140625" customWidth="1"/>
    <col min="7" max="7" width="15.85546875" customWidth="1"/>
    <col min="8" max="8" width="17.140625" customWidth="1"/>
    <col min="9" max="9" width="16.5703125" customWidth="1"/>
  </cols>
  <sheetData>
    <row r="1" spans="1:9" ht="29.1" customHeight="1" thickBot="1" x14ac:dyDescent="0.4">
      <c r="A1" s="107" t="s">
        <v>13</v>
      </c>
      <c r="B1" s="107"/>
      <c r="C1" s="107"/>
      <c r="D1" s="107"/>
      <c r="E1" s="107"/>
      <c r="F1" s="107"/>
      <c r="G1" s="107"/>
      <c r="H1" s="107"/>
      <c r="I1" s="107"/>
    </row>
    <row r="2" spans="1:9" s="4" customFormat="1" ht="17.25" customHeight="1" x14ac:dyDescent="0.25">
      <c r="A2" s="2"/>
      <c r="B2" s="105" t="s">
        <v>4</v>
      </c>
      <c r="C2" s="106"/>
      <c r="D2" s="105" t="s">
        <v>3</v>
      </c>
      <c r="E2" s="106"/>
      <c r="F2" s="105" t="s">
        <v>14</v>
      </c>
      <c r="G2" s="106"/>
      <c r="H2" s="105" t="s">
        <v>5</v>
      </c>
      <c r="I2" s="106"/>
    </row>
    <row r="3" spans="1:9" s="2" customFormat="1" ht="60" customHeight="1" x14ac:dyDescent="0.25">
      <c r="B3" s="17" t="s">
        <v>19</v>
      </c>
      <c r="C3" s="16"/>
      <c r="D3" s="17" t="s">
        <v>19</v>
      </c>
      <c r="E3" s="16"/>
      <c r="F3" s="17" t="s">
        <v>19</v>
      </c>
      <c r="G3" s="16"/>
      <c r="H3" s="17" t="s">
        <v>19</v>
      </c>
      <c r="I3" s="16"/>
    </row>
    <row r="4" spans="1:9" s="4" customFormat="1" ht="75" x14ac:dyDescent="0.25">
      <c r="A4" s="7" t="s">
        <v>11</v>
      </c>
      <c r="B4" s="17" t="s">
        <v>34</v>
      </c>
      <c r="C4" s="46" t="s">
        <v>35</v>
      </c>
      <c r="D4" s="17" t="s">
        <v>34</v>
      </c>
      <c r="E4" s="46" t="s">
        <v>35</v>
      </c>
      <c r="F4" s="17" t="s">
        <v>34</v>
      </c>
      <c r="G4" s="46" t="s">
        <v>35</v>
      </c>
      <c r="H4" s="17" t="s">
        <v>34</v>
      </c>
      <c r="I4" s="46" t="s">
        <v>35</v>
      </c>
    </row>
    <row r="5" spans="1:9" s="4" customFormat="1" ht="37.5" customHeight="1" x14ac:dyDescent="0.25">
      <c r="A5" s="63" t="s">
        <v>86</v>
      </c>
      <c r="B5" s="23"/>
      <c r="C5" s="74" t="e">
        <f>B5/C3</f>
        <v>#DIV/0!</v>
      </c>
      <c r="D5" s="23"/>
      <c r="E5" s="74" t="e">
        <f>D5/E3</f>
        <v>#DIV/0!</v>
      </c>
      <c r="F5" s="23"/>
      <c r="G5" s="74" t="e">
        <f>F5/G3</f>
        <v>#DIV/0!</v>
      </c>
      <c r="H5" s="23"/>
      <c r="I5" s="74" t="e">
        <f>H5/I3</f>
        <v>#DIV/0!</v>
      </c>
    </row>
    <row r="6" spans="1:9" s="4" customFormat="1" ht="45.75" thickBot="1" x14ac:dyDescent="0.3">
      <c r="A6" s="2" t="s">
        <v>22</v>
      </c>
      <c r="B6" s="24"/>
      <c r="C6" s="74" t="e">
        <f>B6/C$3</f>
        <v>#DIV/0!</v>
      </c>
      <c r="D6" s="24"/>
      <c r="E6" s="74" t="e">
        <f>D6/E$3</f>
        <v>#DIV/0!</v>
      </c>
      <c r="F6" s="24"/>
      <c r="G6" s="74" t="e">
        <f>F6/G$3</f>
        <v>#DIV/0!</v>
      </c>
      <c r="H6" s="24"/>
      <c r="I6" s="74" t="e">
        <f>H6/I$3</f>
        <v>#DIV/0!</v>
      </c>
    </row>
    <row r="7" spans="1:9" ht="45.75" thickBot="1" x14ac:dyDescent="0.3">
      <c r="A7" s="2" t="s">
        <v>23</v>
      </c>
      <c r="B7" s="25">
        <f>B5+B6</f>
        <v>0</v>
      </c>
      <c r="C7" s="74" t="e">
        <f>B7/C$3</f>
        <v>#DIV/0!</v>
      </c>
      <c r="D7" s="25">
        <f t="shared" ref="D7" si="0">D5+D6</f>
        <v>0</v>
      </c>
      <c r="E7" s="74" t="e">
        <f>D7/E$3</f>
        <v>#DIV/0!</v>
      </c>
      <c r="F7" s="25">
        <f t="shared" ref="F7" si="1">F5+F6</f>
        <v>0</v>
      </c>
      <c r="G7" s="74" t="e">
        <f>F7/G$3</f>
        <v>#DIV/0!</v>
      </c>
      <c r="H7" s="25">
        <f t="shared" ref="H7" si="2">H5+H6</f>
        <v>0</v>
      </c>
      <c r="I7" s="74" t="e">
        <f>H7/I$3</f>
        <v>#DIV/0!</v>
      </c>
    </row>
    <row r="8" spans="1:9" ht="32.25" customHeight="1" x14ac:dyDescent="0.25">
      <c r="A8" s="13" t="s">
        <v>92</v>
      </c>
      <c r="B8" s="33"/>
      <c r="C8" s="21">
        <f>52*48</f>
        <v>2496</v>
      </c>
      <c r="D8" s="33"/>
      <c r="E8" s="21">
        <f>52*48</f>
        <v>2496</v>
      </c>
      <c r="F8" s="33"/>
      <c r="G8" s="21">
        <f>52*48</f>
        <v>2496</v>
      </c>
      <c r="H8" s="33"/>
      <c r="I8" s="21">
        <f>52*48</f>
        <v>2496</v>
      </c>
    </row>
    <row r="9" spans="1:9" ht="44.25" customHeight="1" x14ac:dyDescent="0.25">
      <c r="A9" s="14" t="s">
        <v>41</v>
      </c>
      <c r="B9" s="18"/>
      <c r="C9" s="20" t="e">
        <f>C8-C7</f>
        <v>#DIV/0!</v>
      </c>
      <c r="D9" s="18"/>
      <c r="E9" s="20" t="e">
        <f>E8-E7</f>
        <v>#DIV/0!</v>
      </c>
      <c r="F9" s="18"/>
      <c r="G9" s="20" t="e">
        <f>G8-G7</f>
        <v>#DIV/0!</v>
      </c>
      <c r="H9" s="18"/>
      <c r="I9" s="20" t="e">
        <f>I8-I7</f>
        <v>#DIV/0!</v>
      </c>
    </row>
    <row r="10" spans="1:9" x14ac:dyDescent="0.25">
      <c r="A10" s="15"/>
      <c r="B10" s="26"/>
      <c r="C10" s="27"/>
      <c r="D10" s="26"/>
      <c r="E10" s="27"/>
      <c r="F10" s="26"/>
      <c r="G10" s="27"/>
      <c r="H10" s="26"/>
      <c r="I10" s="27"/>
    </row>
    <row r="11" spans="1:9" ht="30" x14ac:dyDescent="0.25">
      <c r="A11" s="32"/>
      <c r="B11" s="18" t="s">
        <v>27</v>
      </c>
      <c r="C11" s="19" t="s">
        <v>17</v>
      </c>
      <c r="D11" s="18" t="s">
        <v>27</v>
      </c>
      <c r="E11" s="19" t="s">
        <v>17</v>
      </c>
      <c r="F11" s="18" t="s">
        <v>27</v>
      </c>
      <c r="G11" s="19" t="s">
        <v>17</v>
      </c>
      <c r="H11" s="18" t="s">
        <v>27</v>
      </c>
      <c r="I11" s="19" t="s">
        <v>17</v>
      </c>
    </row>
    <row r="12" spans="1:9" ht="30" x14ac:dyDescent="0.25">
      <c r="A12" s="99" t="s">
        <v>45</v>
      </c>
      <c r="B12" s="70">
        <f>365*24</f>
        <v>8760</v>
      </c>
      <c r="C12" s="59" t="e">
        <f>B12/C$9</f>
        <v>#DIV/0!</v>
      </c>
      <c r="D12" s="70">
        <f>365*24</f>
        <v>8760</v>
      </c>
      <c r="E12" s="59" t="e">
        <f>D12/E$9</f>
        <v>#DIV/0!</v>
      </c>
      <c r="F12" s="70">
        <f>365*24</f>
        <v>8760</v>
      </c>
      <c r="G12" s="59" t="e">
        <f>F12/G$9</f>
        <v>#DIV/0!</v>
      </c>
      <c r="H12" s="70">
        <f>365*24</f>
        <v>8760</v>
      </c>
      <c r="I12" s="59" t="e">
        <f>H12/I$9</f>
        <v>#DIV/0!</v>
      </c>
    </row>
    <row r="13" spans="1:9" x14ac:dyDescent="0.25">
      <c r="A13" s="103"/>
      <c r="B13" s="71" t="s">
        <v>16</v>
      </c>
      <c r="C13" s="19" t="s">
        <v>18</v>
      </c>
      <c r="D13" s="33" t="s">
        <v>16</v>
      </c>
      <c r="E13" s="19" t="s">
        <v>18</v>
      </c>
      <c r="F13" s="33" t="s">
        <v>16</v>
      </c>
      <c r="G13" s="19" t="s">
        <v>18</v>
      </c>
      <c r="H13" s="33" t="s">
        <v>16</v>
      </c>
      <c r="I13" s="19" t="s">
        <v>18</v>
      </c>
    </row>
    <row r="14" spans="1:9" ht="30.75" thickBot="1" x14ac:dyDescent="0.3">
      <c r="A14" s="100" t="s">
        <v>45</v>
      </c>
      <c r="B14" s="72">
        <f>365*24</f>
        <v>8760</v>
      </c>
      <c r="C14" s="69" t="e">
        <f>B14/C$9</f>
        <v>#DIV/0!</v>
      </c>
      <c r="D14" s="72">
        <f>365*24</f>
        <v>8760</v>
      </c>
      <c r="E14" s="69" t="e">
        <f>D14/E$9</f>
        <v>#DIV/0!</v>
      </c>
      <c r="F14" s="72">
        <f>365*24</f>
        <v>8760</v>
      </c>
      <c r="G14" s="69" t="e">
        <f>F14/G$9</f>
        <v>#DIV/0!</v>
      </c>
      <c r="H14" s="72">
        <f>365*24</f>
        <v>8760</v>
      </c>
      <c r="I14" s="69" t="e">
        <f>H14/I$9</f>
        <v>#DIV/0!</v>
      </c>
    </row>
    <row r="21" spans="1:2" x14ac:dyDescent="0.25">
      <c r="A21"/>
      <c r="B21"/>
    </row>
    <row r="22" spans="1:2" x14ac:dyDescent="0.25">
      <c r="A22"/>
      <c r="B22"/>
    </row>
    <row r="23" spans="1:2" x14ac:dyDescent="0.25">
      <c r="A23"/>
      <c r="B23"/>
    </row>
    <row r="24" spans="1:2" x14ac:dyDescent="0.25">
      <c r="A24"/>
      <c r="B24"/>
    </row>
    <row r="25" spans="1:2" x14ac:dyDescent="0.25">
      <c r="A25"/>
      <c r="B25"/>
    </row>
    <row r="26" spans="1:2" x14ac:dyDescent="0.25">
      <c r="A26"/>
      <c r="B26"/>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sheetData>
  <mergeCells count="5">
    <mergeCell ref="H2:I2"/>
    <mergeCell ref="B2:C2"/>
    <mergeCell ref="D2:E2"/>
    <mergeCell ref="F2:G2"/>
    <mergeCell ref="A1:I1"/>
  </mergeCells>
  <pageMargins left="0.7" right="0.7" top="0.75" bottom="0.75" header="0.3" footer="0.3"/>
  <pageSetup scale="72"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3"/>
  <sheetViews>
    <sheetView workbookViewId="0">
      <selection activeCell="A10" sqref="A10"/>
    </sheetView>
  </sheetViews>
  <sheetFormatPr defaultColWidth="8.85546875" defaultRowHeight="15" x14ac:dyDescent="0.25"/>
  <cols>
    <col min="1" max="1" width="36.7109375" style="1" customWidth="1"/>
    <col min="2" max="2" width="22" style="1" customWidth="1"/>
    <col min="3" max="3" width="21.85546875" customWidth="1"/>
    <col min="4" max="4" width="22.85546875" customWidth="1"/>
    <col min="5" max="5" width="24.85546875" customWidth="1"/>
    <col min="6" max="6" width="22.140625" customWidth="1"/>
    <col min="7" max="7" width="21.85546875" customWidth="1"/>
    <col min="8" max="8" width="21.5703125" customWidth="1"/>
    <col min="9" max="9" width="23.42578125" customWidth="1"/>
    <col min="10" max="10" width="22.42578125" customWidth="1"/>
    <col min="11" max="11" width="25.5703125" customWidth="1"/>
    <col min="12" max="12" width="22.42578125" customWidth="1"/>
    <col min="13" max="13" width="24.42578125" customWidth="1"/>
    <col min="14" max="14" width="22.5703125" customWidth="1"/>
    <col min="15" max="15" width="24.5703125" customWidth="1"/>
    <col min="16" max="16" width="21.42578125" customWidth="1"/>
    <col min="17" max="17" width="24.140625" customWidth="1"/>
    <col min="18" max="18" width="21.85546875" customWidth="1"/>
    <col min="19" max="19" width="24.140625" customWidth="1"/>
    <col min="21" max="21" width="10.85546875" bestFit="1" customWidth="1"/>
    <col min="23" max="23" width="10.85546875" bestFit="1" customWidth="1"/>
  </cols>
  <sheetData>
    <row r="1" spans="1:19" ht="29.1" customHeight="1" thickBot="1" x14ac:dyDescent="0.4">
      <c r="A1" s="107" t="s">
        <v>55</v>
      </c>
      <c r="B1" s="107"/>
      <c r="C1" s="107"/>
      <c r="D1" s="107"/>
      <c r="E1" s="107"/>
      <c r="F1" s="107"/>
      <c r="G1" s="107"/>
      <c r="H1" s="107"/>
      <c r="I1" s="107"/>
      <c r="J1" s="107"/>
      <c r="K1" s="107"/>
      <c r="L1" s="107"/>
      <c r="M1" s="107"/>
      <c r="N1" s="107"/>
      <c r="O1" s="107"/>
      <c r="P1" s="107"/>
      <c r="Q1" s="107"/>
      <c r="R1" s="107"/>
      <c r="S1" s="107"/>
    </row>
    <row r="2" spans="1:19" s="4" customFormat="1" ht="17.25" customHeight="1" x14ac:dyDescent="0.25">
      <c r="A2" s="2"/>
      <c r="B2" s="86" t="s">
        <v>57</v>
      </c>
      <c r="C2" s="87"/>
      <c r="D2" s="86" t="s">
        <v>58</v>
      </c>
      <c r="E2" s="87"/>
      <c r="F2" s="86" t="s">
        <v>60</v>
      </c>
      <c r="G2" s="87"/>
      <c r="H2" s="86" t="s">
        <v>61</v>
      </c>
      <c r="I2" s="87"/>
      <c r="J2" s="86" t="s">
        <v>62</v>
      </c>
      <c r="K2" s="87"/>
      <c r="L2" s="86" t="s">
        <v>63</v>
      </c>
      <c r="M2" s="87"/>
      <c r="N2" s="86" t="s">
        <v>71</v>
      </c>
      <c r="O2" s="87"/>
      <c r="P2" s="105" t="s">
        <v>73</v>
      </c>
      <c r="Q2" s="108"/>
      <c r="R2" s="105" t="s">
        <v>70</v>
      </c>
      <c r="S2" s="106"/>
    </row>
    <row r="3" spans="1:19" s="2" customFormat="1" ht="45" x14ac:dyDescent="0.25">
      <c r="B3" s="17" t="s">
        <v>19</v>
      </c>
      <c r="C3" s="16"/>
      <c r="D3" s="17" t="s">
        <v>19</v>
      </c>
      <c r="E3" s="16"/>
      <c r="F3" s="17" t="s">
        <v>19</v>
      </c>
      <c r="G3" s="16"/>
      <c r="H3" s="17" t="s">
        <v>19</v>
      </c>
      <c r="I3" s="16"/>
      <c r="J3" s="17" t="s">
        <v>19</v>
      </c>
      <c r="K3" s="16"/>
      <c r="L3" s="17" t="s">
        <v>19</v>
      </c>
      <c r="M3" s="16"/>
      <c r="N3" s="17" t="s">
        <v>19</v>
      </c>
      <c r="O3" s="16"/>
      <c r="P3" s="17" t="s">
        <v>19</v>
      </c>
      <c r="Q3" s="16"/>
      <c r="R3" s="17" t="s">
        <v>19</v>
      </c>
      <c r="S3" s="16"/>
    </row>
    <row r="4" spans="1:19" s="4" customFormat="1" ht="45" x14ac:dyDescent="0.25">
      <c r="A4" s="96" t="s">
        <v>11</v>
      </c>
      <c r="B4" s="17" t="s">
        <v>34</v>
      </c>
      <c r="C4" s="46" t="s">
        <v>35</v>
      </c>
      <c r="D4" s="17" t="s">
        <v>34</v>
      </c>
      <c r="E4" s="46" t="s">
        <v>35</v>
      </c>
      <c r="F4" s="17" t="s">
        <v>34</v>
      </c>
      <c r="G4" s="46" t="s">
        <v>35</v>
      </c>
      <c r="H4" s="17" t="s">
        <v>34</v>
      </c>
      <c r="I4" s="46" t="s">
        <v>35</v>
      </c>
      <c r="J4" s="17" t="s">
        <v>34</v>
      </c>
      <c r="K4" s="46" t="s">
        <v>35</v>
      </c>
      <c r="L4" s="17" t="s">
        <v>34</v>
      </c>
      <c r="M4" s="46" t="s">
        <v>35</v>
      </c>
      <c r="N4" s="17" t="s">
        <v>34</v>
      </c>
      <c r="O4" s="46" t="s">
        <v>35</v>
      </c>
      <c r="P4" s="17" t="s">
        <v>34</v>
      </c>
      <c r="Q4" s="46" t="s">
        <v>35</v>
      </c>
      <c r="R4" s="17" t="s">
        <v>34</v>
      </c>
      <c r="S4" s="46" t="s">
        <v>35</v>
      </c>
    </row>
    <row r="5" spans="1:19" s="4" customFormat="1" ht="45" x14ac:dyDescent="0.25">
      <c r="A5" s="2" t="s">
        <v>21</v>
      </c>
      <c r="B5" s="23"/>
      <c r="C5" s="95" t="e">
        <f>B5/C3</f>
        <v>#DIV/0!</v>
      </c>
      <c r="D5" s="23"/>
      <c r="E5" s="95" t="e">
        <f>D5/E3</f>
        <v>#DIV/0!</v>
      </c>
      <c r="F5" s="23"/>
      <c r="G5" s="81" t="e">
        <f>F5/G3</f>
        <v>#DIV/0!</v>
      </c>
      <c r="H5" s="23"/>
      <c r="I5" s="95" t="e">
        <f>H5/I3</f>
        <v>#DIV/0!</v>
      </c>
      <c r="J5" s="23"/>
      <c r="K5" s="95" t="e">
        <f>J5/K3</f>
        <v>#DIV/0!</v>
      </c>
      <c r="L5" s="23"/>
      <c r="M5" s="94" t="e">
        <f>L5/M3</f>
        <v>#DIV/0!</v>
      </c>
      <c r="N5" s="23"/>
      <c r="O5" s="95" t="e">
        <f>N5/O3</f>
        <v>#DIV/0!</v>
      </c>
      <c r="P5" s="23"/>
      <c r="Q5" s="94" t="e">
        <f>P5/Q3</f>
        <v>#DIV/0!</v>
      </c>
      <c r="R5" s="23"/>
      <c r="S5" s="95" t="e">
        <f>R5/S3</f>
        <v>#DIV/0!</v>
      </c>
    </row>
    <row r="6" spans="1:19" s="4" customFormat="1" ht="45.75" thickBot="1" x14ac:dyDescent="0.3">
      <c r="A6" s="2" t="s">
        <v>22</v>
      </c>
      <c r="B6" s="24"/>
      <c r="C6" s="95" t="e">
        <f>B6/C3</f>
        <v>#DIV/0!</v>
      </c>
      <c r="D6" s="24"/>
      <c r="E6" s="95" t="e">
        <f>D6/E3</f>
        <v>#DIV/0!</v>
      </c>
      <c r="F6" s="24"/>
      <c r="G6" s="81" t="e">
        <f>F6/G3</f>
        <v>#DIV/0!</v>
      </c>
      <c r="H6" s="24"/>
      <c r="I6" s="95" t="e">
        <f>H6/I3</f>
        <v>#DIV/0!</v>
      </c>
      <c r="J6" s="24"/>
      <c r="K6" s="95" t="e">
        <f>J6/K3</f>
        <v>#DIV/0!</v>
      </c>
      <c r="L6" s="24"/>
      <c r="M6" s="94" t="e">
        <f>L6/M3</f>
        <v>#DIV/0!</v>
      </c>
      <c r="N6" s="24"/>
      <c r="O6" s="95" t="e">
        <f>N6/O3</f>
        <v>#DIV/0!</v>
      </c>
      <c r="P6" s="24"/>
      <c r="Q6" s="94" t="e">
        <f>P6/Q3</f>
        <v>#DIV/0!</v>
      </c>
      <c r="R6" s="24"/>
      <c r="S6" s="95" t="e">
        <f>R6/S3</f>
        <v>#DIV/0!</v>
      </c>
    </row>
    <row r="7" spans="1:19" ht="45.75" thickBot="1" x14ac:dyDescent="0.3">
      <c r="A7" s="2" t="s">
        <v>23</v>
      </c>
      <c r="B7" s="25">
        <f t="shared" ref="B7" si="0">B5+B6</f>
        <v>0</v>
      </c>
      <c r="C7" s="95" t="e">
        <f>B7/C3</f>
        <v>#DIV/0!</v>
      </c>
      <c r="D7" s="25">
        <f t="shared" ref="D7" si="1">D5+D6</f>
        <v>0</v>
      </c>
      <c r="E7" s="95" t="e">
        <f>D7/E3</f>
        <v>#DIV/0!</v>
      </c>
      <c r="F7" s="25">
        <f t="shared" ref="F7" si="2">F5+F6</f>
        <v>0</v>
      </c>
      <c r="G7" s="81" t="e">
        <f>F7/G3</f>
        <v>#DIV/0!</v>
      </c>
      <c r="H7" s="25">
        <f t="shared" ref="H7:J7" si="3">H5+H6</f>
        <v>0</v>
      </c>
      <c r="I7" s="95" t="e">
        <f>H7/I3</f>
        <v>#DIV/0!</v>
      </c>
      <c r="J7" s="25">
        <f t="shared" si="3"/>
        <v>0</v>
      </c>
      <c r="K7" s="95" t="e">
        <f>J7/K3</f>
        <v>#DIV/0!</v>
      </c>
      <c r="L7" s="25">
        <f t="shared" ref="L7" si="4">L5+L6</f>
        <v>0</v>
      </c>
      <c r="M7" s="94" t="e">
        <f>L7/M3</f>
        <v>#DIV/0!</v>
      </c>
      <c r="N7" s="25">
        <f t="shared" ref="N7" si="5">N5+N6</f>
        <v>0</v>
      </c>
      <c r="O7" s="95" t="e">
        <f>N7/O3</f>
        <v>#DIV/0!</v>
      </c>
      <c r="P7" s="25">
        <f t="shared" ref="P7" si="6">P5+P6</f>
        <v>0</v>
      </c>
      <c r="Q7" s="94" t="e">
        <f>P7/Q3</f>
        <v>#DIV/0!</v>
      </c>
      <c r="R7" s="25">
        <f t="shared" ref="R7" si="7">R5+R6</f>
        <v>0</v>
      </c>
      <c r="S7" s="95" t="e">
        <f>R7/S3</f>
        <v>#DIV/0!</v>
      </c>
    </row>
    <row r="8" spans="1:19" ht="45" x14ac:dyDescent="0.25">
      <c r="A8" s="13" t="s">
        <v>87</v>
      </c>
      <c r="B8" s="33"/>
      <c r="C8" s="21">
        <f>52*40</f>
        <v>2080</v>
      </c>
      <c r="D8" s="33"/>
      <c r="E8" s="21">
        <f>52*40</f>
        <v>2080</v>
      </c>
      <c r="F8" s="33"/>
      <c r="G8" s="21">
        <f>52*40</f>
        <v>2080</v>
      </c>
      <c r="H8" s="33"/>
      <c r="I8" s="21">
        <f>52*40</f>
        <v>2080</v>
      </c>
      <c r="J8" s="33"/>
      <c r="K8" s="21">
        <f>52*40</f>
        <v>2080</v>
      </c>
      <c r="L8" s="33"/>
      <c r="M8" s="21">
        <f>52*40</f>
        <v>2080</v>
      </c>
      <c r="N8" s="33"/>
      <c r="O8" s="21">
        <f>52*40</f>
        <v>2080</v>
      </c>
      <c r="P8" s="33"/>
      <c r="Q8" s="21">
        <f>52*40</f>
        <v>2080</v>
      </c>
      <c r="R8" s="33"/>
      <c r="S8" s="21">
        <f>52*40</f>
        <v>2080</v>
      </c>
    </row>
    <row r="9" spans="1:19" ht="45" x14ac:dyDescent="0.25">
      <c r="A9" s="14" t="s">
        <v>64</v>
      </c>
      <c r="B9" s="18"/>
      <c r="C9" s="20" t="e">
        <f>C8-C7</f>
        <v>#DIV/0!</v>
      </c>
      <c r="D9" s="18"/>
      <c r="E9" s="20" t="e">
        <f>E8-E7</f>
        <v>#DIV/0!</v>
      </c>
      <c r="F9" s="18"/>
      <c r="G9" s="20" t="e">
        <f>G8-G7</f>
        <v>#DIV/0!</v>
      </c>
      <c r="H9" s="18"/>
      <c r="I9" s="20" t="e">
        <f>I8-I7</f>
        <v>#DIV/0!</v>
      </c>
      <c r="J9" s="18"/>
      <c r="K9" s="20" t="e">
        <f>K8-K7</f>
        <v>#DIV/0!</v>
      </c>
      <c r="L9" s="18"/>
      <c r="M9" s="20" t="e">
        <f>M8-M7</f>
        <v>#DIV/0!</v>
      </c>
      <c r="N9" s="18"/>
      <c r="O9" s="20" t="e">
        <f t="shared" ref="O9" si="8">O8-O5</f>
        <v>#DIV/0!</v>
      </c>
      <c r="P9" s="18"/>
      <c r="Q9" s="20" t="e">
        <f>Q8-Q7</f>
        <v>#DIV/0!</v>
      </c>
      <c r="R9" s="18"/>
      <c r="S9" s="20" t="e">
        <f t="shared" ref="S9" si="9">S8-S5</f>
        <v>#DIV/0!</v>
      </c>
    </row>
    <row r="10" spans="1:19" x14ac:dyDescent="0.25">
      <c r="A10" s="15"/>
      <c r="B10" s="26"/>
      <c r="C10" s="27"/>
      <c r="D10" s="26"/>
      <c r="E10" s="27"/>
      <c r="F10" s="26"/>
      <c r="G10" s="27"/>
      <c r="H10" s="26"/>
      <c r="I10" s="27"/>
      <c r="J10" s="26"/>
      <c r="K10" s="27"/>
      <c r="L10" s="26"/>
      <c r="M10" s="27"/>
      <c r="N10" s="26"/>
      <c r="O10" s="27"/>
      <c r="P10" s="26"/>
      <c r="Q10" s="27"/>
      <c r="R10" s="26"/>
      <c r="S10" s="27"/>
    </row>
    <row r="11" spans="1:19" x14ac:dyDescent="0.25">
      <c r="A11" s="32"/>
      <c r="B11" s="18" t="s">
        <v>27</v>
      </c>
      <c r="C11" s="19" t="s">
        <v>17</v>
      </c>
      <c r="D11" s="18" t="s">
        <v>27</v>
      </c>
      <c r="E11" s="19" t="s">
        <v>17</v>
      </c>
      <c r="F11" s="18" t="s">
        <v>27</v>
      </c>
      <c r="G11" s="19" t="s">
        <v>17</v>
      </c>
      <c r="H11" s="18" t="s">
        <v>27</v>
      </c>
      <c r="I11" s="19" t="s">
        <v>17</v>
      </c>
      <c r="J11" s="18" t="s">
        <v>27</v>
      </c>
      <c r="K11" s="19" t="s">
        <v>17</v>
      </c>
      <c r="L11" s="18" t="s">
        <v>27</v>
      </c>
      <c r="M11" s="19" t="s">
        <v>17</v>
      </c>
      <c r="N11" s="18" t="s">
        <v>27</v>
      </c>
      <c r="O11" s="19" t="s">
        <v>17</v>
      </c>
      <c r="P11" s="18" t="s">
        <v>27</v>
      </c>
      <c r="Q11" s="19" t="s">
        <v>17</v>
      </c>
      <c r="R11" s="18" t="s">
        <v>27</v>
      </c>
      <c r="S11" s="19" t="s">
        <v>17</v>
      </c>
    </row>
    <row r="12" spans="1:19" ht="30" x14ac:dyDescent="0.25">
      <c r="A12" s="82" t="s">
        <v>72</v>
      </c>
      <c r="B12" s="83">
        <f>365*24</f>
        <v>8760</v>
      </c>
      <c r="C12" s="84" t="e">
        <f>B12/C9</f>
        <v>#DIV/0!</v>
      </c>
      <c r="D12" s="83">
        <f>365*24</f>
        <v>8760</v>
      </c>
      <c r="E12" s="84" t="e">
        <f>D12/E9</f>
        <v>#DIV/0!</v>
      </c>
      <c r="F12" s="83">
        <f>365*24</f>
        <v>8760</v>
      </c>
      <c r="G12" s="84" t="e">
        <f>F12/G9</f>
        <v>#DIV/0!</v>
      </c>
      <c r="H12" s="83">
        <f>365*24</f>
        <v>8760</v>
      </c>
      <c r="I12" s="84" t="e">
        <f>H12/I9</f>
        <v>#DIV/0!</v>
      </c>
      <c r="J12" s="83">
        <f>365*24</f>
        <v>8760</v>
      </c>
      <c r="K12" s="84" t="e">
        <f>J12/K9</f>
        <v>#DIV/0!</v>
      </c>
      <c r="L12" s="83">
        <f>365*24</f>
        <v>8760</v>
      </c>
      <c r="M12" s="84" t="e">
        <f>L12/M9</f>
        <v>#DIV/0!</v>
      </c>
      <c r="N12" s="83">
        <f>365*24</f>
        <v>8760</v>
      </c>
      <c r="O12" s="84" t="e">
        <f>N12/O9</f>
        <v>#DIV/0!</v>
      </c>
      <c r="P12" s="83">
        <f>365*24</f>
        <v>8760</v>
      </c>
      <c r="Q12" s="84" t="e">
        <f>P12/Q9</f>
        <v>#DIV/0!</v>
      </c>
      <c r="R12" s="83">
        <f>365*24</f>
        <v>8760</v>
      </c>
      <c r="S12" s="84" t="e">
        <f>R12/S9</f>
        <v>#DIV/0!</v>
      </c>
    </row>
    <row r="13" spans="1:19" ht="30" x14ac:dyDescent="0.25">
      <c r="A13" s="31"/>
      <c r="B13" s="18" t="s">
        <v>26</v>
      </c>
      <c r="C13" s="19" t="s">
        <v>18</v>
      </c>
      <c r="D13" s="18" t="s">
        <v>26</v>
      </c>
      <c r="E13" s="19" t="s">
        <v>18</v>
      </c>
      <c r="F13" s="18" t="s">
        <v>26</v>
      </c>
      <c r="G13" s="19" t="s">
        <v>18</v>
      </c>
      <c r="H13" s="18" t="s">
        <v>26</v>
      </c>
      <c r="I13" s="19" t="s">
        <v>18</v>
      </c>
      <c r="J13" s="18"/>
      <c r="K13" s="19"/>
      <c r="L13" s="18"/>
      <c r="M13" s="19"/>
      <c r="N13" s="18"/>
      <c r="O13" s="19"/>
      <c r="P13" s="18"/>
      <c r="Q13" s="19"/>
      <c r="R13" s="18"/>
      <c r="S13" s="19"/>
    </row>
    <row r="14" spans="1:19" ht="30" x14ac:dyDescent="0.25">
      <c r="A14" s="104" t="s">
        <v>68</v>
      </c>
      <c r="B14" s="83">
        <f>365*8</f>
        <v>2920</v>
      </c>
      <c r="C14" s="84" t="e">
        <f>C12/3</f>
        <v>#DIV/0!</v>
      </c>
      <c r="D14" s="83">
        <f>365*8</f>
        <v>2920</v>
      </c>
      <c r="E14" s="84" t="e">
        <f>E12/3</f>
        <v>#DIV/0!</v>
      </c>
      <c r="F14" s="85">
        <v>2920</v>
      </c>
      <c r="G14" s="84" t="e">
        <f>G12/3</f>
        <v>#DIV/0!</v>
      </c>
      <c r="H14" s="85">
        <v>2920</v>
      </c>
      <c r="I14" s="84" t="e">
        <f>I12/3</f>
        <v>#DIV/0!</v>
      </c>
      <c r="J14" s="85">
        <v>2920</v>
      </c>
      <c r="K14" s="84" t="e">
        <f>K12/3</f>
        <v>#DIV/0!</v>
      </c>
      <c r="L14" s="85">
        <v>2920</v>
      </c>
      <c r="M14" s="84" t="e">
        <f>M12/3</f>
        <v>#DIV/0!</v>
      </c>
      <c r="N14" s="85">
        <v>2920</v>
      </c>
      <c r="O14" s="84" t="e">
        <f>O12/3</f>
        <v>#DIV/0!</v>
      </c>
      <c r="P14" s="85">
        <v>2920</v>
      </c>
      <c r="Q14" s="84" t="e">
        <f>Q12/3</f>
        <v>#DIV/0!</v>
      </c>
      <c r="R14" s="85">
        <v>2920</v>
      </c>
      <c r="S14" s="84" t="e">
        <f>S12/3</f>
        <v>#DIV/0!</v>
      </c>
    </row>
    <row r="15" spans="1:19" ht="30" x14ac:dyDescent="0.25">
      <c r="A15" s="104" t="s">
        <v>75</v>
      </c>
      <c r="B15" s="83">
        <f>365*8/7*5</f>
        <v>2085.7142857142858</v>
      </c>
      <c r="C15" s="59" t="e">
        <f>C14*5/7</f>
        <v>#DIV/0!</v>
      </c>
      <c r="D15" s="83">
        <f>365*8/7*5</f>
        <v>2085.7142857142858</v>
      </c>
      <c r="E15" s="59" t="e">
        <f>E14*5/7</f>
        <v>#DIV/0!</v>
      </c>
      <c r="F15" s="83">
        <f>365*8/7*5</f>
        <v>2085.7142857142858</v>
      </c>
      <c r="G15" s="59" t="e">
        <f>G14*5/7</f>
        <v>#DIV/0!</v>
      </c>
      <c r="H15" s="83">
        <f>365*8/7*5</f>
        <v>2085.7142857142858</v>
      </c>
      <c r="I15" s="59" t="e">
        <f>I14*5/7</f>
        <v>#DIV/0!</v>
      </c>
      <c r="J15" s="83">
        <f>365*8/7*5</f>
        <v>2085.7142857142858</v>
      </c>
      <c r="K15" s="59" t="e">
        <f>K14*5/7</f>
        <v>#DIV/0!</v>
      </c>
      <c r="L15" s="83">
        <f>365*8/7*5</f>
        <v>2085.7142857142858</v>
      </c>
      <c r="M15" s="59" t="e">
        <f>M14*5/7</f>
        <v>#DIV/0!</v>
      </c>
      <c r="N15" s="83">
        <f>365*8/7*5</f>
        <v>2085.7142857142858</v>
      </c>
      <c r="O15" s="59" t="e">
        <f>O14*5/7</f>
        <v>#DIV/0!</v>
      </c>
      <c r="P15" s="83">
        <f>365*8/7*5</f>
        <v>2085.7142857142858</v>
      </c>
      <c r="Q15" s="59" t="e">
        <f>Q14*5/7</f>
        <v>#DIV/0!</v>
      </c>
      <c r="R15" s="83">
        <f>365*8/7*5</f>
        <v>2085.7142857142858</v>
      </c>
      <c r="S15" s="59" t="e">
        <f>S14*5/7</f>
        <v>#DIV/0!</v>
      </c>
    </row>
    <row r="16" spans="1:19" s="92" customFormat="1" ht="15.75" thickBot="1" x14ac:dyDescent="0.3">
      <c r="A16" s="88"/>
      <c r="B16" s="89"/>
      <c r="C16" s="90"/>
      <c r="D16" s="89"/>
      <c r="E16" s="90"/>
      <c r="F16" s="91"/>
      <c r="G16" s="90"/>
      <c r="H16" s="91"/>
      <c r="I16" s="90"/>
      <c r="J16" s="91"/>
      <c r="K16" s="90"/>
      <c r="L16" s="91"/>
      <c r="M16" s="90"/>
      <c r="N16" s="91"/>
      <c r="O16" s="90"/>
      <c r="P16" s="91"/>
      <c r="Q16" s="90"/>
      <c r="R16" s="91"/>
      <c r="S16" s="90"/>
    </row>
    <row r="17" spans="1:5" x14ac:dyDescent="0.25">
      <c r="A17" s="2"/>
      <c r="B17" s="105" t="s">
        <v>56</v>
      </c>
      <c r="C17" s="106"/>
      <c r="D17" s="105" t="s">
        <v>59</v>
      </c>
      <c r="E17" s="106"/>
    </row>
    <row r="18" spans="1:5" ht="45.75" thickBot="1" x14ac:dyDescent="0.3">
      <c r="A18" s="2"/>
      <c r="B18" s="17" t="s">
        <v>19</v>
      </c>
      <c r="C18" s="24"/>
      <c r="D18" s="17" t="s">
        <v>19</v>
      </c>
      <c r="E18" s="16"/>
    </row>
    <row r="19" spans="1:5" ht="45" x14ac:dyDescent="0.25">
      <c r="A19" s="7" t="s">
        <v>11</v>
      </c>
      <c r="B19" s="17" t="s">
        <v>34</v>
      </c>
      <c r="C19" s="46" t="s">
        <v>35</v>
      </c>
      <c r="D19" s="17" t="s">
        <v>34</v>
      </c>
      <c r="E19" s="46" t="s">
        <v>35</v>
      </c>
    </row>
    <row r="20" spans="1:5" ht="45" x14ac:dyDescent="0.25">
      <c r="A20" s="63" t="s">
        <v>86</v>
      </c>
      <c r="B20" s="23"/>
      <c r="C20" s="95" t="e">
        <f>B20/C18</f>
        <v>#DIV/0!</v>
      </c>
      <c r="D20" s="23"/>
      <c r="E20" s="95" t="e">
        <f>D20/E18</f>
        <v>#DIV/0!</v>
      </c>
    </row>
    <row r="21" spans="1:5" ht="45.75" thickBot="1" x14ac:dyDescent="0.3">
      <c r="A21" s="2" t="s">
        <v>22</v>
      </c>
      <c r="B21" s="24"/>
      <c r="C21" s="95" t="e">
        <f>B21/C18</f>
        <v>#DIV/0!</v>
      </c>
      <c r="D21" s="24"/>
      <c r="E21" s="95" t="e">
        <f>D21/E18</f>
        <v>#DIV/0!</v>
      </c>
    </row>
    <row r="22" spans="1:5" ht="45.75" thickBot="1" x14ac:dyDescent="0.3">
      <c r="A22" s="2" t="s">
        <v>23</v>
      </c>
      <c r="B22" s="25">
        <f>B20+B21</f>
        <v>0</v>
      </c>
      <c r="C22" s="95" t="e">
        <f>B22/C18</f>
        <v>#DIV/0!</v>
      </c>
      <c r="D22" s="25">
        <f t="shared" ref="D22" si="10">D20+D21</f>
        <v>0</v>
      </c>
      <c r="E22" s="95" t="e">
        <f>D22/E18</f>
        <v>#DIV/0!</v>
      </c>
    </row>
    <row r="23" spans="1:5" ht="45" x14ac:dyDescent="0.25">
      <c r="A23" s="13" t="s">
        <v>89</v>
      </c>
      <c r="B23" s="33"/>
      <c r="C23" s="21">
        <f>52*42</f>
        <v>2184</v>
      </c>
      <c r="D23" s="33"/>
      <c r="E23" s="21">
        <f>52*42</f>
        <v>2184</v>
      </c>
    </row>
    <row r="24" spans="1:5" ht="45" x14ac:dyDescent="0.25">
      <c r="A24" s="14" t="s">
        <v>64</v>
      </c>
      <c r="B24" s="18"/>
      <c r="C24" s="20" t="e">
        <f>C23-C22</f>
        <v>#DIV/0!</v>
      </c>
      <c r="D24" s="18"/>
      <c r="E24" s="20" t="e">
        <f>E23-E22</f>
        <v>#DIV/0!</v>
      </c>
    </row>
    <row r="25" spans="1:5" x14ac:dyDescent="0.25">
      <c r="A25" s="15"/>
      <c r="B25" s="26"/>
      <c r="C25" s="27"/>
      <c r="D25" s="26"/>
      <c r="E25" s="27"/>
    </row>
    <row r="26" spans="1:5" x14ac:dyDescent="0.25">
      <c r="A26" s="32"/>
      <c r="B26" s="18" t="s">
        <v>65</v>
      </c>
      <c r="C26" s="98" t="s">
        <v>91</v>
      </c>
      <c r="D26" s="18" t="s">
        <v>65</v>
      </c>
      <c r="E26" s="98" t="s">
        <v>91</v>
      </c>
    </row>
    <row r="27" spans="1:5" x14ac:dyDescent="0.25">
      <c r="A27" s="82" t="s">
        <v>66</v>
      </c>
      <c r="B27" s="23"/>
      <c r="C27" s="84">
        <f>B27/365/42*5</f>
        <v>0</v>
      </c>
      <c r="D27" s="23"/>
      <c r="E27" s="84">
        <f>D27/365/42*5</f>
        <v>0</v>
      </c>
    </row>
    <row r="28" spans="1:5" ht="30" x14ac:dyDescent="0.25">
      <c r="A28" s="31" t="s">
        <v>69</v>
      </c>
      <c r="B28" s="18" t="s">
        <v>67</v>
      </c>
      <c r="C28" s="97" t="s">
        <v>17</v>
      </c>
      <c r="D28" s="18" t="s">
        <v>67</v>
      </c>
      <c r="E28" s="19" t="s">
        <v>17</v>
      </c>
    </row>
    <row r="29" spans="1:5" x14ac:dyDescent="0.25">
      <c r="A29" s="93" t="s">
        <v>74</v>
      </c>
      <c r="B29" s="83" t="e">
        <f>B27/C24</f>
        <v>#DIV/0!</v>
      </c>
      <c r="C29" s="84" t="e">
        <f>B29/C27</f>
        <v>#DIV/0!</v>
      </c>
      <c r="D29" s="83" t="e">
        <f>D27/E24</f>
        <v>#DIV/0!</v>
      </c>
      <c r="E29" s="84" t="e">
        <f>D29/E27</f>
        <v>#DIV/0!</v>
      </c>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sheetData>
  <mergeCells count="5">
    <mergeCell ref="B17:C17"/>
    <mergeCell ref="D17:E17"/>
    <mergeCell ref="R2:S2"/>
    <mergeCell ref="P2:Q2"/>
    <mergeCell ref="A1:S1"/>
  </mergeCells>
  <pageMargins left="0.7" right="0.7" top="0.75" bottom="0.75" header="0.3" footer="0.3"/>
  <pageSetup paperSize="17" scale="44"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633CFD36E86D44B909A48DB7F06E1A" ma:contentTypeVersion="0" ma:contentTypeDescription="Create a new document." ma:contentTypeScope="" ma:versionID="d64423d8162ffc04222cd1bd7e862ea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13CF31-449F-4729-87A0-C3F1AADCA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A802333-161E-4E76-B0A9-A3982F9CF56D}">
  <ds:schemaRefs>
    <ds:schemaRef ds:uri="http://schemas.microsoft.com/office/2006/documentManagement/types"/>
    <ds:schemaRef ds:uri="http://purl.org/dc/term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66EF538-DB1B-4C99-8411-0CA131C73D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Corrections</vt:lpstr>
      <vt:lpstr>Police</vt:lpstr>
      <vt:lpstr>Fire</vt:lpstr>
      <vt:lpstr>Transportation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dc:creator>
  <cp:lastModifiedBy>Mendoza, Luis H. (OMB)</cp:lastModifiedBy>
  <cp:lastPrinted>2017-11-20T14:11:16Z</cp:lastPrinted>
  <dcterms:created xsi:type="dcterms:W3CDTF">2017-09-06T12:48:01Z</dcterms:created>
  <dcterms:modified xsi:type="dcterms:W3CDTF">2022-12-05T17:19:04Z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0x01010085633CFD36E86D44B909A48DB7F06E1A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