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795" windowHeight="8865" tabRatio="780" activeTab="13"/>
  </bookViews>
  <sheets>
    <sheet name="ZipListing" sheetId="1" r:id="rId1"/>
    <sheet name="Oct1995" sheetId="2" r:id="rId2"/>
    <sheet name="Nov1995" sheetId="3" r:id="rId3"/>
    <sheet name="Dec1995" sheetId="4" r:id="rId4"/>
    <sheet name="Jan1996" sheetId="5" r:id="rId5"/>
    <sheet name="Feb1996" sheetId="6" r:id="rId6"/>
    <sheet name="Mar1996" sheetId="7" r:id="rId7"/>
    <sheet name="Apr1996" sheetId="8" r:id="rId8"/>
    <sheet name="May1996" sheetId="9" r:id="rId9"/>
    <sheet name="June1996" sheetId="10" r:id="rId10"/>
    <sheet name="July1996" sheetId="11" r:id="rId11"/>
    <sheet name="Aug1996" sheetId="12" r:id="rId12"/>
    <sheet name="Sept1996" sheetId="13" r:id="rId13"/>
    <sheet name="FY19951996" sheetId="14" r:id="rId14"/>
  </sheets>
  <definedNames/>
  <calcPr fullCalcOnLoad="1"/>
</workbook>
</file>

<file path=xl/sharedStrings.xml><?xml version="1.0" encoding="utf-8"?>
<sst xmlns="http://schemas.openxmlformats.org/spreadsheetml/2006/main" count="1942" uniqueCount="164">
  <si>
    <t>ZIPCode</t>
  </si>
  <si>
    <t>City</t>
  </si>
  <si>
    <t>33010</t>
  </si>
  <si>
    <t>Hialeah Gardens</t>
  </si>
  <si>
    <t>Miami</t>
  </si>
  <si>
    <t>Hialeah</t>
  </si>
  <si>
    <t>33012</t>
  </si>
  <si>
    <t>33013</t>
  </si>
  <si>
    <t>33014</t>
  </si>
  <si>
    <t>Hialeah Lakes</t>
  </si>
  <si>
    <t>Miami Lakes</t>
  </si>
  <si>
    <t>Opa Locka</t>
  </si>
  <si>
    <t>33015</t>
  </si>
  <si>
    <t>Palm Springs North</t>
  </si>
  <si>
    <t>Miami Gardens</t>
  </si>
  <si>
    <t>33016</t>
  </si>
  <si>
    <t>33018</t>
  </si>
  <si>
    <t>33030</t>
  </si>
  <si>
    <t>Homestead</t>
  </si>
  <si>
    <t>Modello</t>
  </si>
  <si>
    <t>Leisure City</t>
  </si>
  <si>
    <t>Everglades National Park</t>
  </si>
  <si>
    <t>33031</t>
  </si>
  <si>
    <t>Redland</t>
  </si>
  <si>
    <t>33032</t>
  </si>
  <si>
    <t>Naranja</t>
  </si>
  <si>
    <t>Princeton</t>
  </si>
  <si>
    <t>33033</t>
  </si>
  <si>
    <t>33034</t>
  </si>
  <si>
    <t>Flamingo Lodge</t>
  </si>
  <si>
    <t>Florida City</t>
  </si>
  <si>
    <t>33035</t>
  </si>
  <si>
    <t>33054</t>
  </si>
  <si>
    <t>33056</t>
  </si>
  <si>
    <t>Carol City</t>
  </si>
  <si>
    <t>33109</t>
  </si>
  <si>
    <t>Miami Beach</t>
  </si>
  <si>
    <t>Fisher Island</t>
  </si>
  <si>
    <t>33122</t>
  </si>
  <si>
    <t>33125</t>
  </si>
  <si>
    <t>33126</t>
  </si>
  <si>
    <t>Blue Lagoon</t>
  </si>
  <si>
    <t>33128</t>
  </si>
  <si>
    <t>33129</t>
  </si>
  <si>
    <t>33130</t>
  </si>
  <si>
    <t>33131</t>
  </si>
  <si>
    <t>33132</t>
  </si>
  <si>
    <t>Seybold</t>
  </si>
  <si>
    <t>33133</t>
  </si>
  <si>
    <t>Coconut Grove</t>
  </si>
  <si>
    <t>Coral Gables</t>
  </si>
  <si>
    <t>33134</t>
  </si>
  <si>
    <t>33135</t>
  </si>
  <si>
    <t>33136</t>
  </si>
  <si>
    <t>33137</t>
  </si>
  <si>
    <t>33138</t>
  </si>
  <si>
    <t>El Portal</t>
  </si>
  <si>
    <t>Miami Shores</t>
  </si>
  <si>
    <t>33139</t>
  </si>
  <si>
    <t>Venetian Islands</t>
  </si>
  <si>
    <t>Carl Fisher</t>
  </si>
  <si>
    <t>33140</t>
  </si>
  <si>
    <t>Sunset Island</t>
  </si>
  <si>
    <t>33141</t>
  </si>
  <si>
    <t>North Bay Village</t>
  </si>
  <si>
    <t>Normandy Isle</t>
  </si>
  <si>
    <t>Normandy</t>
  </si>
  <si>
    <t>33142</t>
  </si>
  <si>
    <t>33143</t>
  </si>
  <si>
    <t>South Miami</t>
  </si>
  <si>
    <t>33144</t>
  </si>
  <si>
    <t>Sweetwater</t>
  </si>
  <si>
    <t>West Miami</t>
  </si>
  <si>
    <t>33145</t>
  </si>
  <si>
    <t>Coral</t>
  </si>
  <si>
    <t>33146</t>
  </si>
  <si>
    <t>University of Miami</t>
  </si>
  <si>
    <t>Hibiscus</t>
  </si>
  <si>
    <t>33147</t>
  </si>
  <si>
    <t>33149</t>
  </si>
  <si>
    <t>Key Biscayne</t>
  </si>
  <si>
    <t>33150</t>
  </si>
  <si>
    <t>33154</t>
  </si>
  <si>
    <t>Bay Harbor Islands</t>
  </si>
  <si>
    <t>Surfside</t>
  </si>
  <si>
    <t>Indian Creek Village</t>
  </si>
  <si>
    <t>Bal Harbour</t>
  </si>
  <si>
    <t>Indian Creek</t>
  </si>
  <si>
    <t>33155</t>
  </si>
  <si>
    <t>33156</t>
  </si>
  <si>
    <t>Kendall</t>
  </si>
  <si>
    <t>Gables by the Sea</t>
  </si>
  <si>
    <t>Richmond Heights</t>
  </si>
  <si>
    <t>33157</t>
  </si>
  <si>
    <t>South Miami Heights</t>
  </si>
  <si>
    <t>Perrine</t>
  </si>
  <si>
    <t>Cutler Ridge</t>
  </si>
  <si>
    <t>33158</t>
  </si>
  <si>
    <t>Gables</t>
  </si>
  <si>
    <t>33160</t>
  </si>
  <si>
    <t>North Miami Beach</t>
  </si>
  <si>
    <t>Aventura</t>
  </si>
  <si>
    <t>Sunny Isles</t>
  </si>
  <si>
    <t>Ventura</t>
  </si>
  <si>
    <t>Golden Beach</t>
  </si>
  <si>
    <t>Sunny Isles Beach</t>
  </si>
  <si>
    <t>33161</t>
  </si>
  <si>
    <t>Biscayne Park</t>
  </si>
  <si>
    <t>Barry University</t>
  </si>
  <si>
    <t>North Miami</t>
  </si>
  <si>
    <t>33162</t>
  </si>
  <si>
    <t>Uleta</t>
  </si>
  <si>
    <t>33165</t>
  </si>
  <si>
    <t>Olympia Heights</t>
  </si>
  <si>
    <t>Westchester</t>
  </si>
  <si>
    <t>33166</t>
  </si>
  <si>
    <t>Medley</t>
  </si>
  <si>
    <t>Miami Springs</t>
  </si>
  <si>
    <t>Milam Dairy</t>
  </si>
  <si>
    <t>Virginia Gardens</t>
  </si>
  <si>
    <t>33167</t>
  </si>
  <si>
    <t>33168</t>
  </si>
  <si>
    <t>33169</t>
  </si>
  <si>
    <t>33170</t>
  </si>
  <si>
    <t>Country Lakes</t>
  </si>
  <si>
    <t>Goulds</t>
  </si>
  <si>
    <t>Quail Heights</t>
  </si>
  <si>
    <t>33172</t>
  </si>
  <si>
    <t>33173</t>
  </si>
  <si>
    <t>Sunset</t>
  </si>
  <si>
    <t>33174</t>
  </si>
  <si>
    <t>33175</t>
  </si>
  <si>
    <t>33176</t>
  </si>
  <si>
    <t>Snapper Creek</t>
  </si>
  <si>
    <t>33177</t>
  </si>
  <si>
    <t>33178</t>
  </si>
  <si>
    <t>33179</t>
  </si>
  <si>
    <t>33180</t>
  </si>
  <si>
    <t>Ojus</t>
  </si>
  <si>
    <t>33181</t>
  </si>
  <si>
    <t>33183</t>
  </si>
  <si>
    <t>33184</t>
  </si>
  <si>
    <t>33185</t>
  </si>
  <si>
    <t>33186</t>
  </si>
  <si>
    <t>Crossings</t>
  </si>
  <si>
    <t>33187</t>
  </si>
  <si>
    <t>33189</t>
  </si>
  <si>
    <t>33193</t>
  </si>
  <si>
    <t>33196</t>
  </si>
  <si>
    <t>33299</t>
  </si>
  <si>
    <t>Zip_Code</t>
  </si>
  <si>
    <t>Convention_Tax</t>
  </si>
  <si>
    <t>Tourist_Tax</t>
  </si>
  <si>
    <t>Food_Beverage_Tax</t>
  </si>
  <si>
    <t>Homeless_Tax</t>
  </si>
  <si>
    <t>Total_tax</t>
  </si>
  <si>
    <t>Pct</t>
  </si>
  <si>
    <t>Zip Code Break Down</t>
  </si>
  <si>
    <t>Show Map</t>
  </si>
  <si>
    <t>Pct.</t>
  </si>
  <si>
    <t>Other Zips</t>
  </si>
  <si>
    <t>Homeless_Tx</t>
  </si>
  <si>
    <t>Total_Tx</t>
  </si>
  <si>
    <t>Total_Tax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</si>
</sst>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8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164" fontId="1" fillId="0" borderId="2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1" fillId="0" borderId="2" xfId="0" applyNumberFormat="1" applyFont="1" applyFill="1" applyBorder="1" applyAlignment="1">
      <alignment horizontal="right" wrapText="1"/>
    </xf>
    <xf numFmtId="9" fontId="0" fillId="0" borderId="0" xfId="0" applyNumberFormat="1" applyAlignment="1">
      <alignment/>
    </xf>
    <xf numFmtId="0" fontId="2" fillId="0" borderId="0" xfId="20" applyAlignment="1">
      <alignment/>
    </xf>
    <xf numFmtId="164" fontId="1" fillId="0" borderId="0" xfId="0" applyNumberFormat="1" applyFont="1" applyFill="1" applyBorder="1" applyAlignment="1">
      <alignment horizontal="right" wrapText="1"/>
    </xf>
    <xf numFmtId="9" fontId="1" fillId="0" borderId="2" xfId="0" applyNumberFormat="1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1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2" xfId="63" applyFont="1" applyFill="1" applyBorder="1" applyAlignment="1">
      <alignment horizontal="left" wrapText="1"/>
      <protection/>
    </xf>
    <xf numFmtId="164" fontId="1" fillId="0" borderId="2" xfId="63" applyNumberFormat="1" applyFont="1" applyFill="1" applyBorder="1" applyAlignment="1">
      <alignment horizontal="right" wrapText="1"/>
      <protection/>
    </xf>
    <xf numFmtId="0" fontId="1" fillId="0" borderId="2" xfId="59" applyFont="1" applyFill="1" applyBorder="1" applyAlignment="1">
      <alignment horizontal="left" wrapText="1"/>
      <protection/>
    </xf>
    <xf numFmtId="164" fontId="1" fillId="0" borderId="2" xfId="59" applyNumberFormat="1" applyFont="1" applyFill="1" applyBorder="1" applyAlignment="1">
      <alignment horizontal="right" wrapText="1"/>
      <protection/>
    </xf>
    <xf numFmtId="0" fontId="1" fillId="0" borderId="2" xfId="30" applyFont="1" applyFill="1" applyBorder="1" applyAlignment="1">
      <alignment horizontal="left" wrapText="1"/>
      <protection/>
    </xf>
    <xf numFmtId="164" fontId="1" fillId="0" borderId="2" xfId="30" applyNumberFormat="1" applyFont="1" applyFill="1" applyBorder="1" applyAlignment="1">
      <alignment horizontal="right" wrapText="1"/>
      <protection/>
    </xf>
    <xf numFmtId="0" fontId="1" fillId="0" borderId="2" xfId="42" applyFont="1" applyFill="1" applyBorder="1" applyAlignment="1">
      <alignment horizontal="left" wrapText="1"/>
      <protection/>
    </xf>
    <xf numFmtId="164" fontId="1" fillId="0" borderId="2" xfId="42" applyNumberFormat="1" applyFont="1" applyFill="1" applyBorder="1" applyAlignment="1">
      <alignment horizontal="right" wrapText="1"/>
      <protection/>
    </xf>
    <xf numFmtId="0" fontId="1" fillId="0" borderId="2" xfId="34" applyFont="1" applyFill="1" applyBorder="1" applyAlignment="1">
      <alignment horizontal="left" wrapText="1"/>
      <protection/>
    </xf>
    <xf numFmtId="164" fontId="1" fillId="0" borderId="2" xfId="34" applyNumberFormat="1" applyFont="1" applyFill="1" applyBorder="1" applyAlignment="1">
      <alignment horizontal="right" wrapText="1"/>
      <protection/>
    </xf>
    <xf numFmtId="0" fontId="1" fillId="0" borderId="2" xfId="24" applyFont="1" applyFill="1" applyBorder="1" applyAlignment="1">
      <alignment horizontal="left" wrapText="1"/>
      <protection/>
    </xf>
    <xf numFmtId="164" fontId="1" fillId="0" borderId="2" xfId="24" applyNumberFormat="1" applyFont="1" applyFill="1" applyBorder="1" applyAlignment="1">
      <alignment horizontal="right" wrapText="1"/>
      <protection/>
    </xf>
    <xf numFmtId="0" fontId="1" fillId="0" borderId="2" xfId="39" applyFont="1" applyFill="1" applyBorder="1" applyAlignment="1">
      <alignment horizontal="left" wrapText="1"/>
      <protection/>
    </xf>
    <xf numFmtId="164" fontId="1" fillId="0" borderId="2" xfId="39" applyNumberFormat="1" applyFont="1" applyFill="1" applyBorder="1" applyAlignment="1">
      <alignment horizontal="right" wrapText="1"/>
      <protection/>
    </xf>
    <xf numFmtId="0" fontId="1" fillId="0" borderId="2" xfId="38" applyFont="1" applyFill="1" applyBorder="1" applyAlignment="1">
      <alignment horizontal="left" wrapText="1"/>
      <protection/>
    </xf>
    <xf numFmtId="0" fontId="1" fillId="0" borderId="2" xfId="48" applyFont="1" applyFill="1" applyBorder="1" applyAlignment="1">
      <alignment horizontal="left" wrapText="1"/>
      <protection/>
    </xf>
    <xf numFmtId="164" fontId="1" fillId="0" borderId="2" xfId="48" applyNumberFormat="1" applyFont="1" applyFill="1" applyBorder="1" applyAlignment="1">
      <alignment horizontal="right" wrapText="1"/>
      <protection/>
    </xf>
    <xf numFmtId="0" fontId="1" fillId="0" borderId="2" xfId="67" applyFont="1" applyFill="1" applyBorder="1" applyAlignment="1">
      <alignment horizontal="left" wrapText="1"/>
      <protection/>
    </xf>
    <xf numFmtId="164" fontId="1" fillId="0" borderId="2" xfId="67" applyNumberFormat="1" applyFont="1" applyFill="1" applyBorder="1" applyAlignment="1">
      <alignment horizontal="right" wrapText="1"/>
      <protection/>
    </xf>
    <xf numFmtId="164" fontId="1" fillId="0" borderId="2" xfId="38" applyNumberFormat="1" applyFont="1" applyFill="1" applyBorder="1" applyAlignment="1">
      <alignment horizontal="right" wrapText="1"/>
      <protection/>
    </xf>
    <xf numFmtId="0" fontId="1" fillId="0" borderId="2" xfId="39" applyFont="1" applyFill="1" applyBorder="1" applyAlignment="1">
      <alignment horizontal="right" wrapText="1"/>
      <protection/>
    </xf>
    <xf numFmtId="164" fontId="0" fillId="0" borderId="0" xfId="0" applyNumberFormat="1" applyAlignment="1">
      <alignment horizontal="right"/>
    </xf>
    <xf numFmtId="164" fontId="1" fillId="2" borderId="1" xfId="62" applyNumberFormat="1" applyFont="1" applyFill="1" applyBorder="1" applyAlignment="1">
      <alignment horizontal="center"/>
      <protection/>
    </xf>
    <xf numFmtId="164" fontId="1" fillId="0" borderId="2" xfId="62" applyNumberFormat="1" applyFont="1" applyFill="1" applyBorder="1" applyAlignment="1">
      <alignment horizontal="right" wrapText="1"/>
      <protection/>
    </xf>
    <xf numFmtId="164" fontId="1" fillId="2" borderId="1" xfId="58" applyNumberFormat="1" applyFont="1" applyFill="1" applyBorder="1" applyAlignment="1">
      <alignment horizontal="center"/>
      <protection/>
    </xf>
    <xf numFmtId="164" fontId="1" fillId="2" borderId="1" xfId="29" applyNumberFormat="1" applyFont="1" applyFill="1" applyBorder="1" applyAlignment="1">
      <alignment horizontal="center"/>
      <protection/>
    </xf>
    <xf numFmtId="164" fontId="1" fillId="2" borderId="1" xfId="41" applyNumberFormat="1" applyFont="1" applyFill="1" applyBorder="1" applyAlignment="1">
      <alignment horizontal="center"/>
      <protection/>
    </xf>
    <xf numFmtId="164" fontId="1" fillId="0" borderId="2" xfId="41" applyNumberFormat="1" applyFont="1" applyFill="1" applyBorder="1" applyAlignment="1">
      <alignment horizontal="right" wrapText="1"/>
      <protection/>
    </xf>
    <xf numFmtId="164" fontId="1" fillId="2" borderId="1" xfId="33" applyNumberFormat="1" applyFont="1" applyFill="1" applyBorder="1" applyAlignment="1">
      <alignment horizontal="center"/>
      <protection/>
    </xf>
    <xf numFmtId="164" fontId="1" fillId="0" borderId="2" xfId="33" applyNumberFormat="1" applyFont="1" applyFill="1" applyBorder="1" applyAlignment="1">
      <alignment horizontal="right" wrapText="1"/>
      <protection/>
    </xf>
    <xf numFmtId="164" fontId="1" fillId="2" borderId="1" xfId="51" applyNumberFormat="1" applyFont="1" applyFill="1" applyBorder="1" applyAlignment="1">
      <alignment horizontal="center"/>
      <protection/>
    </xf>
    <xf numFmtId="164" fontId="1" fillId="2" borderId="1" xfId="23" applyNumberFormat="1" applyFont="1" applyFill="1" applyBorder="1" applyAlignment="1">
      <alignment horizontal="center"/>
      <protection/>
    </xf>
    <xf numFmtId="164" fontId="1" fillId="0" borderId="2" xfId="23" applyNumberFormat="1" applyFont="1" applyFill="1" applyBorder="1" applyAlignment="1">
      <alignment horizontal="right" wrapText="1"/>
      <protection/>
    </xf>
    <xf numFmtId="164" fontId="1" fillId="2" borderId="1" xfId="56" applyNumberFormat="1" applyFont="1" applyFill="1" applyBorder="1" applyAlignment="1">
      <alignment horizontal="center"/>
      <protection/>
    </xf>
    <xf numFmtId="164" fontId="1" fillId="0" borderId="2" xfId="56" applyNumberFormat="1" applyFont="1" applyFill="1" applyBorder="1" applyAlignment="1">
      <alignment horizontal="right" wrapText="1"/>
      <protection/>
    </xf>
    <xf numFmtId="164" fontId="1" fillId="2" borderId="1" xfId="47" applyNumberFormat="1" applyFont="1" applyFill="1" applyBorder="1" applyAlignment="1">
      <alignment horizontal="center"/>
      <protection/>
    </xf>
    <xf numFmtId="164" fontId="1" fillId="0" borderId="2" xfId="47" applyNumberFormat="1" applyFont="1" applyFill="1" applyBorder="1" applyAlignment="1">
      <alignment horizontal="right" wrapText="1"/>
      <protection/>
    </xf>
    <xf numFmtId="164" fontId="1" fillId="2" borderId="1" xfId="45" applyNumberFormat="1" applyFont="1" applyFill="1" applyBorder="1" applyAlignment="1">
      <alignment horizontal="center"/>
      <protection/>
    </xf>
    <xf numFmtId="164" fontId="1" fillId="0" borderId="2" xfId="45" applyNumberFormat="1" applyFont="1" applyFill="1" applyBorder="1" applyAlignment="1">
      <alignment horizontal="right" wrapText="1"/>
      <protection/>
    </xf>
    <xf numFmtId="164" fontId="1" fillId="2" borderId="1" xfId="27" applyNumberFormat="1" applyFont="1" applyFill="1" applyBorder="1" applyAlignment="1">
      <alignment horizontal="center"/>
      <protection/>
    </xf>
    <xf numFmtId="164" fontId="1" fillId="0" borderId="2" xfId="27" applyNumberFormat="1" applyFont="1" applyFill="1" applyBorder="1" applyAlignment="1">
      <alignment horizontal="right" wrapText="1"/>
      <protection/>
    </xf>
    <xf numFmtId="164" fontId="1" fillId="2" borderId="1" xfId="66" applyNumberFormat="1" applyFont="1" applyFill="1" applyBorder="1" applyAlignment="1">
      <alignment horizontal="center"/>
      <protection/>
    </xf>
    <xf numFmtId="164" fontId="1" fillId="0" borderId="2" xfId="66" applyNumberFormat="1" applyFont="1" applyFill="1" applyBorder="1" applyAlignment="1">
      <alignment horizontal="right" wrapText="1"/>
      <protection/>
    </xf>
    <xf numFmtId="164" fontId="1" fillId="2" borderId="1" xfId="37" applyNumberFormat="1" applyFont="1" applyFill="1" applyBorder="1" applyAlignment="1">
      <alignment horizontal="center"/>
      <protection/>
    </xf>
    <xf numFmtId="164" fontId="1" fillId="0" borderId="2" xfId="37" applyNumberFormat="1" applyFont="1" applyFill="1" applyBorder="1" applyAlignment="1">
      <alignment horizontal="right" wrapText="1"/>
      <protection/>
    </xf>
    <xf numFmtId="0" fontId="1" fillId="0" borderId="2" xfId="50" applyFont="1" applyFill="1" applyBorder="1" applyAlignment="1">
      <alignment horizontal="left" wrapText="1"/>
      <protection/>
    </xf>
    <xf numFmtId="164" fontId="1" fillId="0" borderId="2" xfId="50" applyNumberFormat="1" applyFont="1" applyFill="1" applyBorder="1" applyAlignment="1">
      <alignment horizontal="right" wrapText="1"/>
      <protection/>
    </xf>
    <xf numFmtId="0" fontId="1" fillId="0" borderId="2" xfId="55" applyFont="1" applyFill="1" applyBorder="1" applyAlignment="1">
      <alignment horizontal="left" wrapText="1"/>
      <protection/>
    </xf>
    <xf numFmtId="164" fontId="1" fillId="0" borderId="2" xfId="55" applyNumberFormat="1" applyFont="1" applyFill="1" applyBorder="1" applyAlignment="1">
      <alignment horizontal="right" wrapText="1"/>
      <protection/>
    </xf>
    <xf numFmtId="0" fontId="1" fillId="0" borderId="2" xfId="54" applyFont="1" applyFill="1" applyBorder="1" applyAlignment="1">
      <alignment horizontal="left" wrapText="1"/>
      <protection/>
    </xf>
    <xf numFmtId="0" fontId="1" fillId="0" borderId="2" xfId="44" applyFont="1" applyFill="1" applyBorder="1" applyAlignment="1">
      <alignment horizontal="left" wrapText="1"/>
      <protection/>
    </xf>
    <xf numFmtId="164" fontId="1" fillId="0" borderId="2" xfId="44" applyNumberFormat="1" applyFont="1" applyFill="1" applyBorder="1" applyAlignment="1">
      <alignment horizontal="right" wrapText="1"/>
      <protection/>
    </xf>
    <xf numFmtId="0" fontId="1" fillId="0" borderId="2" xfId="26" applyFont="1" applyFill="1" applyBorder="1" applyAlignment="1">
      <alignment horizontal="left" wrapText="1"/>
      <protection/>
    </xf>
    <xf numFmtId="164" fontId="1" fillId="0" borderId="2" xfId="26" applyNumberFormat="1" applyFont="1" applyFill="1" applyBorder="1" applyAlignment="1">
      <alignment horizontal="right" wrapText="1"/>
      <protection/>
    </xf>
    <xf numFmtId="0" fontId="1" fillId="0" borderId="2" xfId="36" applyFont="1" applyFill="1" applyBorder="1" applyAlignment="1">
      <alignment horizontal="left" wrapText="1"/>
      <protection/>
    </xf>
    <xf numFmtId="164" fontId="1" fillId="0" borderId="2" xfId="36" applyNumberFormat="1" applyFont="1" applyFill="1" applyBorder="1" applyAlignment="1">
      <alignment horizontal="right" wrapText="1"/>
      <protection/>
    </xf>
    <xf numFmtId="164" fontId="1" fillId="0" borderId="2" xfId="39" applyNumberFormat="1" applyFont="1" applyFill="1" applyBorder="1" applyAlignment="1">
      <alignment horizontal="left" wrapText="1"/>
      <protection/>
    </xf>
    <xf numFmtId="0" fontId="1" fillId="2" borderId="1" xfId="61" applyFont="1" applyFill="1" applyBorder="1" applyAlignment="1">
      <alignment horizontal="center"/>
      <protection/>
    </xf>
    <xf numFmtId="0" fontId="1" fillId="0" borderId="2" xfId="61" applyFont="1" applyFill="1" applyBorder="1" applyAlignment="1">
      <alignment horizontal="left" wrapText="1"/>
      <protection/>
    </xf>
    <xf numFmtId="0" fontId="1" fillId="0" borderId="2" xfId="32" applyFont="1" applyFill="1" applyBorder="1" applyAlignment="1">
      <alignment horizontal="left" wrapText="1"/>
      <protection/>
    </xf>
    <xf numFmtId="164" fontId="1" fillId="0" borderId="2" xfId="32" applyNumberFormat="1" applyFont="1" applyFill="1" applyBorder="1" applyAlignment="1">
      <alignment horizontal="right" wrapText="1"/>
      <protection/>
    </xf>
    <xf numFmtId="0" fontId="1" fillId="0" borderId="2" xfId="22" applyFont="1" applyFill="1" applyBorder="1" applyAlignment="1">
      <alignment horizontal="left" wrapText="1"/>
      <protection/>
    </xf>
    <xf numFmtId="164" fontId="1" fillId="0" borderId="2" xfId="22" applyNumberFormat="1" applyFont="1" applyFill="1" applyBorder="1" applyAlignment="1">
      <alignment horizontal="right" wrapText="1"/>
      <protection/>
    </xf>
    <xf numFmtId="164" fontId="1" fillId="0" borderId="2" xfId="53" applyNumberFormat="1" applyFont="1" applyFill="1" applyBorder="1" applyAlignment="1">
      <alignment horizontal="right" wrapText="1"/>
      <protection/>
    </xf>
    <xf numFmtId="0" fontId="1" fillId="0" borderId="2" xfId="65" applyFont="1" applyFill="1" applyBorder="1" applyAlignment="1">
      <alignment horizontal="left" wrapText="1"/>
      <protection/>
    </xf>
    <xf numFmtId="164" fontId="1" fillId="0" borderId="2" xfId="65" applyNumberFormat="1" applyFont="1" applyFill="1" applyBorder="1" applyAlignment="1">
      <alignment horizontal="right" wrapText="1"/>
      <protection/>
    </xf>
    <xf numFmtId="0" fontId="1" fillId="2" borderId="1" xfId="35" applyFont="1" applyFill="1" applyBorder="1" applyAlignment="1">
      <alignment horizontal="center"/>
      <protection/>
    </xf>
    <xf numFmtId="0" fontId="1" fillId="0" borderId="2" xfId="35" applyFont="1" applyFill="1" applyBorder="1" applyAlignment="1">
      <alignment horizontal="left" wrapText="1"/>
      <protection/>
    </xf>
    <xf numFmtId="164" fontId="1" fillId="2" borderId="1" xfId="60" applyNumberFormat="1" applyFont="1" applyFill="1" applyBorder="1" applyAlignment="1">
      <alignment horizontal="center"/>
      <protection/>
    </xf>
    <xf numFmtId="164" fontId="1" fillId="0" borderId="2" xfId="60" applyNumberFormat="1" applyFont="1" applyFill="1" applyBorder="1" applyAlignment="1">
      <alignment horizontal="right" wrapText="1"/>
      <protection/>
    </xf>
    <xf numFmtId="0" fontId="1" fillId="2" borderId="1" xfId="57" applyFont="1" applyFill="1" applyBorder="1" applyAlignment="1">
      <alignment horizontal="center"/>
      <protection/>
    </xf>
    <xf numFmtId="0" fontId="1" fillId="0" borderId="2" xfId="57" applyFont="1" applyFill="1" applyBorder="1" applyAlignment="1">
      <alignment horizontal="left" wrapText="1"/>
      <protection/>
    </xf>
    <xf numFmtId="164" fontId="1" fillId="2" borderId="1" xfId="57" applyNumberFormat="1" applyFont="1" applyFill="1" applyBorder="1" applyAlignment="1">
      <alignment horizontal="center"/>
      <protection/>
    </xf>
    <xf numFmtId="164" fontId="1" fillId="0" borderId="2" xfId="57" applyNumberFormat="1" applyFont="1" applyFill="1" applyBorder="1" applyAlignment="1">
      <alignment horizontal="right" wrapText="1"/>
      <protection/>
    </xf>
    <xf numFmtId="0" fontId="1" fillId="2" borderId="1" xfId="28" applyFont="1" applyFill="1" applyBorder="1" applyAlignment="1">
      <alignment horizontal="center"/>
      <protection/>
    </xf>
    <xf numFmtId="0" fontId="1" fillId="0" borderId="2" xfId="28" applyFont="1" applyFill="1" applyBorder="1" applyAlignment="1">
      <alignment horizontal="left" wrapText="1"/>
      <protection/>
    </xf>
    <xf numFmtId="164" fontId="1" fillId="2" borderId="1" xfId="28" applyNumberFormat="1" applyFont="1" applyFill="1" applyBorder="1" applyAlignment="1">
      <alignment horizontal="center"/>
      <protection/>
    </xf>
    <xf numFmtId="164" fontId="1" fillId="0" borderId="2" xfId="28" applyNumberFormat="1" applyFont="1" applyFill="1" applyBorder="1" applyAlignment="1">
      <alignment horizontal="right" wrapText="1"/>
      <protection/>
    </xf>
    <xf numFmtId="0" fontId="1" fillId="2" borderId="1" xfId="40" applyFont="1" applyFill="1" applyBorder="1" applyAlignment="1">
      <alignment horizontal="center"/>
      <protection/>
    </xf>
    <xf numFmtId="0" fontId="1" fillId="0" borderId="2" xfId="40" applyFont="1" applyFill="1" applyBorder="1" applyAlignment="1">
      <alignment horizontal="left" wrapText="1"/>
      <protection/>
    </xf>
    <xf numFmtId="164" fontId="1" fillId="2" borderId="1" xfId="40" applyNumberFormat="1" applyFont="1" applyFill="1" applyBorder="1" applyAlignment="1">
      <alignment horizontal="center"/>
      <protection/>
    </xf>
    <xf numFmtId="164" fontId="1" fillId="0" borderId="2" xfId="40" applyNumberFormat="1" applyFont="1" applyFill="1" applyBorder="1" applyAlignment="1">
      <alignment horizontal="right" wrapText="1"/>
      <protection/>
    </xf>
    <xf numFmtId="0" fontId="1" fillId="2" borderId="1" xfId="31" applyFont="1" applyFill="1" applyBorder="1" applyAlignment="1">
      <alignment horizontal="center"/>
      <protection/>
    </xf>
    <xf numFmtId="0" fontId="1" fillId="0" borderId="2" xfId="31" applyFont="1" applyFill="1" applyBorder="1" applyAlignment="1">
      <alignment horizontal="left" wrapText="1"/>
      <protection/>
    </xf>
    <xf numFmtId="164" fontId="1" fillId="2" borderId="1" xfId="31" applyNumberFormat="1" applyFont="1" applyFill="1" applyBorder="1" applyAlignment="1">
      <alignment horizontal="center"/>
      <protection/>
    </xf>
    <xf numFmtId="164" fontId="1" fillId="0" borderId="2" xfId="31" applyNumberFormat="1" applyFont="1" applyFill="1" applyBorder="1" applyAlignment="1">
      <alignment horizontal="right" wrapText="1"/>
      <protection/>
    </xf>
    <xf numFmtId="0" fontId="1" fillId="2" borderId="1" xfId="49" applyFont="1" applyFill="1" applyBorder="1" applyAlignment="1">
      <alignment horizontal="center"/>
      <protection/>
    </xf>
    <xf numFmtId="0" fontId="1" fillId="0" borderId="2" xfId="49" applyFont="1" applyFill="1" applyBorder="1" applyAlignment="1">
      <alignment horizontal="left" wrapText="1"/>
      <protection/>
    </xf>
    <xf numFmtId="164" fontId="1" fillId="2" borderId="1" xfId="49" applyNumberFormat="1" applyFont="1" applyFill="1" applyBorder="1" applyAlignment="1">
      <alignment horizontal="center"/>
      <protection/>
    </xf>
    <xf numFmtId="164" fontId="1" fillId="0" borderId="2" xfId="49" applyNumberFormat="1" applyFont="1" applyFill="1" applyBorder="1" applyAlignment="1">
      <alignment horizontal="right" wrapText="1"/>
      <protection/>
    </xf>
    <xf numFmtId="0" fontId="1" fillId="2" borderId="1" xfId="21" applyFont="1" applyFill="1" applyBorder="1" applyAlignment="1">
      <alignment horizontal="center"/>
      <protection/>
    </xf>
    <xf numFmtId="0" fontId="1" fillId="0" borderId="2" xfId="21" applyFont="1" applyFill="1" applyBorder="1" applyAlignment="1">
      <alignment horizontal="left" wrapText="1"/>
      <protection/>
    </xf>
    <xf numFmtId="164" fontId="1" fillId="2" borderId="1" xfId="21" applyNumberFormat="1" applyFont="1" applyFill="1" applyBorder="1" applyAlignment="1">
      <alignment horizontal="center"/>
      <protection/>
    </xf>
    <xf numFmtId="164" fontId="1" fillId="0" borderId="2" xfId="21" applyNumberFormat="1" applyFont="1" applyFill="1" applyBorder="1" applyAlignment="1">
      <alignment horizontal="right" wrapText="1"/>
      <protection/>
    </xf>
    <xf numFmtId="0" fontId="1" fillId="2" borderId="1" xfId="52" applyFont="1" applyFill="1" applyBorder="1" applyAlignment="1">
      <alignment horizontal="center"/>
      <protection/>
    </xf>
    <xf numFmtId="0" fontId="1" fillId="0" borderId="2" xfId="52" applyFont="1" applyFill="1" applyBorder="1" applyAlignment="1">
      <alignment horizontal="left" wrapText="1"/>
      <protection/>
    </xf>
    <xf numFmtId="164" fontId="1" fillId="2" borderId="1" xfId="52" applyNumberFormat="1" applyFont="1" applyFill="1" applyBorder="1" applyAlignment="1">
      <alignment horizontal="center"/>
      <protection/>
    </xf>
    <xf numFmtId="164" fontId="1" fillId="0" borderId="2" xfId="52" applyNumberFormat="1" applyFont="1" applyFill="1" applyBorder="1" applyAlignment="1">
      <alignment horizontal="right" wrapText="1"/>
      <protection/>
    </xf>
    <xf numFmtId="0" fontId="1" fillId="2" borderId="1" xfId="46" applyFont="1" applyFill="1" applyBorder="1" applyAlignment="1">
      <alignment horizontal="center"/>
      <protection/>
    </xf>
    <xf numFmtId="0" fontId="1" fillId="0" borderId="2" xfId="46" applyFont="1" applyFill="1" applyBorder="1" applyAlignment="1">
      <alignment horizontal="left" wrapText="1"/>
      <protection/>
    </xf>
    <xf numFmtId="164" fontId="1" fillId="2" borderId="1" xfId="46" applyNumberFormat="1" applyFont="1" applyFill="1" applyBorder="1" applyAlignment="1">
      <alignment horizontal="center"/>
      <protection/>
    </xf>
    <xf numFmtId="164" fontId="1" fillId="0" borderId="2" xfId="46" applyNumberFormat="1" applyFont="1" applyFill="1" applyBorder="1" applyAlignment="1">
      <alignment horizontal="right" wrapText="1"/>
      <protection/>
    </xf>
    <xf numFmtId="0" fontId="1" fillId="2" borderId="1" xfId="43" applyFont="1" applyFill="1" applyBorder="1" applyAlignment="1">
      <alignment horizontal="center"/>
      <protection/>
    </xf>
    <xf numFmtId="0" fontId="1" fillId="0" borderId="2" xfId="43" applyFont="1" applyFill="1" applyBorder="1" applyAlignment="1">
      <alignment horizontal="left" wrapText="1"/>
      <protection/>
    </xf>
    <xf numFmtId="164" fontId="1" fillId="2" borderId="1" xfId="43" applyNumberFormat="1" applyFont="1" applyFill="1" applyBorder="1" applyAlignment="1">
      <alignment horizontal="center"/>
      <protection/>
    </xf>
    <xf numFmtId="164" fontId="1" fillId="0" borderId="2" xfId="43" applyNumberFormat="1" applyFont="1" applyFill="1" applyBorder="1" applyAlignment="1">
      <alignment horizontal="right" wrapText="1"/>
      <protection/>
    </xf>
    <xf numFmtId="0" fontId="1" fillId="2" borderId="1" xfId="25" applyFont="1" applyFill="1" applyBorder="1" applyAlignment="1">
      <alignment horizontal="center"/>
      <protection/>
    </xf>
    <xf numFmtId="0" fontId="1" fillId="0" borderId="2" xfId="25" applyFont="1" applyFill="1" applyBorder="1" applyAlignment="1">
      <alignment horizontal="left" wrapText="1"/>
      <protection/>
    </xf>
    <xf numFmtId="164" fontId="1" fillId="2" borderId="1" xfId="25" applyNumberFormat="1" applyFont="1" applyFill="1" applyBorder="1" applyAlignment="1">
      <alignment horizontal="center"/>
      <protection/>
    </xf>
    <xf numFmtId="164" fontId="1" fillId="0" borderId="2" xfId="25" applyNumberFormat="1" applyFont="1" applyFill="1" applyBorder="1" applyAlignment="1">
      <alignment horizontal="right" wrapText="1"/>
      <protection/>
    </xf>
    <xf numFmtId="0" fontId="1" fillId="2" borderId="1" xfId="64" applyFont="1" applyFill="1" applyBorder="1" applyAlignment="1">
      <alignment horizontal="center"/>
      <protection/>
    </xf>
    <xf numFmtId="0" fontId="1" fillId="0" borderId="2" xfId="64" applyFont="1" applyFill="1" applyBorder="1" applyAlignment="1">
      <alignment horizontal="left" wrapText="1"/>
      <protection/>
    </xf>
    <xf numFmtId="164" fontId="1" fillId="2" borderId="1" xfId="64" applyNumberFormat="1" applyFont="1" applyFill="1" applyBorder="1" applyAlignment="1">
      <alignment horizontal="center"/>
      <protection/>
    </xf>
    <xf numFmtId="164" fontId="1" fillId="0" borderId="2" xfId="64" applyNumberFormat="1" applyFont="1" applyFill="1" applyBorder="1" applyAlignment="1">
      <alignment horizontal="right" wrapText="1"/>
      <protection/>
    </xf>
    <xf numFmtId="164" fontId="1" fillId="2" borderId="1" xfId="35" applyNumberFormat="1" applyFont="1" applyFill="1" applyBorder="1" applyAlignment="1">
      <alignment horizontal="center"/>
      <protection/>
    </xf>
    <xf numFmtId="164" fontId="1" fillId="0" borderId="2" xfId="35" applyNumberFormat="1" applyFont="1" applyFill="1" applyBorder="1" applyAlignment="1">
      <alignment horizontal="right" wrapText="1"/>
      <protection/>
    </xf>
    <xf numFmtId="165" fontId="1" fillId="2" borderId="1" xfId="35" applyNumberFormat="1" applyFont="1" applyFill="1" applyBorder="1" applyAlignment="1">
      <alignment horizontal="center"/>
      <protection/>
    </xf>
    <xf numFmtId="165" fontId="1" fillId="0" borderId="2" xfId="35" applyNumberFormat="1" applyFont="1" applyFill="1" applyBorder="1" applyAlignment="1">
      <alignment horizontal="right" wrapText="1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pr1996" xfId="21"/>
    <cellStyle name="Normal_Apr1997" xfId="22"/>
    <cellStyle name="Normal_Apr2001" xfId="23"/>
    <cellStyle name="Normal_Apr2004" xfId="24"/>
    <cellStyle name="Normal_Aug1996" xfId="25"/>
    <cellStyle name="Normal_Aug1998" xfId="26"/>
    <cellStyle name="Normal_Aug2001" xfId="27"/>
    <cellStyle name="Normal_Dec1995" xfId="28"/>
    <cellStyle name="Normal_Dec2000" xfId="29"/>
    <cellStyle name="Normal_Dec2003" xfId="30"/>
    <cellStyle name="Normal_Feb1996" xfId="31"/>
    <cellStyle name="Normal_Feb1997" xfId="32"/>
    <cellStyle name="Normal_Feb2001" xfId="33"/>
    <cellStyle name="Normal_Feb2004" xfId="34"/>
    <cellStyle name="Normal_FY19951996" xfId="35"/>
    <cellStyle name="Normal_FY19971998" xfId="36"/>
    <cellStyle name="Normal_FY20002001" xfId="37"/>
    <cellStyle name="Normal_FY20022003" xfId="38"/>
    <cellStyle name="Normal_FY20032004" xfId="39"/>
    <cellStyle name="Normal_Jan1996" xfId="40"/>
    <cellStyle name="Normal_Jan2001" xfId="41"/>
    <cellStyle name="Normal_Jan2004" xfId="42"/>
    <cellStyle name="Normal_July1996" xfId="43"/>
    <cellStyle name="Normal_July1998" xfId="44"/>
    <cellStyle name="Normal_July2001" xfId="45"/>
    <cellStyle name="Normal_June1996" xfId="46"/>
    <cellStyle name="Normal_June2001" xfId="47"/>
    <cellStyle name="Normal_June2003" xfId="48"/>
    <cellStyle name="Normal_Mar1996" xfId="49"/>
    <cellStyle name="Normal_Mar1999" xfId="50"/>
    <cellStyle name="Normal_Mar2001" xfId="51"/>
    <cellStyle name="Normal_May1996" xfId="52"/>
    <cellStyle name="Normal_May1997" xfId="53"/>
    <cellStyle name="Normal_May1998" xfId="54"/>
    <cellStyle name="Normal_May1999" xfId="55"/>
    <cellStyle name="Normal_May2001" xfId="56"/>
    <cellStyle name="Normal_Nov1995" xfId="57"/>
    <cellStyle name="Normal_Nov2000" xfId="58"/>
    <cellStyle name="Normal_Nov2003" xfId="59"/>
    <cellStyle name="Normal_Oct1995" xfId="60"/>
    <cellStyle name="Normal_Oct1996" xfId="61"/>
    <cellStyle name="Normal_Oct2000" xfId="62"/>
    <cellStyle name="Normal_Oct2003" xfId="63"/>
    <cellStyle name="Normal_Sept1996" xfId="64"/>
    <cellStyle name="Normal_Sept1997" xfId="65"/>
    <cellStyle name="Normal_Sept2001" xfId="66"/>
    <cellStyle name="Normal_Sept2003" xfId="67"/>
    <cellStyle name="Percen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Convention Tax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8775"/>
          <c:w val="0.7915"/>
          <c:h val="0.73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'FY19951996'!$X$2:$X$14</c:f>
              <c:strCache/>
            </c:strRef>
          </c:cat>
          <c:val>
            <c:numRef>
              <c:f>'FY19951996'!$Y$2:$Y$14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"/>
          <c:y val="0.205"/>
          <c:w val="0.13275"/>
          <c:h val="0.73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Tourist Tax</a:t>
            </a:r>
          </a:p>
        </c:rich>
      </c:tx>
      <c:layout>
        <c:manualLayout>
          <c:xMode val="factor"/>
          <c:yMode val="factor"/>
          <c:x val="-0.046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7975"/>
          <c:w val="0.725"/>
          <c:h val="0.74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'FY19951996'!$AI$2:$AI$12</c:f>
              <c:strCache/>
            </c:strRef>
          </c:cat>
          <c:val>
            <c:numRef>
              <c:f>'FY19951996'!$AJ$2:$AJ$12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25"/>
          <c:y val="0.28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'FY19951996'!$AR$1</c:f>
              <c:strCache>
                <c:ptCount val="1"/>
                <c:pt idx="0">
                  <c:v>Food_Beverage_Tax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'FY19951996'!$AW$2:$AW$12</c:f>
              <c:strCache/>
            </c:strRef>
          </c:cat>
          <c:val>
            <c:numRef>
              <c:f>'FY19951996'!$AX$2:$AX$12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Homeless Tax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8775"/>
          <c:w val="0.795"/>
          <c:h val="0.73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'FY19951996'!$BI$2:$BI$22</c:f>
              <c:strCache/>
            </c:strRef>
          </c:cat>
          <c:val>
            <c:numRef>
              <c:f>'FY19951996'!$BJ$2:$BJ$22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"/>
          <c:y val="0"/>
          <c:w val="0.1235"/>
          <c:h val="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Collections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'FY19951996'!$BW$2:$BW$19</c:f>
              <c:strCache/>
            </c:strRef>
          </c:cat>
          <c:val>
            <c:numRef>
              <c:f>'FY19951996'!$BX$2:$BX$19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180975</xdr:colOff>
      <xdr:row>15</xdr:row>
      <xdr:rowOff>19050</xdr:rowOff>
    </xdr:from>
    <xdr:to>
      <xdr:col>25</xdr:col>
      <xdr:colOff>447675</xdr:colOff>
      <xdr:row>39</xdr:row>
      <xdr:rowOff>76200</xdr:rowOff>
    </xdr:to>
    <xdr:graphicFrame>
      <xdr:nvGraphicFramePr>
        <xdr:cNvPr id="1" name="Chart 3"/>
        <xdr:cNvGraphicFramePr/>
      </xdr:nvGraphicFramePr>
      <xdr:xfrm>
        <a:off x="14392275" y="2466975"/>
        <a:ext cx="58959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123825</xdr:colOff>
      <xdr:row>14</xdr:row>
      <xdr:rowOff>114300</xdr:rowOff>
    </xdr:from>
    <xdr:to>
      <xdr:col>40</xdr:col>
      <xdr:colOff>542925</xdr:colOff>
      <xdr:row>40</xdr:row>
      <xdr:rowOff>152400</xdr:rowOff>
    </xdr:to>
    <xdr:graphicFrame>
      <xdr:nvGraphicFramePr>
        <xdr:cNvPr id="2" name="Chart 4"/>
        <xdr:cNvGraphicFramePr/>
      </xdr:nvGraphicFramePr>
      <xdr:xfrm>
        <a:off x="24784050" y="2400300"/>
        <a:ext cx="5895975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45</xdr:col>
      <xdr:colOff>161925</xdr:colOff>
      <xdr:row>14</xdr:row>
      <xdr:rowOff>142875</xdr:rowOff>
    </xdr:from>
    <xdr:to>
      <xdr:col>53</xdr:col>
      <xdr:colOff>542925</xdr:colOff>
      <xdr:row>39</xdr:row>
      <xdr:rowOff>38100</xdr:rowOff>
    </xdr:to>
    <xdr:graphicFrame>
      <xdr:nvGraphicFramePr>
        <xdr:cNvPr id="3" name="Chart 5"/>
        <xdr:cNvGraphicFramePr/>
      </xdr:nvGraphicFramePr>
      <xdr:xfrm>
        <a:off x="33909000" y="2428875"/>
        <a:ext cx="5895975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59</xdr:col>
      <xdr:colOff>161925</xdr:colOff>
      <xdr:row>24</xdr:row>
      <xdr:rowOff>114300</xdr:rowOff>
    </xdr:from>
    <xdr:to>
      <xdr:col>68</xdr:col>
      <xdr:colOff>200025</xdr:colOff>
      <xdr:row>49</xdr:row>
      <xdr:rowOff>9525</xdr:rowOff>
    </xdr:to>
    <xdr:graphicFrame>
      <xdr:nvGraphicFramePr>
        <xdr:cNvPr id="4" name="Chart 6"/>
        <xdr:cNvGraphicFramePr/>
      </xdr:nvGraphicFramePr>
      <xdr:xfrm>
        <a:off x="43481625" y="4019550"/>
        <a:ext cx="6181725" cy="394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72</xdr:col>
      <xdr:colOff>457200</xdr:colOff>
      <xdr:row>19</xdr:row>
      <xdr:rowOff>28575</xdr:rowOff>
    </xdr:from>
    <xdr:to>
      <xdr:col>81</xdr:col>
      <xdr:colOff>600075</xdr:colOff>
      <xdr:row>43</xdr:row>
      <xdr:rowOff>85725</xdr:rowOff>
    </xdr:to>
    <xdr:graphicFrame>
      <xdr:nvGraphicFramePr>
        <xdr:cNvPr id="5" name="Chart 7"/>
        <xdr:cNvGraphicFramePr/>
      </xdr:nvGraphicFramePr>
      <xdr:xfrm>
        <a:off x="52835175" y="3124200"/>
        <a:ext cx="5895975" cy="394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amidade.gov/planzone/Library/Census/Maps/zip_code_map.pdf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3:H241"/>
  <sheetViews>
    <sheetView workbookViewId="0" topLeftCell="A1">
      <selection activeCell="H3" sqref="H3"/>
    </sheetView>
  </sheetViews>
  <sheetFormatPr defaultColWidth="9.140625" defaultRowHeight="12.75"/>
  <cols>
    <col min="5" max="5" width="13.140625" style="0" customWidth="1"/>
    <col min="6" max="6" width="33.00390625" style="0" customWidth="1"/>
    <col min="8" max="8" width="16.421875" style="0" customWidth="1"/>
  </cols>
  <sheetData>
    <row r="3" spans="5:8" ht="12.75">
      <c r="E3" s="1" t="s">
        <v>0</v>
      </c>
      <c r="F3" s="1" t="s">
        <v>1</v>
      </c>
      <c r="H3" s="8" t="s">
        <v>158</v>
      </c>
    </row>
    <row r="4" spans="5:6" ht="12.75" customHeight="1">
      <c r="E4" s="2" t="s">
        <v>2</v>
      </c>
      <c r="F4" s="2" t="s">
        <v>3</v>
      </c>
    </row>
    <row r="5" spans="5:6" ht="12.75" customHeight="1">
      <c r="E5" s="2" t="s">
        <v>2</v>
      </c>
      <c r="F5" s="2" t="s">
        <v>4</v>
      </c>
    </row>
    <row r="6" spans="5:6" ht="12.75" customHeight="1">
      <c r="E6" s="2" t="s">
        <v>2</v>
      </c>
      <c r="F6" s="2" t="s">
        <v>5</v>
      </c>
    </row>
    <row r="7" spans="5:6" ht="12.75" customHeight="1">
      <c r="E7" s="2" t="s">
        <v>6</v>
      </c>
      <c r="F7" s="2" t="s">
        <v>4</v>
      </c>
    </row>
    <row r="8" spans="5:6" ht="12.75" customHeight="1">
      <c r="E8" s="2" t="s">
        <v>6</v>
      </c>
      <c r="F8" s="2" t="s">
        <v>5</v>
      </c>
    </row>
    <row r="9" spans="5:6" ht="12.75" customHeight="1">
      <c r="E9" s="2" t="s">
        <v>7</v>
      </c>
      <c r="F9" s="2" t="s">
        <v>5</v>
      </c>
    </row>
    <row r="10" spans="5:6" ht="12.75" customHeight="1">
      <c r="E10" s="2" t="s">
        <v>7</v>
      </c>
      <c r="F10" s="2" t="s">
        <v>4</v>
      </c>
    </row>
    <row r="11" spans="5:6" ht="12.75" customHeight="1">
      <c r="E11" s="2" t="s">
        <v>8</v>
      </c>
      <c r="F11" s="2" t="s">
        <v>9</v>
      </c>
    </row>
    <row r="12" spans="5:6" ht="12.75" customHeight="1">
      <c r="E12" s="2" t="s">
        <v>8</v>
      </c>
      <c r="F12" s="2" t="s">
        <v>5</v>
      </c>
    </row>
    <row r="13" spans="5:6" ht="12.75" customHeight="1">
      <c r="E13" s="2" t="s">
        <v>8</v>
      </c>
      <c r="F13" s="2" t="s">
        <v>10</v>
      </c>
    </row>
    <row r="14" spans="5:6" ht="12.75" customHeight="1">
      <c r="E14" s="2" t="s">
        <v>8</v>
      </c>
      <c r="F14" s="2" t="s">
        <v>4</v>
      </c>
    </row>
    <row r="15" spans="5:6" ht="12.75" customHeight="1">
      <c r="E15" s="2" t="s">
        <v>8</v>
      </c>
      <c r="F15" s="2" t="s">
        <v>11</v>
      </c>
    </row>
    <row r="16" spans="5:6" ht="12.75" customHeight="1">
      <c r="E16" s="2" t="s">
        <v>12</v>
      </c>
      <c r="F16" s="2" t="s">
        <v>13</v>
      </c>
    </row>
    <row r="17" spans="5:6" ht="12.75" customHeight="1">
      <c r="E17" s="2" t="s">
        <v>12</v>
      </c>
      <c r="F17" s="2" t="s">
        <v>5</v>
      </c>
    </row>
    <row r="18" spans="5:6" ht="12.75" customHeight="1">
      <c r="E18" s="2" t="s">
        <v>12</v>
      </c>
      <c r="F18" s="2" t="s">
        <v>9</v>
      </c>
    </row>
    <row r="19" spans="5:6" ht="12.75" customHeight="1">
      <c r="E19" s="2" t="s">
        <v>12</v>
      </c>
      <c r="F19" s="2" t="s">
        <v>10</v>
      </c>
    </row>
    <row r="20" spans="5:6" ht="12.75" customHeight="1">
      <c r="E20" s="2" t="s">
        <v>12</v>
      </c>
      <c r="F20" s="2" t="s">
        <v>4</v>
      </c>
    </row>
    <row r="21" spans="5:6" ht="12.75" customHeight="1">
      <c r="E21" s="2" t="s">
        <v>12</v>
      </c>
      <c r="F21" s="2" t="s">
        <v>14</v>
      </c>
    </row>
    <row r="22" spans="5:6" ht="12.75" customHeight="1">
      <c r="E22" s="2" t="s">
        <v>15</v>
      </c>
      <c r="F22" s="2" t="s">
        <v>4</v>
      </c>
    </row>
    <row r="23" spans="5:6" ht="12.75" customHeight="1">
      <c r="E23" s="2" t="s">
        <v>15</v>
      </c>
      <c r="F23" s="2" t="s">
        <v>3</v>
      </c>
    </row>
    <row r="24" spans="5:6" ht="12.75" customHeight="1">
      <c r="E24" s="2" t="s">
        <v>15</v>
      </c>
      <c r="F24" s="2" t="s">
        <v>10</v>
      </c>
    </row>
    <row r="25" spans="5:6" ht="12.75" customHeight="1">
      <c r="E25" s="2" t="s">
        <v>15</v>
      </c>
      <c r="F25" s="2" t="s">
        <v>5</v>
      </c>
    </row>
    <row r="26" spans="5:6" ht="12.75" customHeight="1">
      <c r="E26" s="2" t="s">
        <v>16</v>
      </c>
      <c r="F26" s="2" t="s">
        <v>10</v>
      </c>
    </row>
    <row r="27" spans="5:6" ht="12.75" customHeight="1">
      <c r="E27" s="2" t="s">
        <v>16</v>
      </c>
      <c r="F27" s="2" t="s">
        <v>4</v>
      </c>
    </row>
    <row r="28" spans="5:6" ht="12.75" customHeight="1">
      <c r="E28" s="2" t="s">
        <v>16</v>
      </c>
      <c r="F28" s="2" t="s">
        <v>5</v>
      </c>
    </row>
    <row r="29" spans="5:6" ht="12.75" customHeight="1">
      <c r="E29" s="2" t="s">
        <v>16</v>
      </c>
      <c r="F29" s="2" t="s">
        <v>3</v>
      </c>
    </row>
    <row r="30" spans="5:6" ht="12.75" customHeight="1">
      <c r="E30" s="2" t="s">
        <v>17</v>
      </c>
      <c r="F30" s="2" t="s">
        <v>18</v>
      </c>
    </row>
    <row r="31" spans="5:6" ht="12.75" customHeight="1">
      <c r="E31" s="2" t="s">
        <v>17</v>
      </c>
      <c r="F31" s="2" t="s">
        <v>19</v>
      </c>
    </row>
    <row r="32" spans="5:6" ht="12.75" customHeight="1">
      <c r="E32" s="2" t="s">
        <v>17</v>
      </c>
      <c r="F32" s="2" t="s">
        <v>20</v>
      </c>
    </row>
    <row r="33" spans="5:6" ht="12.75" customHeight="1">
      <c r="E33" s="2" t="s">
        <v>17</v>
      </c>
      <c r="F33" s="2" t="s">
        <v>21</v>
      </c>
    </row>
    <row r="34" spans="5:6" ht="12.75" customHeight="1">
      <c r="E34" s="2" t="s">
        <v>22</v>
      </c>
      <c r="F34" s="2" t="s">
        <v>23</v>
      </c>
    </row>
    <row r="35" spans="5:6" ht="12.75" customHeight="1">
      <c r="E35" s="2" t="s">
        <v>22</v>
      </c>
      <c r="F35" s="2" t="s">
        <v>18</v>
      </c>
    </row>
    <row r="36" spans="5:6" ht="12.75" customHeight="1">
      <c r="E36" s="2" t="s">
        <v>24</v>
      </c>
      <c r="F36" s="2" t="s">
        <v>18</v>
      </c>
    </row>
    <row r="37" spans="5:6" ht="12.75" customHeight="1">
      <c r="E37" s="2" t="s">
        <v>24</v>
      </c>
      <c r="F37" s="2" t="s">
        <v>25</v>
      </c>
    </row>
    <row r="38" spans="5:6" ht="12.75" customHeight="1">
      <c r="E38" s="2" t="s">
        <v>24</v>
      </c>
      <c r="F38" s="2" t="s">
        <v>23</v>
      </c>
    </row>
    <row r="39" spans="5:6" ht="12.75" customHeight="1">
      <c r="E39" s="2" t="s">
        <v>24</v>
      </c>
      <c r="F39" s="2" t="s">
        <v>26</v>
      </c>
    </row>
    <row r="40" spans="5:6" ht="12.75" customHeight="1">
      <c r="E40" s="2" t="s">
        <v>27</v>
      </c>
      <c r="F40" s="2" t="s">
        <v>18</v>
      </c>
    </row>
    <row r="41" spans="5:6" ht="12.75" customHeight="1">
      <c r="E41" s="2" t="s">
        <v>27</v>
      </c>
      <c r="F41" s="2" t="s">
        <v>20</v>
      </c>
    </row>
    <row r="42" spans="5:6" ht="12.75" customHeight="1">
      <c r="E42" s="2" t="s">
        <v>27</v>
      </c>
      <c r="F42" s="2" t="s">
        <v>25</v>
      </c>
    </row>
    <row r="43" spans="5:6" ht="12.75" customHeight="1">
      <c r="E43" s="2" t="s">
        <v>28</v>
      </c>
      <c r="F43" s="2" t="s">
        <v>29</v>
      </c>
    </row>
    <row r="44" spans="5:6" ht="12.75" customHeight="1">
      <c r="E44" s="2" t="s">
        <v>28</v>
      </c>
      <c r="F44" s="2" t="s">
        <v>18</v>
      </c>
    </row>
    <row r="45" spans="5:6" ht="12.75" customHeight="1">
      <c r="E45" s="2" t="s">
        <v>28</v>
      </c>
      <c r="F45" s="2" t="s">
        <v>30</v>
      </c>
    </row>
    <row r="46" spans="5:6" ht="12.75" customHeight="1">
      <c r="E46" s="2" t="s">
        <v>31</v>
      </c>
      <c r="F46" s="2" t="s">
        <v>18</v>
      </c>
    </row>
    <row r="47" spans="5:6" ht="12.75" customHeight="1">
      <c r="E47" s="2" t="s">
        <v>32</v>
      </c>
      <c r="F47" s="2" t="s">
        <v>11</v>
      </c>
    </row>
    <row r="48" spans="5:6" ht="12.75" customHeight="1">
      <c r="E48" s="2" t="s">
        <v>32</v>
      </c>
      <c r="F48" s="2" t="s">
        <v>4</v>
      </c>
    </row>
    <row r="49" spans="5:6" ht="12.75" customHeight="1">
      <c r="E49" s="2" t="s">
        <v>32</v>
      </c>
      <c r="F49" s="2" t="s">
        <v>5</v>
      </c>
    </row>
    <row r="50" spans="5:6" ht="12.75" customHeight="1">
      <c r="E50" s="2" t="s">
        <v>33</v>
      </c>
      <c r="F50" s="2" t="s">
        <v>4</v>
      </c>
    </row>
    <row r="51" spans="5:6" ht="12.75" customHeight="1">
      <c r="E51" s="2" t="s">
        <v>33</v>
      </c>
      <c r="F51" s="2" t="s">
        <v>34</v>
      </c>
    </row>
    <row r="52" spans="5:6" ht="12.75" customHeight="1">
      <c r="E52" s="2" t="s">
        <v>33</v>
      </c>
      <c r="F52" s="2" t="s">
        <v>11</v>
      </c>
    </row>
    <row r="53" spans="5:6" ht="12.75" customHeight="1">
      <c r="E53" s="2" t="s">
        <v>35</v>
      </c>
      <c r="F53" s="2" t="s">
        <v>36</v>
      </c>
    </row>
    <row r="54" spans="5:6" ht="12.75" customHeight="1">
      <c r="E54" s="2" t="s">
        <v>35</v>
      </c>
      <c r="F54" s="2" t="s">
        <v>37</v>
      </c>
    </row>
    <row r="55" spans="5:6" ht="12.75" customHeight="1">
      <c r="E55" s="2" t="s">
        <v>35</v>
      </c>
      <c r="F55" s="2" t="s">
        <v>4</v>
      </c>
    </row>
    <row r="56" spans="5:6" ht="12.75" customHeight="1">
      <c r="E56" s="2" t="s">
        <v>38</v>
      </c>
      <c r="F56" s="2" t="s">
        <v>4</v>
      </c>
    </row>
    <row r="57" spans="5:6" ht="12.75" customHeight="1">
      <c r="E57" s="2" t="s">
        <v>39</v>
      </c>
      <c r="F57" s="2" t="s">
        <v>4</v>
      </c>
    </row>
    <row r="58" spans="5:6" ht="12.75" customHeight="1">
      <c r="E58" s="2" t="s">
        <v>40</v>
      </c>
      <c r="F58" s="2" t="s">
        <v>4</v>
      </c>
    </row>
    <row r="59" spans="5:6" ht="12.75" customHeight="1">
      <c r="E59" s="2" t="s">
        <v>40</v>
      </c>
      <c r="F59" s="2" t="s">
        <v>41</v>
      </c>
    </row>
    <row r="60" spans="5:6" ht="12.75" customHeight="1">
      <c r="E60" s="2" t="s">
        <v>42</v>
      </c>
      <c r="F60" s="2" t="s">
        <v>4</v>
      </c>
    </row>
    <row r="61" spans="5:6" ht="12.75" customHeight="1">
      <c r="E61" s="2" t="s">
        <v>43</v>
      </c>
      <c r="F61" s="2" t="s">
        <v>4</v>
      </c>
    </row>
    <row r="62" spans="5:6" ht="12.75" customHeight="1">
      <c r="E62" s="2" t="s">
        <v>44</v>
      </c>
      <c r="F62" s="2" t="s">
        <v>4</v>
      </c>
    </row>
    <row r="63" spans="5:6" ht="12.75" customHeight="1">
      <c r="E63" s="2" t="s">
        <v>45</v>
      </c>
      <c r="F63" s="2" t="s">
        <v>4</v>
      </c>
    </row>
    <row r="64" spans="5:6" ht="12.75" customHeight="1">
      <c r="E64" s="2" t="s">
        <v>46</v>
      </c>
      <c r="F64" s="2" t="s">
        <v>47</v>
      </c>
    </row>
    <row r="65" spans="5:6" ht="12.75" customHeight="1">
      <c r="E65" s="2" t="s">
        <v>46</v>
      </c>
      <c r="F65" s="2" t="s">
        <v>4</v>
      </c>
    </row>
    <row r="66" spans="5:6" ht="12.75" customHeight="1">
      <c r="E66" s="2" t="s">
        <v>48</v>
      </c>
      <c r="F66" s="2" t="s">
        <v>49</v>
      </c>
    </row>
    <row r="67" spans="5:6" ht="12.75" customHeight="1">
      <c r="E67" s="2" t="s">
        <v>48</v>
      </c>
      <c r="F67" s="2" t="s">
        <v>50</v>
      </c>
    </row>
    <row r="68" spans="5:6" ht="12.75" customHeight="1">
      <c r="E68" s="2" t="s">
        <v>48</v>
      </c>
      <c r="F68" s="2" t="s">
        <v>4</v>
      </c>
    </row>
    <row r="69" spans="5:6" ht="12.75" customHeight="1">
      <c r="E69" s="2" t="s">
        <v>51</v>
      </c>
      <c r="F69" s="2" t="s">
        <v>49</v>
      </c>
    </row>
    <row r="70" spans="5:6" ht="12.75" customHeight="1">
      <c r="E70" s="2" t="s">
        <v>51</v>
      </c>
      <c r="F70" s="2" t="s">
        <v>4</v>
      </c>
    </row>
    <row r="71" spans="5:6" ht="12.75" customHeight="1">
      <c r="E71" s="2" t="s">
        <v>51</v>
      </c>
      <c r="F71" s="2" t="s">
        <v>50</v>
      </c>
    </row>
    <row r="72" spans="5:6" ht="12.75" customHeight="1">
      <c r="E72" s="2" t="s">
        <v>52</v>
      </c>
      <c r="F72" s="2" t="s">
        <v>4</v>
      </c>
    </row>
    <row r="73" spans="5:6" ht="12.75" customHeight="1">
      <c r="E73" s="2" t="s">
        <v>53</v>
      </c>
      <c r="F73" s="2" t="s">
        <v>4</v>
      </c>
    </row>
    <row r="74" spans="5:6" ht="12.75" customHeight="1">
      <c r="E74" s="2" t="s">
        <v>54</v>
      </c>
      <c r="F74" s="2" t="s">
        <v>4</v>
      </c>
    </row>
    <row r="75" spans="5:6" ht="12.75" customHeight="1">
      <c r="E75" s="2" t="s">
        <v>55</v>
      </c>
      <c r="F75" s="2" t="s">
        <v>56</v>
      </c>
    </row>
    <row r="76" spans="5:6" ht="12.75" customHeight="1">
      <c r="E76" s="2" t="s">
        <v>55</v>
      </c>
      <c r="F76" s="2" t="s">
        <v>57</v>
      </c>
    </row>
    <row r="77" spans="5:6" ht="12.75" customHeight="1">
      <c r="E77" s="2" t="s">
        <v>55</v>
      </c>
      <c r="F77" s="2" t="s">
        <v>4</v>
      </c>
    </row>
    <row r="78" spans="5:6" ht="12.75" customHeight="1">
      <c r="E78" s="2" t="s">
        <v>58</v>
      </c>
      <c r="F78" s="2" t="s">
        <v>36</v>
      </c>
    </row>
    <row r="79" spans="5:6" ht="12.75" customHeight="1">
      <c r="E79" s="2" t="s">
        <v>58</v>
      </c>
      <c r="F79" s="2" t="s">
        <v>37</v>
      </c>
    </row>
    <row r="80" spans="5:6" ht="12.75" customHeight="1">
      <c r="E80" s="2" t="s">
        <v>58</v>
      </c>
      <c r="F80" s="2" t="s">
        <v>59</v>
      </c>
    </row>
    <row r="81" spans="5:6" ht="12.75" customHeight="1">
      <c r="E81" s="2" t="s">
        <v>58</v>
      </c>
      <c r="F81" s="2" t="s">
        <v>4</v>
      </c>
    </row>
    <row r="82" spans="5:6" ht="12.75" customHeight="1">
      <c r="E82" s="2" t="s">
        <v>58</v>
      </c>
      <c r="F82" s="2" t="s">
        <v>60</v>
      </c>
    </row>
    <row r="83" spans="5:6" ht="12.75" customHeight="1">
      <c r="E83" s="2" t="s">
        <v>61</v>
      </c>
      <c r="F83" s="2" t="s">
        <v>62</v>
      </c>
    </row>
    <row r="84" spans="5:6" ht="12.75" customHeight="1">
      <c r="E84" s="2" t="s">
        <v>61</v>
      </c>
      <c r="F84" s="2" t="s">
        <v>36</v>
      </c>
    </row>
    <row r="85" spans="5:6" ht="12.75" customHeight="1">
      <c r="E85" s="2" t="s">
        <v>61</v>
      </c>
      <c r="F85" s="2" t="s">
        <v>4</v>
      </c>
    </row>
    <row r="86" spans="5:6" ht="12.75" customHeight="1">
      <c r="E86" s="2" t="s">
        <v>63</v>
      </c>
      <c r="F86" s="2" t="s">
        <v>36</v>
      </c>
    </row>
    <row r="87" spans="5:6" ht="12.75" customHeight="1">
      <c r="E87" s="2" t="s">
        <v>63</v>
      </c>
      <c r="F87" s="2" t="s">
        <v>64</v>
      </c>
    </row>
    <row r="88" spans="5:6" ht="12.75" customHeight="1">
      <c r="E88" s="2" t="s">
        <v>63</v>
      </c>
      <c r="F88" s="2" t="s">
        <v>65</v>
      </c>
    </row>
    <row r="89" spans="5:6" ht="12.75" customHeight="1">
      <c r="E89" s="2" t="s">
        <v>63</v>
      </c>
      <c r="F89" s="2" t="s">
        <v>66</v>
      </c>
    </row>
    <row r="90" spans="5:6" ht="12.75" customHeight="1">
      <c r="E90" s="2" t="s">
        <v>63</v>
      </c>
      <c r="F90" s="2" t="s">
        <v>4</v>
      </c>
    </row>
    <row r="91" spans="5:6" ht="12.75" customHeight="1">
      <c r="E91" s="2" t="s">
        <v>67</v>
      </c>
      <c r="F91" s="2" t="s">
        <v>4</v>
      </c>
    </row>
    <row r="92" spans="5:6" ht="12.75" customHeight="1">
      <c r="E92" s="2" t="s">
        <v>68</v>
      </c>
      <c r="F92" s="2" t="s">
        <v>69</v>
      </c>
    </row>
    <row r="93" spans="5:6" ht="12.75" customHeight="1">
      <c r="E93" s="2" t="s">
        <v>68</v>
      </c>
      <c r="F93" s="2" t="s">
        <v>4</v>
      </c>
    </row>
    <row r="94" spans="5:6" ht="12.75" customHeight="1">
      <c r="E94" s="2" t="s">
        <v>68</v>
      </c>
      <c r="F94" s="2" t="s">
        <v>50</v>
      </c>
    </row>
    <row r="95" spans="5:6" ht="12.75" customHeight="1">
      <c r="E95" s="2" t="s">
        <v>70</v>
      </c>
      <c r="F95" s="2" t="s">
        <v>4</v>
      </c>
    </row>
    <row r="96" spans="5:6" ht="12.75" customHeight="1">
      <c r="E96" s="2" t="s">
        <v>70</v>
      </c>
      <c r="F96" s="2" t="s">
        <v>71</v>
      </c>
    </row>
    <row r="97" spans="5:6" ht="12.75" customHeight="1">
      <c r="E97" s="2" t="s">
        <v>70</v>
      </c>
      <c r="F97" s="2" t="s">
        <v>72</v>
      </c>
    </row>
    <row r="98" spans="5:6" ht="12.75" customHeight="1">
      <c r="E98" s="2" t="s">
        <v>70</v>
      </c>
      <c r="F98" s="2" t="s">
        <v>50</v>
      </c>
    </row>
    <row r="99" spans="5:6" ht="12.75" customHeight="1">
      <c r="E99" s="2" t="s">
        <v>73</v>
      </c>
      <c r="F99" s="2" t="s">
        <v>74</v>
      </c>
    </row>
    <row r="100" spans="5:6" ht="12.75" customHeight="1">
      <c r="E100" s="2" t="s">
        <v>73</v>
      </c>
      <c r="F100" s="2" t="s">
        <v>4</v>
      </c>
    </row>
    <row r="101" spans="5:6" ht="12.75" customHeight="1">
      <c r="E101" s="2" t="s">
        <v>73</v>
      </c>
      <c r="F101" s="2" t="s">
        <v>50</v>
      </c>
    </row>
    <row r="102" spans="5:6" ht="12.75" customHeight="1">
      <c r="E102" s="2" t="s">
        <v>75</v>
      </c>
      <c r="F102" s="2" t="s">
        <v>49</v>
      </c>
    </row>
    <row r="103" spans="5:6" ht="12.75" customHeight="1">
      <c r="E103" s="2" t="s">
        <v>75</v>
      </c>
      <c r="F103" s="2" t="s">
        <v>76</v>
      </c>
    </row>
    <row r="104" spans="5:6" ht="12.75" customHeight="1">
      <c r="E104" s="2" t="s">
        <v>75</v>
      </c>
      <c r="F104" s="2" t="s">
        <v>4</v>
      </c>
    </row>
    <row r="105" spans="5:6" ht="12.75" customHeight="1">
      <c r="E105" s="2" t="s">
        <v>75</v>
      </c>
      <c r="F105" s="2" t="s">
        <v>50</v>
      </c>
    </row>
    <row r="106" spans="5:6" ht="12.75" customHeight="1">
      <c r="E106" s="2" t="s">
        <v>75</v>
      </c>
      <c r="F106" s="2" t="s">
        <v>69</v>
      </c>
    </row>
    <row r="107" spans="5:6" ht="12.75" customHeight="1">
      <c r="E107" s="2" t="s">
        <v>75</v>
      </c>
      <c r="F107" s="2" t="s">
        <v>77</v>
      </c>
    </row>
    <row r="108" spans="5:6" ht="12.75" customHeight="1">
      <c r="E108" s="2" t="s">
        <v>78</v>
      </c>
      <c r="F108" s="2" t="s">
        <v>4</v>
      </c>
    </row>
    <row r="109" spans="5:6" ht="12.75" customHeight="1">
      <c r="E109" s="2" t="s">
        <v>79</v>
      </c>
      <c r="F109" s="2" t="s">
        <v>80</v>
      </c>
    </row>
    <row r="110" spans="5:6" ht="12.75" customHeight="1">
      <c r="E110" s="2" t="s">
        <v>79</v>
      </c>
      <c r="F110" s="2" t="s">
        <v>4</v>
      </c>
    </row>
    <row r="111" spans="5:6" ht="12.75" customHeight="1">
      <c r="E111" s="2" t="s">
        <v>81</v>
      </c>
      <c r="F111" s="2" t="s">
        <v>4</v>
      </c>
    </row>
    <row r="112" spans="5:6" ht="12.75" customHeight="1">
      <c r="E112" s="2" t="s">
        <v>81</v>
      </c>
      <c r="F112" s="2" t="s">
        <v>56</v>
      </c>
    </row>
    <row r="113" spans="5:6" ht="12.75" customHeight="1">
      <c r="E113" s="2" t="s">
        <v>81</v>
      </c>
      <c r="F113" s="2" t="s">
        <v>57</v>
      </c>
    </row>
    <row r="114" spans="5:6" ht="12.75" customHeight="1">
      <c r="E114" s="2" t="s">
        <v>82</v>
      </c>
      <c r="F114" s="2" t="s">
        <v>83</v>
      </c>
    </row>
    <row r="115" spans="5:6" ht="12.75" customHeight="1">
      <c r="E115" s="2" t="s">
        <v>82</v>
      </c>
      <c r="F115" s="2" t="s">
        <v>84</v>
      </c>
    </row>
    <row r="116" spans="5:6" ht="12.75" customHeight="1">
      <c r="E116" s="2" t="s">
        <v>82</v>
      </c>
      <c r="F116" s="2" t="s">
        <v>85</v>
      </c>
    </row>
    <row r="117" spans="5:6" ht="12.75" customHeight="1">
      <c r="E117" s="2" t="s">
        <v>82</v>
      </c>
      <c r="F117" s="2" t="s">
        <v>86</v>
      </c>
    </row>
    <row r="118" spans="5:6" ht="12.75" customHeight="1">
      <c r="E118" s="2" t="s">
        <v>82</v>
      </c>
      <c r="F118" s="2" t="s">
        <v>4</v>
      </c>
    </row>
    <row r="119" spans="5:6" ht="12.75" customHeight="1">
      <c r="E119" s="2" t="s">
        <v>82</v>
      </c>
      <c r="F119" s="2" t="s">
        <v>87</v>
      </c>
    </row>
    <row r="120" spans="5:6" ht="12.75" customHeight="1">
      <c r="E120" s="2" t="s">
        <v>82</v>
      </c>
      <c r="F120" s="2" t="s">
        <v>36</v>
      </c>
    </row>
    <row r="121" spans="5:6" ht="12.75" customHeight="1">
      <c r="E121" s="2" t="s">
        <v>88</v>
      </c>
      <c r="F121" s="2" t="s">
        <v>69</v>
      </c>
    </row>
    <row r="122" spans="5:6" ht="12.75" customHeight="1">
      <c r="E122" s="2" t="s">
        <v>88</v>
      </c>
      <c r="F122" s="2" t="s">
        <v>72</v>
      </c>
    </row>
    <row r="123" spans="5:6" ht="12.75" customHeight="1">
      <c r="E123" s="2" t="s">
        <v>88</v>
      </c>
      <c r="F123" s="2" t="s">
        <v>4</v>
      </c>
    </row>
    <row r="124" spans="5:6" ht="12.75" customHeight="1">
      <c r="E124" s="2" t="s">
        <v>89</v>
      </c>
      <c r="F124" s="2" t="s">
        <v>90</v>
      </c>
    </row>
    <row r="125" spans="5:6" ht="12.75" customHeight="1">
      <c r="E125" s="2" t="s">
        <v>89</v>
      </c>
      <c r="F125" s="2" t="s">
        <v>69</v>
      </c>
    </row>
    <row r="126" spans="5:6" ht="12.75" customHeight="1">
      <c r="E126" s="2" t="s">
        <v>89</v>
      </c>
      <c r="F126" s="2" t="s">
        <v>91</v>
      </c>
    </row>
    <row r="127" spans="5:6" ht="12.75" customHeight="1">
      <c r="E127" s="2" t="s">
        <v>89</v>
      </c>
      <c r="F127" s="2" t="s">
        <v>50</v>
      </c>
    </row>
    <row r="128" spans="5:6" ht="12.75" customHeight="1">
      <c r="E128" s="2" t="s">
        <v>89</v>
      </c>
      <c r="F128" s="2" t="s">
        <v>92</v>
      </c>
    </row>
    <row r="129" spans="5:6" ht="12.75" customHeight="1">
      <c r="E129" s="2" t="s">
        <v>89</v>
      </c>
      <c r="F129" s="2" t="s">
        <v>4</v>
      </c>
    </row>
    <row r="130" spans="5:6" ht="12.75" customHeight="1">
      <c r="E130" s="2" t="s">
        <v>93</v>
      </c>
      <c r="F130" s="2" t="s">
        <v>4</v>
      </c>
    </row>
    <row r="131" spans="5:6" ht="12.75" customHeight="1">
      <c r="E131" s="2" t="s">
        <v>93</v>
      </c>
      <c r="F131" s="2" t="s">
        <v>94</v>
      </c>
    </row>
    <row r="132" spans="5:6" ht="12.75" customHeight="1">
      <c r="E132" s="2" t="s">
        <v>93</v>
      </c>
      <c r="F132" s="2" t="s">
        <v>95</v>
      </c>
    </row>
    <row r="133" spans="5:6" ht="12.75" customHeight="1">
      <c r="E133" s="2" t="s">
        <v>93</v>
      </c>
      <c r="F133" s="2" t="s">
        <v>96</v>
      </c>
    </row>
    <row r="134" spans="5:6" ht="12.75" customHeight="1">
      <c r="E134" s="2" t="s">
        <v>97</v>
      </c>
      <c r="F134" s="2" t="s">
        <v>90</v>
      </c>
    </row>
    <row r="135" spans="5:6" ht="12.75" customHeight="1">
      <c r="E135" s="2" t="s">
        <v>97</v>
      </c>
      <c r="F135" s="2" t="s">
        <v>50</v>
      </c>
    </row>
    <row r="136" spans="5:6" ht="12.75" customHeight="1">
      <c r="E136" s="2" t="s">
        <v>97</v>
      </c>
      <c r="F136" s="2" t="s">
        <v>4</v>
      </c>
    </row>
    <row r="137" spans="5:6" ht="12.75" customHeight="1">
      <c r="E137" s="2" t="s">
        <v>97</v>
      </c>
      <c r="F137" s="2" t="s">
        <v>50</v>
      </c>
    </row>
    <row r="138" spans="5:6" ht="12.75" customHeight="1">
      <c r="E138" s="2" t="s">
        <v>97</v>
      </c>
      <c r="F138" s="2" t="s">
        <v>92</v>
      </c>
    </row>
    <row r="139" spans="5:6" ht="12.75" customHeight="1">
      <c r="E139" s="2" t="s">
        <v>97</v>
      </c>
      <c r="F139" s="2" t="s">
        <v>50</v>
      </c>
    </row>
    <row r="140" spans="5:6" ht="12.75" customHeight="1">
      <c r="E140" s="2" t="s">
        <v>97</v>
      </c>
      <c r="F140" s="2" t="s">
        <v>98</v>
      </c>
    </row>
    <row r="141" spans="5:6" ht="12.75" customHeight="1">
      <c r="E141" s="2" t="s">
        <v>99</v>
      </c>
      <c r="F141" s="2" t="s">
        <v>100</v>
      </c>
    </row>
    <row r="142" spans="5:6" ht="12.75" customHeight="1">
      <c r="E142" s="2" t="s">
        <v>99</v>
      </c>
      <c r="F142" s="2" t="s">
        <v>101</v>
      </c>
    </row>
    <row r="143" spans="5:6" ht="12.75" customHeight="1">
      <c r="E143" s="2" t="s">
        <v>99</v>
      </c>
      <c r="F143" s="2" t="s">
        <v>102</v>
      </c>
    </row>
    <row r="144" spans="5:6" ht="12.75" customHeight="1">
      <c r="E144" s="2" t="s">
        <v>99</v>
      </c>
      <c r="F144" s="2" t="s">
        <v>103</v>
      </c>
    </row>
    <row r="145" spans="5:6" ht="12.75" customHeight="1">
      <c r="E145" s="2" t="s">
        <v>99</v>
      </c>
      <c r="F145" s="2" t="s">
        <v>104</v>
      </c>
    </row>
    <row r="146" spans="5:6" ht="12.75" customHeight="1">
      <c r="E146" s="2" t="s">
        <v>99</v>
      </c>
      <c r="F146" s="2" t="s">
        <v>105</v>
      </c>
    </row>
    <row r="147" spans="5:6" ht="12.75" customHeight="1">
      <c r="E147" s="2" t="s">
        <v>99</v>
      </c>
      <c r="F147" s="2" t="s">
        <v>4</v>
      </c>
    </row>
    <row r="148" spans="5:6" ht="12.75" customHeight="1">
      <c r="E148" s="2" t="s">
        <v>106</v>
      </c>
      <c r="F148" s="2" t="s">
        <v>107</v>
      </c>
    </row>
    <row r="149" spans="5:6" ht="12.75" customHeight="1">
      <c r="E149" s="2" t="s">
        <v>106</v>
      </c>
      <c r="F149" s="2" t="s">
        <v>108</v>
      </c>
    </row>
    <row r="150" spans="5:6" ht="12.75" customHeight="1">
      <c r="E150" s="2" t="s">
        <v>106</v>
      </c>
      <c r="F150" s="2" t="s">
        <v>100</v>
      </c>
    </row>
    <row r="151" spans="5:6" ht="12.75" customHeight="1">
      <c r="E151" s="2" t="s">
        <v>106</v>
      </c>
      <c r="F151" s="2" t="s">
        <v>4</v>
      </c>
    </row>
    <row r="152" spans="5:6" ht="12.75" customHeight="1">
      <c r="E152" s="2" t="s">
        <v>106</v>
      </c>
      <c r="F152" s="2" t="s">
        <v>57</v>
      </c>
    </row>
    <row r="153" spans="5:6" ht="12.75" customHeight="1">
      <c r="E153" s="2" t="s">
        <v>106</v>
      </c>
      <c r="F153" s="2" t="s">
        <v>109</v>
      </c>
    </row>
    <row r="154" spans="5:6" ht="12.75" customHeight="1">
      <c r="E154" s="2" t="s">
        <v>110</v>
      </c>
      <c r="F154" s="2" t="s">
        <v>109</v>
      </c>
    </row>
    <row r="155" spans="5:6" ht="12.75" customHeight="1">
      <c r="E155" s="2" t="s">
        <v>110</v>
      </c>
      <c r="F155" s="2" t="s">
        <v>4</v>
      </c>
    </row>
    <row r="156" spans="5:6" ht="12.75" customHeight="1">
      <c r="E156" s="2" t="s">
        <v>110</v>
      </c>
      <c r="F156" s="2" t="s">
        <v>100</v>
      </c>
    </row>
    <row r="157" spans="5:6" ht="12.75" customHeight="1">
      <c r="E157" s="2" t="s">
        <v>110</v>
      </c>
      <c r="F157" s="2" t="s">
        <v>111</v>
      </c>
    </row>
    <row r="158" spans="5:6" ht="12.75" customHeight="1">
      <c r="E158" s="2" t="s">
        <v>112</v>
      </c>
      <c r="F158" s="2" t="s">
        <v>113</v>
      </c>
    </row>
    <row r="159" spans="5:6" ht="12.75" customHeight="1">
      <c r="E159" s="2" t="s">
        <v>112</v>
      </c>
      <c r="F159" s="2" t="s">
        <v>4</v>
      </c>
    </row>
    <row r="160" spans="5:6" ht="12.75" customHeight="1">
      <c r="E160" s="2" t="s">
        <v>112</v>
      </c>
      <c r="F160" s="2" t="s">
        <v>114</v>
      </c>
    </row>
    <row r="161" spans="5:6" ht="12.75" customHeight="1">
      <c r="E161" s="2" t="s">
        <v>115</v>
      </c>
      <c r="F161" s="2" t="s">
        <v>116</v>
      </c>
    </row>
    <row r="162" spans="5:6" ht="12.75" customHeight="1">
      <c r="E162" s="2" t="s">
        <v>115</v>
      </c>
      <c r="F162" s="2" t="s">
        <v>117</v>
      </c>
    </row>
    <row r="163" spans="5:6" ht="12.75" customHeight="1">
      <c r="E163" s="2" t="s">
        <v>115</v>
      </c>
      <c r="F163" s="2" t="s">
        <v>4</v>
      </c>
    </row>
    <row r="164" spans="5:6" ht="12.75" customHeight="1">
      <c r="E164" s="2" t="s">
        <v>115</v>
      </c>
      <c r="F164" s="2" t="s">
        <v>118</v>
      </c>
    </row>
    <row r="165" spans="5:6" ht="12.75" customHeight="1">
      <c r="E165" s="2" t="s">
        <v>115</v>
      </c>
      <c r="F165" s="2" t="s">
        <v>119</v>
      </c>
    </row>
    <row r="166" spans="5:6" ht="12.75" customHeight="1">
      <c r="E166" s="2" t="s">
        <v>120</v>
      </c>
      <c r="F166" s="2" t="s">
        <v>4</v>
      </c>
    </row>
    <row r="167" spans="5:6" ht="12.75" customHeight="1">
      <c r="E167" s="2" t="s">
        <v>120</v>
      </c>
      <c r="F167" s="2" t="s">
        <v>109</v>
      </c>
    </row>
    <row r="168" spans="5:6" ht="12.75" customHeight="1">
      <c r="E168" s="2" t="s">
        <v>120</v>
      </c>
      <c r="F168" s="2" t="s">
        <v>57</v>
      </c>
    </row>
    <row r="169" spans="5:6" ht="12.75" customHeight="1">
      <c r="E169" s="2" t="s">
        <v>121</v>
      </c>
      <c r="F169" s="2" t="s">
        <v>109</v>
      </c>
    </row>
    <row r="170" spans="5:6" ht="12.75" customHeight="1">
      <c r="E170" s="2" t="s">
        <v>121</v>
      </c>
      <c r="F170" s="2" t="s">
        <v>4</v>
      </c>
    </row>
    <row r="171" spans="5:6" ht="12.75" customHeight="1">
      <c r="E171" s="2" t="s">
        <v>121</v>
      </c>
      <c r="F171" s="2" t="s">
        <v>57</v>
      </c>
    </row>
    <row r="172" spans="5:6" ht="12.75" customHeight="1">
      <c r="E172" s="2" t="s">
        <v>122</v>
      </c>
      <c r="F172" s="2" t="s">
        <v>109</v>
      </c>
    </row>
    <row r="173" spans="5:6" ht="12.75" customHeight="1">
      <c r="E173" s="2" t="s">
        <v>122</v>
      </c>
      <c r="F173" s="2" t="s">
        <v>100</v>
      </c>
    </row>
    <row r="174" spans="5:6" ht="12.75" customHeight="1">
      <c r="E174" s="2" t="s">
        <v>122</v>
      </c>
      <c r="F174" s="2" t="s">
        <v>4</v>
      </c>
    </row>
    <row r="175" spans="5:6" ht="12.75" customHeight="1">
      <c r="E175" s="2" t="s">
        <v>123</v>
      </c>
      <c r="F175" s="2" t="s">
        <v>96</v>
      </c>
    </row>
    <row r="176" spans="5:6" ht="12.75" customHeight="1">
      <c r="E176" s="2" t="s">
        <v>123</v>
      </c>
      <c r="F176" s="2" t="s">
        <v>95</v>
      </c>
    </row>
    <row r="177" spans="5:6" ht="12.75" customHeight="1">
      <c r="E177" s="2" t="s">
        <v>123</v>
      </c>
      <c r="F177" s="2" t="s">
        <v>4</v>
      </c>
    </row>
    <row r="178" spans="5:6" ht="12.75" customHeight="1">
      <c r="E178" s="2" t="s">
        <v>123</v>
      </c>
      <c r="F178" s="2" t="s">
        <v>124</v>
      </c>
    </row>
    <row r="179" spans="5:6" ht="12.75" customHeight="1">
      <c r="E179" s="2" t="s">
        <v>123</v>
      </c>
      <c r="F179" s="2" t="s">
        <v>125</v>
      </c>
    </row>
    <row r="180" spans="5:6" ht="12.75" customHeight="1">
      <c r="E180" s="2" t="s">
        <v>123</v>
      </c>
      <c r="F180" s="2" t="s">
        <v>126</v>
      </c>
    </row>
    <row r="181" spans="5:6" ht="12.75" customHeight="1">
      <c r="E181" s="2" t="s">
        <v>127</v>
      </c>
      <c r="F181" s="2" t="s">
        <v>4</v>
      </c>
    </row>
    <row r="182" spans="5:6" ht="12.75" customHeight="1">
      <c r="E182" s="2" t="s">
        <v>127</v>
      </c>
      <c r="F182" s="2" t="s">
        <v>72</v>
      </c>
    </row>
    <row r="183" spans="5:6" ht="12.75" customHeight="1">
      <c r="E183" s="2" t="s">
        <v>127</v>
      </c>
      <c r="F183" s="2" t="s">
        <v>71</v>
      </c>
    </row>
    <row r="184" spans="5:6" ht="12.75" customHeight="1">
      <c r="E184" s="2" t="s">
        <v>128</v>
      </c>
      <c r="F184" s="2" t="s">
        <v>129</v>
      </c>
    </row>
    <row r="185" spans="5:6" ht="12.75" customHeight="1">
      <c r="E185" s="2" t="s">
        <v>128</v>
      </c>
      <c r="F185" s="2" t="s">
        <v>69</v>
      </c>
    </row>
    <row r="186" spans="5:6" ht="12.75" customHeight="1">
      <c r="E186" s="2" t="s">
        <v>128</v>
      </c>
      <c r="F186" s="2" t="s">
        <v>90</v>
      </c>
    </row>
    <row r="187" spans="5:6" ht="12.75" customHeight="1">
      <c r="E187" s="2" t="s">
        <v>128</v>
      </c>
      <c r="F187" s="2" t="s">
        <v>4</v>
      </c>
    </row>
    <row r="188" spans="5:6" ht="12.75" customHeight="1">
      <c r="E188" s="2" t="s">
        <v>130</v>
      </c>
      <c r="F188" s="2" t="s">
        <v>72</v>
      </c>
    </row>
    <row r="189" spans="5:6" ht="12.75" customHeight="1">
      <c r="E189" s="2" t="s">
        <v>130</v>
      </c>
      <c r="F189" s="2" t="s">
        <v>113</v>
      </c>
    </row>
    <row r="190" spans="5:6" ht="12.75" customHeight="1">
      <c r="E190" s="2" t="s">
        <v>130</v>
      </c>
      <c r="F190" s="2" t="s">
        <v>4</v>
      </c>
    </row>
    <row r="191" spans="5:6" ht="12.75" customHeight="1">
      <c r="E191" s="2" t="s">
        <v>130</v>
      </c>
      <c r="F191" s="2" t="s">
        <v>71</v>
      </c>
    </row>
    <row r="192" spans="5:6" ht="12.75" customHeight="1">
      <c r="E192" s="2" t="s">
        <v>131</v>
      </c>
      <c r="F192" s="2" t="s">
        <v>4</v>
      </c>
    </row>
    <row r="193" spans="5:6" ht="12.75" customHeight="1">
      <c r="E193" s="2" t="s">
        <v>131</v>
      </c>
      <c r="F193" s="2" t="s">
        <v>113</v>
      </c>
    </row>
    <row r="194" spans="5:6" ht="12.75" customHeight="1">
      <c r="E194" s="2" t="s">
        <v>132</v>
      </c>
      <c r="F194" s="2" t="s">
        <v>133</v>
      </c>
    </row>
    <row r="195" spans="5:6" ht="12.75" customHeight="1">
      <c r="E195" s="2" t="s">
        <v>132</v>
      </c>
      <c r="F195" s="2" t="s">
        <v>4</v>
      </c>
    </row>
    <row r="196" spans="5:6" ht="12.75" customHeight="1">
      <c r="E196" s="2" t="s">
        <v>132</v>
      </c>
      <c r="F196" s="2" t="s">
        <v>92</v>
      </c>
    </row>
    <row r="197" spans="5:6" ht="12.75" customHeight="1">
      <c r="E197" s="2" t="s">
        <v>132</v>
      </c>
      <c r="F197" s="2" t="s">
        <v>90</v>
      </c>
    </row>
    <row r="198" spans="5:6" ht="12.75" customHeight="1">
      <c r="E198" s="2" t="s">
        <v>132</v>
      </c>
      <c r="F198" s="2" t="s">
        <v>69</v>
      </c>
    </row>
    <row r="199" spans="5:6" ht="12.75" customHeight="1">
      <c r="E199" s="2" t="s">
        <v>134</v>
      </c>
      <c r="F199" s="2" t="s">
        <v>124</v>
      </c>
    </row>
    <row r="200" spans="5:6" ht="12.75" customHeight="1">
      <c r="E200" s="2" t="s">
        <v>134</v>
      </c>
      <c r="F200" s="2" t="s">
        <v>4</v>
      </c>
    </row>
    <row r="201" spans="5:6" ht="12.75" customHeight="1">
      <c r="E201" s="2" t="s">
        <v>134</v>
      </c>
      <c r="F201" s="2" t="s">
        <v>95</v>
      </c>
    </row>
    <row r="202" spans="5:6" ht="12.75" customHeight="1">
      <c r="E202" s="2" t="s">
        <v>134</v>
      </c>
      <c r="F202" s="2" t="s">
        <v>126</v>
      </c>
    </row>
    <row r="203" spans="5:6" ht="12.75" customHeight="1">
      <c r="E203" s="2" t="s">
        <v>135</v>
      </c>
      <c r="F203" s="2" t="s">
        <v>4</v>
      </c>
    </row>
    <row r="204" spans="5:6" ht="12.75" customHeight="1">
      <c r="E204" s="2" t="s">
        <v>135</v>
      </c>
      <c r="F204" s="2" t="s">
        <v>116</v>
      </c>
    </row>
    <row r="205" spans="5:6" ht="12.75" customHeight="1">
      <c r="E205" s="2" t="s">
        <v>136</v>
      </c>
      <c r="F205" s="2" t="s">
        <v>4</v>
      </c>
    </row>
    <row r="206" spans="5:6" ht="12.75" customHeight="1">
      <c r="E206" s="2" t="s">
        <v>136</v>
      </c>
      <c r="F206" s="2" t="s">
        <v>100</v>
      </c>
    </row>
    <row r="207" spans="5:6" ht="12.75" customHeight="1">
      <c r="E207" s="2" t="s">
        <v>137</v>
      </c>
      <c r="F207" s="2" t="s">
        <v>138</v>
      </c>
    </row>
    <row r="208" spans="5:6" ht="12.75" customHeight="1">
      <c r="E208" s="2" t="s">
        <v>137</v>
      </c>
      <c r="F208" s="2" t="s">
        <v>100</v>
      </c>
    </row>
    <row r="209" spans="5:6" ht="12.75" customHeight="1">
      <c r="E209" s="2" t="s">
        <v>137</v>
      </c>
      <c r="F209" s="2" t="s">
        <v>101</v>
      </c>
    </row>
    <row r="210" spans="5:6" ht="12.75" customHeight="1">
      <c r="E210" s="2" t="s">
        <v>137</v>
      </c>
      <c r="F210" s="2" t="s">
        <v>103</v>
      </c>
    </row>
    <row r="211" spans="5:6" ht="12.75" customHeight="1">
      <c r="E211" s="2" t="s">
        <v>137</v>
      </c>
      <c r="F211" s="2" t="s">
        <v>4</v>
      </c>
    </row>
    <row r="212" spans="5:6" ht="12.75" customHeight="1">
      <c r="E212" s="2" t="s">
        <v>139</v>
      </c>
      <c r="F212" s="2" t="s">
        <v>109</v>
      </c>
    </row>
    <row r="213" spans="5:6" ht="12.75" customHeight="1">
      <c r="E213" s="2" t="s">
        <v>139</v>
      </c>
      <c r="F213" s="2" t="s">
        <v>100</v>
      </c>
    </row>
    <row r="214" spans="5:6" ht="12.75" customHeight="1">
      <c r="E214" s="2" t="s">
        <v>139</v>
      </c>
      <c r="F214" s="2" t="s">
        <v>4</v>
      </c>
    </row>
    <row r="215" spans="5:6" ht="12.75" customHeight="1">
      <c r="E215" s="2" t="s">
        <v>139</v>
      </c>
      <c r="F215" s="2" t="s">
        <v>107</v>
      </c>
    </row>
    <row r="216" spans="5:6" ht="12.75" customHeight="1">
      <c r="E216" s="2" t="s">
        <v>140</v>
      </c>
      <c r="F216" s="2" t="s">
        <v>69</v>
      </c>
    </row>
    <row r="217" spans="5:6" ht="12.75" customHeight="1">
      <c r="E217" s="2" t="s">
        <v>140</v>
      </c>
      <c r="F217" s="2" t="s">
        <v>4</v>
      </c>
    </row>
    <row r="218" spans="5:6" ht="12.75" customHeight="1">
      <c r="E218" s="2" t="s">
        <v>140</v>
      </c>
      <c r="F218" s="2" t="s">
        <v>129</v>
      </c>
    </row>
    <row r="219" spans="5:6" ht="12.75" customHeight="1">
      <c r="E219" s="2" t="s">
        <v>140</v>
      </c>
      <c r="F219" s="2" t="s">
        <v>90</v>
      </c>
    </row>
    <row r="220" spans="5:6" ht="12.75" customHeight="1">
      <c r="E220" s="2" t="s">
        <v>141</v>
      </c>
      <c r="F220" s="2" t="s">
        <v>113</v>
      </c>
    </row>
    <row r="221" spans="5:6" ht="12.75" customHeight="1">
      <c r="E221" s="2" t="s">
        <v>141</v>
      </c>
      <c r="F221" s="2" t="s">
        <v>4</v>
      </c>
    </row>
    <row r="222" spans="5:6" ht="12.75" customHeight="1">
      <c r="E222" s="2" t="s">
        <v>141</v>
      </c>
      <c r="F222" s="2" t="s">
        <v>71</v>
      </c>
    </row>
    <row r="223" spans="5:6" ht="12.75" customHeight="1">
      <c r="E223" s="2" t="s">
        <v>142</v>
      </c>
      <c r="F223" s="2" t="s">
        <v>4</v>
      </c>
    </row>
    <row r="224" spans="5:6" ht="12.75" customHeight="1">
      <c r="E224" s="2" t="s">
        <v>142</v>
      </c>
      <c r="F224" s="2" t="s">
        <v>113</v>
      </c>
    </row>
    <row r="225" spans="5:6" ht="12.75" customHeight="1">
      <c r="E225" s="2" t="s">
        <v>143</v>
      </c>
      <c r="F225" s="2" t="s">
        <v>144</v>
      </c>
    </row>
    <row r="226" spans="5:6" ht="12.75" customHeight="1">
      <c r="E226" s="2" t="s">
        <v>143</v>
      </c>
      <c r="F226" s="2" t="s">
        <v>90</v>
      </c>
    </row>
    <row r="227" spans="5:6" ht="12.75" customHeight="1">
      <c r="E227" s="2" t="s">
        <v>143</v>
      </c>
      <c r="F227" s="2" t="s">
        <v>4</v>
      </c>
    </row>
    <row r="228" spans="5:6" ht="12.75" customHeight="1">
      <c r="E228" s="2" t="s">
        <v>145</v>
      </c>
      <c r="F228" s="2" t="s">
        <v>95</v>
      </c>
    </row>
    <row r="229" spans="5:6" ht="12.75" customHeight="1">
      <c r="E229" s="2" t="s">
        <v>145</v>
      </c>
      <c r="F229" s="2" t="s">
        <v>124</v>
      </c>
    </row>
    <row r="230" spans="5:6" ht="12.75" customHeight="1">
      <c r="E230" s="2" t="s">
        <v>145</v>
      </c>
      <c r="F230" s="2" t="s">
        <v>126</v>
      </c>
    </row>
    <row r="231" spans="5:6" ht="12.75" customHeight="1">
      <c r="E231" s="2" t="s">
        <v>145</v>
      </c>
      <c r="F231" s="2" t="s">
        <v>4</v>
      </c>
    </row>
    <row r="232" spans="5:6" ht="12.75" customHeight="1">
      <c r="E232" s="2" t="s">
        <v>146</v>
      </c>
      <c r="F232" s="2" t="s">
        <v>95</v>
      </c>
    </row>
    <row r="233" spans="5:6" ht="12.75" customHeight="1">
      <c r="E233" s="2" t="s">
        <v>146</v>
      </c>
      <c r="F233" s="2" t="s">
        <v>126</v>
      </c>
    </row>
    <row r="234" spans="5:6" ht="12.75" customHeight="1">
      <c r="E234" s="2" t="s">
        <v>146</v>
      </c>
      <c r="F234" s="2" t="s">
        <v>96</v>
      </c>
    </row>
    <row r="235" spans="5:6" ht="12.75" customHeight="1">
      <c r="E235" s="2" t="s">
        <v>146</v>
      </c>
      <c r="F235" s="2" t="s">
        <v>4</v>
      </c>
    </row>
    <row r="236" spans="5:6" ht="12.75" customHeight="1">
      <c r="E236" s="2" t="s">
        <v>147</v>
      </c>
      <c r="F236" s="2" t="s">
        <v>129</v>
      </c>
    </row>
    <row r="237" spans="5:6" ht="12.75" customHeight="1">
      <c r="E237" s="2" t="s">
        <v>147</v>
      </c>
      <c r="F237" s="2" t="s">
        <v>4</v>
      </c>
    </row>
    <row r="238" spans="5:6" ht="12.75" customHeight="1">
      <c r="E238" s="2" t="s">
        <v>147</v>
      </c>
      <c r="F238" s="2" t="s">
        <v>90</v>
      </c>
    </row>
    <row r="239" spans="5:6" ht="12.75" customHeight="1">
      <c r="E239" s="2" t="s">
        <v>148</v>
      </c>
      <c r="F239" s="2" t="s">
        <v>4</v>
      </c>
    </row>
    <row r="240" spans="5:6" ht="12.75" customHeight="1">
      <c r="E240" s="2" t="s">
        <v>148</v>
      </c>
      <c r="F240" s="2" t="s">
        <v>90</v>
      </c>
    </row>
    <row r="241" spans="5:6" ht="12.75" customHeight="1">
      <c r="E241" s="2" t="s">
        <v>149</v>
      </c>
      <c r="F241" s="2" t="s">
        <v>4</v>
      </c>
    </row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</sheetData>
  <hyperlinks>
    <hyperlink ref="H3" r:id="rId1" display="Show Map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85"/>
  <sheetViews>
    <sheetView workbookViewId="0" topLeftCell="A48">
      <selection activeCell="C72" sqref="C72"/>
    </sheetView>
  </sheetViews>
  <sheetFormatPr defaultColWidth="9.140625" defaultRowHeight="12.75"/>
  <cols>
    <col min="3" max="3" width="18.140625" style="0" customWidth="1"/>
    <col min="5" max="5" width="13.140625" style="0" customWidth="1"/>
    <col min="7" max="7" width="18.421875" style="0" customWidth="1"/>
    <col min="9" max="9" width="14.28125" style="0" customWidth="1"/>
    <col min="11" max="11" width="13.28125" style="0" customWidth="1"/>
    <col min="13" max="13" width="14.7109375" style="0" customWidth="1"/>
  </cols>
  <sheetData>
    <row r="1" spans="4:6" ht="12.75">
      <c r="D1" s="5">
        <v>35217</v>
      </c>
      <c r="F1" t="s">
        <v>157</v>
      </c>
    </row>
    <row r="2" spans="2:12" ht="12.75">
      <c r="B2" s="112" t="s">
        <v>150</v>
      </c>
      <c r="C2" s="114" t="s">
        <v>151</v>
      </c>
      <c r="D2" s="1" t="s">
        <v>159</v>
      </c>
      <c r="E2" s="114" t="s">
        <v>152</v>
      </c>
      <c r="F2" s="1" t="s">
        <v>159</v>
      </c>
      <c r="G2" s="114" t="s">
        <v>153</v>
      </c>
      <c r="H2" s="1" t="s">
        <v>159</v>
      </c>
      <c r="I2" s="114" t="s">
        <v>154</v>
      </c>
      <c r="J2" s="1" t="s">
        <v>159</v>
      </c>
      <c r="K2" s="49" t="s">
        <v>163</v>
      </c>
      <c r="L2" s="1" t="s">
        <v>156</v>
      </c>
    </row>
    <row r="3" spans="2:12" ht="12.75">
      <c r="B3" s="113" t="s">
        <v>2</v>
      </c>
      <c r="C3" s="115">
        <v>6746</v>
      </c>
      <c r="D3" s="6">
        <f>+C3/$C$76</f>
        <v>0.004569572176683802</v>
      </c>
      <c r="E3" s="115">
        <v>6746</v>
      </c>
      <c r="F3" s="6">
        <f>+E3/$E$76</f>
        <v>0.006575132043583398</v>
      </c>
      <c r="G3" s="115">
        <v>352</v>
      </c>
      <c r="H3" s="6">
        <f>+G3/$G$76</f>
        <v>0.0011383444203336773</v>
      </c>
      <c r="I3" s="115">
        <v>1170</v>
      </c>
      <c r="J3" s="6">
        <f>+I3/$I$76</f>
        <v>0.001878724330122374</v>
      </c>
      <c r="K3" s="50">
        <f>+C3+E3+G3+I3</f>
        <v>15014</v>
      </c>
      <c r="L3" s="6">
        <f>+K3/$K$76</f>
        <v>0.004371832285169024</v>
      </c>
    </row>
    <row r="4" spans="2:12" ht="12.75">
      <c r="B4" s="113" t="s">
        <v>6</v>
      </c>
      <c r="C4" s="115">
        <v>6489</v>
      </c>
      <c r="D4" s="6">
        <f aca="true" t="shared" si="0" ref="D4:D67">+C4/$C$76</f>
        <v>0.004395486785428579</v>
      </c>
      <c r="E4" s="115">
        <v>6489</v>
      </c>
      <c r="F4" s="6">
        <f aca="true" t="shared" si="1" ref="F4:F67">+E4/$E$76</f>
        <v>0.006324641540292421</v>
      </c>
      <c r="G4" s="115">
        <v>1058</v>
      </c>
      <c r="H4" s="6">
        <f aca="true" t="shared" si="2" ref="H4:H67">+G4/$G$76</f>
        <v>0.0034215011270256547</v>
      </c>
      <c r="I4" s="115">
        <v>13800</v>
      </c>
      <c r="J4" s="6">
        <f aca="true" t="shared" si="3" ref="J4:J67">+I4/$I$76</f>
        <v>0.022159312611699795</v>
      </c>
      <c r="K4" s="50">
        <f aca="true" t="shared" si="4" ref="K4:K67">+C4+E4+G4+I4</f>
        <v>27836</v>
      </c>
      <c r="L4" s="6">
        <f aca="true" t="shared" si="5" ref="L4:L67">+K4/$K$76</f>
        <v>0.008105389868786795</v>
      </c>
    </row>
    <row r="5" spans="2:12" ht="12.75">
      <c r="B5" s="113" t="s">
        <v>7</v>
      </c>
      <c r="C5" s="115">
        <v>462</v>
      </c>
      <c r="D5" s="6">
        <f t="shared" si="0"/>
        <v>0.0003129472792214522</v>
      </c>
      <c r="E5" s="115">
        <v>462</v>
      </c>
      <c r="F5" s="6">
        <f t="shared" si="1"/>
        <v>0.00045029810319234065</v>
      </c>
      <c r="G5" s="115">
        <v>0</v>
      </c>
      <c r="H5" s="6">
        <f t="shared" si="2"/>
        <v>0</v>
      </c>
      <c r="I5" s="115">
        <v>3191</v>
      </c>
      <c r="J5" s="6">
        <f t="shared" si="3"/>
        <v>0.005123939604632902</v>
      </c>
      <c r="K5" s="50">
        <f t="shared" si="4"/>
        <v>4115</v>
      </c>
      <c r="L5" s="6">
        <f t="shared" si="5"/>
        <v>0.0011982209839796543</v>
      </c>
    </row>
    <row r="6" spans="2:12" ht="12.75">
      <c r="B6" s="113" t="s">
        <v>8</v>
      </c>
      <c r="C6" s="115">
        <v>18322</v>
      </c>
      <c r="D6" s="6">
        <f t="shared" si="0"/>
        <v>0.012410865908864603</v>
      </c>
      <c r="E6" s="115">
        <v>18322</v>
      </c>
      <c r="F6" s="6">
        <f t="shared" si="1"/>
        <v>0.01785792607508672</v>
      </c>
      <c r="G6" s="115">
        <v>15318</v>
      </c>
      <c r="H6" s="6">
        <f t="shared" si="2"/>
        <v>0.049537385882588825</v>
      </c>
      <c r="I6" s="115">
        <v>13328</v>
      </c>
      <c r="J6" s="6">
        <f t="shared" si="3"/>
        <v>0.021401399890488036</v>
      </c>
      <c r="K6" s="50">
        <f t="shared" si="4"/>
        <v>65290</v>
      </c>
      <c r="L6" s="6">
        <f t="shared" si="5"/>
        <v>0.019011384700858235</v>
      </c>
    </row>
    <row r="7" spans="2:12" ht="12.75">
      <c r="B7" s="113" t="s">
        <v>12</v>
      </c>
      <c r="C7" s="115">
        <v>0</v>
      </c>
      <c r="D7" s="6">
        <f t="shared" si="0"/>
        <v>0</v>
      </c>
      <c r="E7" s="115">
        <v>0</v>
      </c>
      <c r="F7" s="6">
        <f t="shared" si="1"/>
        <v>0</v>
      </c>
      <c r="G7" s="115">
        <v>0</v>
      </c>
      <c r="H7" s="6">
        <f t="shared" si="2"/>
        <v>0</v>
      </c>
      <c r="I7" s="115">
        <v>2963</v>
      </c>
      <c r="J7" s="6">
        <f t="shared" si="3"/>
        <v>0.004757829222352645</v>
      </c>
      <c r="K7" s="50">
        <f t="shared" si="4"/>
        <v>2963</v>
      </c>
      <c r="L7" s="6">
        <f t="shared" si="5"/>
        <v>0.0008627773452081934</v>
      </c>
    </row>
    <row r="8" spans="2:12" ht="12.75">
      <c r="B8" s="113" t="s">
        <v>15</v>
      </c>
      <c r="C8" s="115">
        <v>16786</v>
      </c>
      <c r="D8" s="6">
        <f t="shared" si="0"/>
        <v>0.011370417811712764</v>
      </c>
      <c r="E8" s="115">
        <v>16786</v>
      </c>
      <c r="F8" s="6">
        <f t="shared" si="1"/>
        <v>0.016360831082655042</v>
      </c>
      <c r="G8" s="115">
        <v>2997</v>
      </c>
      <c r="H8" s="6">
        <f t="shared" si="2"/>
        <v>0.009692097237897815</v>
      </c>
      <c r="I8" s="115">
        <v>3468</v>
      </c>
      <c r="J8" s="6">
        <f t="shared" si="3"/>
        <v>0.005568731604157601</v>
      </c>
      <c r="K8" s="50">
        <f t="shared" si="4"/>
        <v>40037</v>
      </c>
      <c r="L8" s="6">
        <f t="shared" si="5"/>
        <v>0.011658122365879325</v>
      </c>
    </row>
    <row r="9" spans="2:12" ht="12.75">
      <c r="B9" s="113" t="s">
        <v>17</v>
      </c>
      <c r="C9" s="115">
        <v>7156</v>
      </c>
      <c r="D9" s="6">
        <f t="shared" si="0"/>
        <v>0.00484729595261626</v>
      </c>
      <c r="E9" s="115">
        <v>7156</v>
      </c>
      <c r="F9" s="6">
        <f t="shared" si="1"/>
        <v>0.0069747472433861245</v>
      </c>
      <c r="G9" s="115">
        <v>757</v>
      </c>
      <c r="H9" s="6">
        <f t="shared" si="2"/>
        <v>0.0024480872903198682</v>
      </c>
      <c r="I9" s="115">
        <v>1421</v>
      </c>
      <c r="J9" s="6">
        <f t="shared" si="3"/>
        <v>0.002281766900088798</v>
      </c>
      <c r="K9" s="50">
        <f t="shared" si="4"/>
        <v>16490</v>
      </c>
      <c r="L9" s="6">
        <f t="shared" si="5"/>
        <v>0.004801619447344958</v>
      </c>
    </row>
    <row r="10" spans="2:12" ht="12.75">
      <c r="B10" s="113" t="s">
        <v>24</v>
      </c>
      <c r="C10" s="115">
        <v>675</v>
      </c>
      <c r="D10" s="6">
        <f t="shared" si="0"/>
        <v>0.0004572281676936802</v>
      </c>
      <c r="E10" s="115">
        <v>675</v>
      </c>
      <c r="F10" s="6">
        <f t="shared" si="1"/>
        <v>0.0006579030728459522</v>
      </c>
      <c r="G10" s="115">
        <v>0</v>
      </c>
      <c r="H10" s="6">
        <f t="shared" si="2"/>
        <v>0</v>
      </c>
      <c r="I10" s="115">
        <v>522</v>
      </c>
      <c r="J10" s="6">
        <f t="shared" si="3"/>
        <v>0.0008382000857469053</v>
      </c>
      <c r="K10" s="50">
        <f t="shared" si="4"/>
        <v>1872</v>
      </c>
      <c r="L10" s="6">
        <f t="shared" si="5"/>
        <v>0.0005450959130036241</v>
      </c>
    </row>
    <row r="11" spans="2:12" ht="12.75">
      <c r="B11" s="113" t="s">
        <v>27</v>
      </c>
      <c r="C11" s="115">
        <v>503</v>
      </c>
      <c r="D11" s="6">
        <f t="shared" si="0"/>
        <v>0.00034071965681469797</v>
      </c>
      <c r="E11" s="115">
        <v>503</v>
      </c>
      <c r="F11" s="6">
        <f t="shared" si="1"/>
        <v>0.0004902596231726133</v>
      </c>
      <c r="G11" s="115">
        <v>0</v>
      </c>
      <c r="H11" s="6">
        <f t="shared" si="2"/>
        <v>0</v>
      </c>
      <c r="I11" s="115">
        <v>989</v>
      </c>
      <c r="J11" s="6">
        <f t="shared" si="3"/>
        <v>0.001588084070505152</v>
      </c>
      <c r="K11" s="50">
        <f t="shared" si="4"/>
        <v>1995</v>
      </c>
      <c r="L11" s="6">
        <f t="shared" si="5"/>
        <v>0.0005809115098516186</v>
      </c>
    </row>
    <row r="12" spans="2:12" ht="12.75">
      <c r="B12" s="113" t="s">
        <v>28</v>
      </c>
      <c r="C12" s="115">
        <v>12461</v>
      </c>
      <c r="D12" s="6">
        <f t="shared" si="0"/>
        <v>0.00844077066315696</v>
      </c>
      <c r="E12" s="115">
        <v>12461</v>
      </c>
      <c r="F12" s="6">
        <f t="shared" si="1"/>
        <v>0.012145378060345794</v>
      </c>
      <c r="G12" s="115">
        <v>0</v>
      </c>
      <c r="H12" s="6">
        <f t="shared" si="2"/>
        <v>0</v>
      </c>
      <c r="I12" s="115">
        <v>4318</v>
      </c>
      <c r="J12" s="6">
        <f t="shared" si="3"/>
        <v>0.006933616801255052</v>
      </c>
      <c r="K12" s="50">
        <f t="shared" si="4"/>
        <v>29240</v>
      </c>
      <c r="L12" s="6">
        <f t="shared" si="5"/>
        <v>0.008514211803539513</v>
      </c>
    </row>
    <row r="13" spans="2:12" ht="12.75">
      <c r="B13" s="113" t="s">
        <v>31</v>
      </c>
      <c r="C13" s="115">
        <v>9</v>
      </c>
      <c r="D13" s="6">
        <f t="shared" si="0"/>
        <v>6.096375569249069E-06</v>
      </c>
      <c r="E13" s="115">
        <v>9</v>
      </c>
      <c r="F13" s="6">
        <f t="shared" si="1"/>
        <v>8.772040971279363E-06</v>
      </c>
      <c r="G13" s="115">
        <v>0</v>
      </c>
      <c r="H13" s="6">
        <f t="shared" si="2"/>
        <v>0</v>
      </c>
      <c r="I13" s="115">
        <v>589</v>
      </c>
      <c r="J13" s="6">
        <f t="shared" si="3"/>
        <v>0.0009457851542239986</v>
      </c>
      <c r="K13" s="50">
        <f t="shared" si="4"/>
        <v>607</v>
      </c>
      <c r="L13" s="6">
        <f t="shared" si="5"/>
        <v>0.00017674851452628194</v>
      </c>
    </row>
    <row r="14" spans="2:12" ht="12.75">
      <c r="B14" s="113" t="s">
        <v>32</v>
      </c>
      <c r="C14" s="115">
        <v>250</v>
      </c>
      <c r="D14" s="6">
        <f t="shared" si="0"/>
        <v>0.00016934376581247414</v>
      </c>
      <c r="E14" s="115">
        <v>250</v>
      </c>
      <c r="F14" s="6">
        <f t="shared" si="1"/>
        <v>0.0002436678047577601</v>
      </c>
      <c r="G14" s="115">
        <v>0</v>
      </c>
      <c r="H14" s="6">
        <f t="shared" si="2"/>
        <v>0</v>
      </c>
      <c r="I14" s="115">
        <v>0</v>
      </c>
      <c r="J14" s="6">
        <f t="shared" si="3"/>
        <v>0</v>
      </c>
      <c r="K14" s="50">
        <f t="shared" si="4"/>
        <v>500</v>
      </c>
      <c r="L14" s="6">
        <f t="shared" si="5"/>
        <v>0.0001455918571056688</v>
      </c>
    </row>
    <row r="15" spans="2:12" ht="12.75">
      <c r="B15" s="113" t="s">
        <v>33</v>
      </c>
      <c r="C15" s="115">
        <v>7398</v>
      </c>
      <c r="D15" s="6">
        <f t="shared" si="0"/>
        <v>0.0050112207179227345</v>
      </c>
      <c r="E15" s="115">
        <v>7398</v>
      </c>
      <c r="F15" s="6">
        <f t="shared" si="1"/>
        <v>0.007210617678391636</v>
      </c>
      <c r="G15" s="115">
        <v>591</v>
      </c>
      <c r="H15" s="6">
        <f t="shared" si="2"/>
        <v>0.0019112544102761456</v>
      </c>
      <c r="I15" s="115">
        <v>19730</v>
      </c>
      <c r="J15" s="6">
        <f t="shared" si="3"/>
        <v>0.0316813940455679</v>
      </c>
      <c r="K15" s="50">
        <f t="shared" si="4"/>
        <v>35117</v>
      </c>
      <c r="L15" s="6">
        <f t="shared" si="5"/>
        <v>0.010225498491959544</v>
      </c>
    </row>
    <row r="16" spans="2:12" ht="12.75">
      <c r="B16" s="113" t="s">
        <v>35</v>
      </c>
      <c r="C16" s="115">
        <v>13867</v>
      </c>
      <c r="D16" s="6">
        <f t="shared" si="0"/>
        <v>0.009393160002086315</v>
      </c>
      <c r="E16" s="115">
        <v>13867</v>
      </c>
      <c r="F16" s="6">
        <f t="shared" si="1"/>
        <v>0.013515765794303436</v>
      </c>
      <c r="G16" s="115">
        <v>6892</v>
      </c>
      <c r="H16" s="6">
        <f t="shared" si="2"/>
        <v>0.02228826632085143</v>
      </c>
      <c r="I16" s="115">
        <v>0</v>
      </c>
      <c r="J16" s="6">
        <f t="shared" si="3"/>
        <v>0</v>
      </c>
      <c r="K16" s="50">
        <f t="shared" si="4"/>
        <v>34626</v>
      </c>
      <c r="L16" s="6">
        <f t="shared" si="5"/>
        <v>0.010082527288281778</v>
      </c>
    </row>
    <row r="17" spans="2:12" ht="12.75">
      <c r="B17" s="113" t="s">
        <v>38</v>
      </c>
      <c r="C17" s="115">
        <v>23380</v>
      </c>
      <c r="D17" s="6">
        <f t="shared" si="0"/>
        <v>0.015837028978782582</v>
      </c>
      <c r="E17" s="115">
        <v>23380</v>
      </c>
      <c r="F17" s="6">
        <f t="shared" si="1"/>
        <v>0.022787813100945725</v>
      </c>
      <c r="G17" s="115">
        <v>7066</v>
      </c>
      <c r="H17" s="6">
        <f t="shared" si="2"/>
        <v>0.022850970664993645</v>
      </c>
      <c r="I17" s="115">
        <v>21414</v>
      </c>
      <c r="J17" s="6">
        <f t="shared" si="3"/>
        <v>0.03438547248311155</v>
      </c>
      <c r="K17" s="50">
        <f t="shared" si="4"/>
        <v>75240</v>
      </c>
      <c r="L17" s="6">
        <f t="shared" si="5"/>
        <v>0.021908662657261043</v>
      </c>
    </row>
    <row r="18" spans="2:12" ht="12.75">
      <c r="B18" s="113" t="s">
        <v>39</v>
      </c>
      <c r="C18" s="115">
        <v>76</v>
      </c>
      <c r="D18" s="6">
        <f t="shared" si="0"/>
        <v>5.1480504806992135E-05</v>
      </c>
      <c r="E18" s="115">
        <v>76</v>
      </c>
      <c r="F18" s="6">
        <f t="shared" si="1"/>
        <v>7.407501264635907E-05</v>
      </c>
      <c r="G18" s="115">
        <v>0</v>
      </c>
      <c r="H18" s="6">
        <f t="shared" si="2"/>
        <v>0</v>
      </c>
      <c r="I18" s="115">
        <v>1903</v>
      </c>
      <c r="J18" s="6">
        <f t="shared" si="3"/>
        <v>0.0030557370942075877</v>
      </c>
      <c r="K18" s="50">
        <f t="shared" si="4"/>
        <v>2055</v>
      </c>
      <c r="L18" s="6">
        <f t="shared" si="5"/>
        <v>0.0005983825327042988</v>
      </c>
    </row>
    <row r="19" spans="2:12" ht="12.75">
      <c r="B19" s="113" t="s">
        <v>40</v>
      </c>
      <c r="C19" s="115">
        <v>171324</v>
      </c>
      <c r="D19" s="6">
        <f t="shared" si="0"/>
        <v>0.11605060533622527</v>
      </c>
      <c r="E19" s="115">
        <v>171324</v>
      </c>
      <c r="F19" s="6">
        <f t="shared" si="1"/>
        <v>0.16698457192927396</v>
      </c>
      <c r="G19" s="115">
        <v>44910</v>
      </c>
      <c r="H19" s="6">
        <f t="shared" si="2"/>
        <v>0.1452359315829132</v>
      </c>
      <c r="I19" s="115">
        <v>19198</v>
      </c>
      <c r="J19" s="6">
        <f t="shared" si="3"/>
        <v>0.030827136486913962</v>
      </c>
      <c r="K19" s="50">
        <f t="shared" si="4"/>
        <v>406756</v>
      </c>
      <c r="L19" s="6">
        <f t="shared" si="5"/>
        <v>0.11844072285774686</v>
      </c>
    </row>
    <row r="20" spans="2:12" ht="12.75">
      <c r="B20" s="113" t="s">
        <v>42</v>
      </c>
      <c r="C20" s="115">
        <v>0</v>
      </c>
      <c r="D20" s="6">
        <f t="shared" si="0"/>
        <v>0</v>
      </c>
      <c r="E20" s="115">
        <v>0</v>
      </c>
      <c r="F20" s="6">
        <f t="shared" si="1"/>
        <v>0</v>
      </c>
      <c r="G20" s="115">
        <v>0</v>
      </c>
      <c r="H20" s="6">
        <f t="shared" si="2"/>
        <v>0</v>
      </c>
      <c r="I20" s="115">
        <v>648</v>
      </c>
      <c r="J20" s="6">
        <f t="shared" si="3"/>
        <v>0.0010405242443754688</v>
      </c>
      <c r="K20" s="50">
        <f t="shared" si="4"/>
        <v>648</v>
      </c>
      <c r="L20" s="6">
        <f t="shared" si="5"/>
        <v>0.0001886870468089468</v>
      </c>
    </row>
    <row r="21" spans="2:12" ht="12.75">
      <c r="B21" s="113" t="s">
        <v>43</v>
      </c>
      <c r="C21" s="115">
        <v>3041</v>
      </c>
      <c r="D21" s="6">
        <f t="shared" si="0"/>
        <v>0.0020598975673429354</v>
      </c>
      <c r="E21" s="115">
        <v>3041</v>
      </c>
      <c r="F21" s="6">
        <f t="shared" si="1"/>
        <v>0.002963975177073394</v>
      </c>
      <c r="G21" s="115">
        <v>26</v>
      </c>
      <c r="H21" s="6">
        <f t="shared" si="2"/>
        <v>8.408225832010116E-05</v>
      </c>
      <c r="I21" s="115">
        <v>603</v>
      </c>
      <c r="J21" s="6">
        <f t="shared" si="3"/>
        <v>0.0009682656162938389</v>
      </c>
      <c r="K21" s="50">
        <f t="shared" si="4"/>
        <v>6711</v>
      </c>
      <c r="L21" s="6">
        <f t="shared" si="5"/>
        <v>0.001954133906072287</v>
      </c>
    </row>
    <row r="22" spans="2:12" ht="12.75">
      <c r="B22" s="113" t="s">
        <v>44</v>
      </c>
      <c r="C22" s="115">
        <v>11177</v>
      </c>
      <c r="D22" s="6">
        <f t="shared" si="0"/>
        <v>0.007571021081944094</v>
      </c>
      <c r="E22" s="115">
        <v>11177</v>
      </c>
      <c r="F22" s="6">
        <f t="shared" si="1"/>
        <v>0.010893900215109938</v>
      </c>
      <c r="G22" s="115">
        <v>673</v>
      </c>
      <c r="H22" s="6">
        <f t="shared" si="2"/>
        <v>0.0021764369172856952</v>
      </c>
      <c r="I22" s="115">
        <v>7660</v>
      </c>
      <c r="J22" s="6">
        <f t="shared" si="3"/>
        <v>0.01230002424678409</v>
      </c>
      <c r="K22" s="50">
        <f t="shared" si="4"/>
        <v>30687</v>
      </c>
      <c r="L22" s="6">
        <f t="shared" si="5"/>
        <v>0.008935554638003319</v>
      </c>
    </row>
    <row r="23" spans="2:12" ht="12.75">
      <c r="B23" s="113" t="s">
        <v>45</v>
      </c>
      <c r="C23" s="115">
        <v>127802</v>
      </c>
      <c r="D23" s="6">
        <f t="shared" si="0"/>
        <v>0.08656988783346328</v>
      </c>
      <c r="E23" s="115">
        <v>127802</v>
      </c>
      <c r="F23" s="6">
        <f t="shared" si="1"/>
        <v>0.12456493113460503</v>
      </c>
      <c r="G23" s="115">
        <v>36393</v>
      </c>
      <c r="H23" s="6">
        <f t="shared" si="2"/>
        <v>0.11769252411705544</v>
      </c>
      <c r="I23" s="115">
        <v>4123</v>
      </c>
      <c r="J23" s="6">
        <f t="shared" si="3"/>
        <v>0.006620496079567989</v>
      </c>
      <c r="K23" s="50">
        <f t="shared" si="4"/>
        <v>296120</v>
      </c>
      <c r="L23" s="6">
        <f t="shared" si="5"/>
        <v>0.0862253214522613</v>
      </c>
    </row>
    <row r="24" spans="2:12" ht="12.75">
      <c r="B24" s="113" t="s">
        <v>46</v>
      </c>
      <c r="C24" s="115">
        <v>74415</v>
      </c>
      <c r="D24" s="6">
        <f t="shared" si="0"/>
        <v>0.05040686533174105</v>
      </c>
      <c r="E24" s="115">
        <v>74415</v>
      </c>
      <c r="F24" s="6">
        <f t="shared" si="1"/>
        <v>0.07253015876419487</v>
      </c>
      <c r="G24" s="115">
        <v>20942</v>
      </c>
      <c r="H24" s="6">
        <f t="shared" si="2"/>
        <v>0.06772502514382917</v>
      </c>
      <c r="I24" s="115">
        <v>25566</v>
      </c>
      <c r="J24" s="6">
        <f t="shared" si="3"/>
        <v>0.04105253523410993</v>
      </c>
      <c r="K24" s="50">
        <f t="shared" si="4"/>
        <v>195338</v>
      </c>
      <c r="L24" s="6">
        <f t="shared" si="5"/>
        <v>0.056879244366614276</v>
      </c>
    </row>
    <row r="25" spans="2:12" ht="12.75">
      <c r="B25" s="113" t="s">
        <v>48</v>
      </c>
      <c r="C25" s="115">
        <v>51889</v>
      </c>
      <c r="D25" s="6">
        <f t="shared" si="0"/>
        <v>0.03514831465697388</v>
      </c>
      <c r="E25" s="115">
        <v>51889</v>
      </c>
      <c r="F25" s="6">
        <f t="shared" si="1"/>
        <v>0.05057471488430165</v>
      </c>
      <c r="G25" s="115">
        <v>20520</v>
      </c>
      <c r="H25" s="6">
        <f t="shared" si="2"/>
        <v>0.06636030541263369</v>
      </c>
      <c r="I25" s="115">
        <v>64191</v>
      </c>
      <c r="J25" s="6">
        <f t="shared" si="3"/>
        <v>0.10307452433750881</v>
      </c>
      <c r="K25" s="50">
        <f t="shared" si="4"/>
        <v>188489</v>
      </c>
      <c r="L25" s="6">
        <f t="shared" si="5"/>
        <v>0.05488492710798082</v>
      </c>
    </row>
    <row r="26" spans="2:12" ht="12.75">
      <c r="B26" s="113" t="s">
        <v>51</v>
      </c>
      <c r="C26" s="115">
        <v>69752</v>
      </c>
      <c r="D26" s="6">
        <f t="shared" si="0"/>
        <v>0.04724826541180678</v>
      </c>
      <c r="E26" s="115">
        <v>69752</v>
      </c>
      <c r="F26" s="6">
        <f t="shared" si="1"/>
        <v>0.06798526686985312</v>
      </c>
      <c r="G26" s="115">
        <v>34742</v>
      </c>
      <c r="H26" s="6">
        <f t="shared" si="2"/>
        <v>0.11235330071372901</v>
      </c>
      <c r="I26" s="115">
        <v>30087</v>
      </c>
      <c r="J26" s="6">
        <f t="shared" si="3"/>
        <v>0.04831211873537766</v>
      </c>
      <c r="K26" s="50">
        <f t="shared" si="4"/>
        <v>204333</v>
      </c>
      <c r="L26" s="6">
        <f t="shared" si="5"/>
        <v>0.05949844187594525</v>
      </c>
    </row>
    <row r="27" spans="2:12" ht="12.75">
      <c r="B27" s="113" t="s">
        <v>52</v>
      </c>
      <c r="C27" s="115">
        <v>1810</v>
      </c>
      <c r="D27" s="6">
        <f t="shared" si="0"/>
        <v>0.0012260488644823128</v>
      </c>
      <c r="E27" s="115">
        <v>1810</v>
      </c>
      <c r="F27" s="6">
        <f t="shared" si="1"/>
        <v>0.001764154906446183</v>
      </c>
      <c r="G27" s="115">
        <v>0</v>
      </c>
      <c r="H27" s="6">
        <f t="shared" si="2"/>
        <v>0</v>
      </c>
      <c r="I27" s="115">
        <v>18897</v>
      </c>
      <c r="J27" s="6">
        <f t="shared" si="3"/>
        <v>0.030343806552412395</v>
      </c>
      <c r="K27" s="50">
        <f t="shared" si="4"/>
        <v>22517</v>
      </c>
      <c r="L27" s="6">
        <f t="shared" si="5"/>
        <v>0.00655658369289669</v>
      </c>
    </row>
    <row r="28" spans="2:12" ht="12.75">
      <c r="B28" s="113" t="s">
        <v>53</v>
      </c>
      <c r="C28" s="115">
        <v>9531</v>
      </c>
      <c r="D28" s="6">
        <f t="shared" si="0"/>
        <v>0.006456061727834764</v>
      </c>
      <c r="E28" s="115">
        <v>9531</v>
      </c>
      <c r="F28" s="6">
        <f t="shared" si="1"/>
        <v>0.009289591388584846</v>
      </c>
      <c r="G28" s="115">
        <v>2172</v>
      </c>
      <c r="H28" s="6">
        <f t="shared" si="2"/>
        <v>0.007024102502740758</v>
      </c>
      <c r="I28" s="115">
        <v>7154</v>
      </c>
      <c r="J28" s="6">
        <f t="shared" si="3"/>
        <v>0.01148751611768843</v>
      </c>
      <c r="K28" s="50">
        <f t="shared" si="4"/>
        <v>28388</v>
      </c>
      <c r="L28" s="6">
        <f t="shared" si="5"/>
        <v>0.008266123279031453</v>
      </c>
    </row>
    <row r="29" spans="2:12" ht="12.75">
      <c r="B29" s="113" t="s">
        <v>54</v>
      </c>
      <c r="C29" s="115">
        <v>2315</v>
      </c>
      <c r="D29" s="6">
        <f t="shared" si="0"/>
        <v>0.0015681232714235104</v>
      </c>
      <c r="E29" s="115">
        <v>2315</v>
      </c>
      <c r="F29" s="6">
        <f t="shared" si="1"/>
        <v>0.0022563638720568585</v>
      </c>
      <c r="G29" s="115">
        <v>0</v>
      </c>
      <c r="H29" s="6">
        <f t="shared" si="2"/>
        <v>0</v>
      </c>
      <c r="I29" s="115">
        <v>342</v>
      </c>
      <c r="J29" s="6">
        <f t="shared" si="3"/>
        <v>0.0005491655734203863</v>
      </c>
      <c r="K29" s="50">
        <f t="shared" si="4"/>
        <v>4972</v>
      </c>
      <c r="L29" s="6">
        <f t="shared" si="5"/>
        <v>0.0014477654270587707</v>
      </c>
    </row>
    <row r="30" spans="2:12" ht="12.75">
      <c r="B30" s="113" t="s">
        <v>55</v>
      </c>
      <c r="C30" s="115">
        <v>6166</v>
      </c>
      <c r="D30" s="6">
        <f t="shared" si="0"/>
        <v>0.004176694639998862</v>
      </c>
      <c r="E30" s="115">
        <v>6166</v>
      </c>
      <c r="F30" s="6">
        <f t="shared" si="1"/>
        <v>0.006009822736545395</v>
      </c>
      <c r="G30" s="115">
        <v>76</v>
      </c>
      <c r="H30" s="6">
        <f t="shared" si="2"/>
        <v>0.0002457789089356803</v>
      </c>
      <c r="I30" s="115">
        <v>3275</v>
      </c>
      <c r="J30" s="6">
        <f t="shared" si="3"/>
        <v>0.005258822377051944</v>
      </c>
      <c r="K30" s="50">
        <f t="shared" si="4"/>
        <v>15683</v>
      </c>
      <c r="L30" s="6">
        <f t="shared" si="5"/>
        <v>0.004566634189976409</v>
      </c>
    </row>
    <row r="31" spans="2:12" ht="12.75">
      <c r="B31" s="113" t="s">
        <v>58</v>
      </c>
      <c r="C31" s="115">
        <v>213182</v>
      </c>
      <c r="D31" s="6">
        <f t="shared" si="0"/>
        <v>0.14440417073373943</v>
      </c>
      <c r="E31" s="115">
        <v>0</v>
      </c>
      <c r="F31" s="6">
        <f t="shared" si="1"/>
        <v>0</v>
      </c>
      <c r="G31" s="115">
        <v>0</v>
      </c>
      <c r="H31" s="6">
        <f t="shared" si="2"/>
        <v>0</v>
      </c>
      <c r="I31" s="115">
        <v>0</v>
      </c>
      <c r="J31" s="6">
        <f t="shared" si="3"/>
        <v>0</v>
      </c>
      <c r="K31" s="50">
        <f t="shared" si="4"/>
        <v>213182</v>
      </c>
      <c r="L31" s="6">
        <f t="shared" si="5"/>
        <v>0.06207512656300138</v>
      </c>
    </row>
    <row r="32" spans="2:12" ht="12.75">
      <c r="B32" s="113" t="s">
        <v>61</v>
      </c>
      <c r="C32" s="115">
        <v>202039</v>
      </c>
      <c r="D32" s="6">
        <f t="shared" si="0"/>
        <v>0.13685618040394584</v>
      </c>
      <c r="E32" s="115">
        <v>0</v>
      </c>
      <c r="F32" s="6">
        <f t="shared" si="1"/>
        <v>0</v>
      </c>
      <c r="G32" s="115">
        <v>0</v>
      </c>
      <c r="H32" s="6">
        <f t="shared" si="2"/>
        <v>0</v>
      </c>
      <c r="I32" s="115">
        <v>0</v>
      </c>
      <c r="J32" s="6">
        <f t="shared" si="3"/>
        <v>0</v>
      </c>
      <c r="K32" s="50">
        <f t="shared" si="4"/>
        <v>202039</v>
      </c>
      <c r="L32" s="6">
        <f t="shared" si="5"/>
        <v>0.058830466435544446</v>
      </c>
    </row>
    <row r="33" spans="2:12" ht="12.75">
      <c r="B33" s="113" t="s">
        <v>63</v>
      </c>
      <c r="C33" s="115">
        <v>30944</v>
      </c>
      <c r="D33" s="6">
        <f t="shared" si="0"/>
        <v>0.020960693957204797</v>
      </c>
      <c r="E33" s="115">
        <v>1219</v>
      </c>
      <c r="F33" s="6">
        <f t="shared" si="1"/>
        <v>0.0011881242159988382</v>
      </c>
      <c r="G33" s="115">
        <v>2006</v>
      </c>
      <c r="H33" s="6">
        <f t="shared" si="2"/>
        <v>0.006487269622697036</v>
      </c>
      <c r="I33" s="115">
        <v>6963</v>
      </c>
      <c r="J33" s="6">
        <f t="shared" si="3"/>
        <v>0.01118081838516418</v>
      </c>
      <c r="K33" s="50">
        <f t="shared" si="4"/>
        <v>41132</v>
      </c>
      <c r="L33" s="6">
        <f t="shared" si="5"/>
        <v>0.01197696853294074</v>
      </c>
    </row>
    <row r="34" spans="2:12" ht="12.75">
      <c r="B34" s="113" t="s">
        <v>67</v>
      </c>
      <c r="C34" s="115">
        <v>54908</v>
      </c>
      <c r="D34" s="6">
        <f t="shared" si="0"/>
        <v>0.03719330997292532</v>
      </c>
      <c r="E34" s="115">
        <v>54908</v>
      </c>
      <c r="F34" s="6">
        <f t="shared" si="1"/>
        <v>0.05351724729455636</v>
      </c>
      <c r="G34" s="115">
        <v>10299</v>
      </c>
      <c r="H34" s="6">
        <f t="shared" si="2"/>
        <v>0.033306276093796994</v>
      </c>
      <c r="I34" s="115">
        <v>6719</v>
      </c>
      <c r="J34" s="6">
        <f t="shared" si="3"/>
        <v>0.010789016046232676</v>
      </c>
      <c r="K34" s="50">
        <f t="shared" si="4"/>
        <v>126834</v>
      </c>
      <c r="L34" s="6">
        <f t="shared" si="5"/>
        <v>0.0369319952082808</v>
      </c>
    </row>
    <row r="35" spans="2:12" ht="12.75">
      <c r="B35" s="113" t="s">
        <v>68</v>
      </c>
      <c r="C35" s="115">
        <v>27</v>
      </c>
      <c r="D35" s="6">
        <f t="shared" si="0"/>
        <v>1.8289126707747207E-05</v>
      </c>
      <c r="E35" s="115">
        <v>27</v>
      </c>
      <c r="F35" s="6">
        <f t="shared" si="1"/>
        <v>2.631612291383809E-05</v>
      </c>
      <c r="G35" s="115">
        <v>0</v>
      </c>
      <c r="H35" s="6">
        <f t="shared" si="2"/>
        <v>0</v>
      </c>
      <c r="I35" s="115">
        <v>18332</v>
      </c>
      <c r="J35" s="6">
        <f t="shared" si="3"/>
        <v>0.029436559333165264</v>
      </c>
      <c r="K35" s="50">
        <f t="shared" si="4"/>
        <v>18386</v>
      </c>
      <c r="L35" s="6">
        <f t="shared" si="5"/>
        <v>0.005353703769489654</v>
      </c>
    </row>
    <row r="36" spans="2:12" ht="12.75">
      <c r="B36" s="113" t="s">
        <v>70</v>
      </c>
      <c r="C36" s="115">
        <v>4244</v>
      </c>
      <c r="D36" s="6">
        <f t="shared" si="0"/>
        <v>0.0028747797684325607</v>
      </c>
      <c r="E36" s="115">
        <v>4244</v>
      </c>
      <c r="F36" s="6">
        <f t="shared" si="1"/>
        <v>0.004136504653567736</v>
      </c>
      <c r="G36" s="115">
        <v>198</v>
      </c>
      <c r="H36" s="6">
        <f t="shared" si="2"/>
        <v>0.0006403187364376935</v>
      </c>
      <c r="I36" s="115">
        <v>10439</v>
      </c>
      <c r="J36" s="6">
        <f t="shared" si="3"/>
        <v>0.016762395967647403</v>
      </c>
      <c r="K36" s="50">
        <f t="shared" si="4"/>
        <v>19125</v>
      </c>
      <c r="L36" s="6">
        <f t="shared" si="5"/>
        <v>0.005568888534291832</v>
      </c>
    </row>
    <row r="37" spans="2:12" ht="12.75">
      <c r="B37" s="113" t="s">
        <v>73</v>
      </c>
      <c r="C37" s="115">
        <v>0</v>
      </c>
      <c r="D37" s="6">
        <f t="shared" si="0"/>
        <v>0</v>
      </c>
      <c r="E37" s="115">
        <v>0</v>
      </c>
      <c r="F37" s="6">
        <f t="shared" si="1"/>
        <v>0</v>
      </c>
      <c r="G37" s="115">
        <v>0</v>
      </c>
      <c r="H37" s="6">
        <f t="shared" si="2"/>
        <v>0</v>
      </c>
      <c r="I37" s="115">
        <v>13200</v>
      </c>
      <c r="J37" s="6">
        <f t="shared" si="3"/>
        <v>0.021195864237278067</v>
      </c>
      <c r="K37" s="50">
        <f t="shared" si="4"/>
        <v>13200</v>
      </c>
      <c r="L37" s="6">
        <f t="shared" si="5"/>
        <v>0.003843625027589657</v>
      </c>
    </row>
    <row r="38" spans="2:12" ht="12.75">
      <c r="B38" s="113" t="s">
        <v>75</v>
      </c>
      <c r="C38" s="115">
        <v>10908</v>
      </c>
      <c r="D38" s="6">
        <f t="shared" si="0"/>
        <v>0.007388807189929871</v>
      </c>
      <c r="E38" s="115">
        <v>10908</v>
      </c>
      <c r="F38" s="6">
        <f t="shared" si="1"/>
        <v>0.010631713657190588</v>
      </c>
      <c r="G38" s="115">
        <v>454</v>
      </c>
      <c r="H38" s="6">
        <f t="shared" si="2"/>
        <v>0.0014682055875894586</v>
      </c>
      <c r="I38" s="115">
        <v>1614</v>
      </c>
      <c r="J38" s="6">
        <f t="shared" si="3"/>
        <v>0.0025916761271944544</v>
      </c>
      <c r="K38" s="50">
        <f t="shared" si="4"/>
        <v>23884</v>
      </c>
      <c r="L38" s="6">
        <f t="shared" si="5"/>
        <v>0.006954631830223588</v>
      </c>
    </row>
    <row r="39" spans="2:12" ht="12.75">
      <c r="B39" s="113" t="s">
        <v>78</v>
      </c>
      <c r="C39" s="115">
        <v>466</v>
      </c>
      <c r="D39" s="6">
        <f t="shared" si="0"/>
        <v>0.00031565677947445177</v>
      </c>
      <c r="E39" s="115">
        <v>466</v>
      </c>
      <c r="F39" s="6">
        <f t="shared" si="1"/>
        <v>0.0004541967880684648</v>
      </c>
      <c r="G39" s="115">
        <v>0</v>
      </c>
      <c r="H39" s="6">
        <f t="shared" si="2"/>
        <v>0</v>
      </c>
      <c r="I39" s="115">
        <v>82</v>
      </c>
      <c r="J39" s="6">
        <f t="shared" si="3"/>
        <v>0.00013167127783763648</v>
      </c>
      <c r="K39" s="50">
        <f t="shared" si="4"/>
        <v>1014</v>
      </c>
      <c r="L39" s="6">
        <f t="shared" si="5"/>
        <v>0.0002952602862102964</v>
      </c>
    </row>
    <row r="40" spans="2:12" ht="12.75">
      <c r="B40" s="113" t="s">
        <v>79</v>
      </c>
      <c r="C40" s="115">
        <v>38166</v>
      </c>
      <c r="D40" s="6">
        <f t="shared" si="0"/>
        <v>0.02585269666399555</v>
      </c>
      <c r="E40" s="115">
        <v>38166</v>
      </c>
      <c r="F40" s="6">
        <f t="shared" si="1"/>
        <v>0.03719930174553868</v>
      </c>
      <c r="G40" s="115">
        <v>16691</v>
      </c>
      <c r="H40" s="6">
        <f t="shared" si="2"/>
        <v>0.05397757590849263</v>
      </c>
      <c r="I40" s="115">
        <v>14834</v>
      </c>
      <c r="J40" s="6">
        <f t="shared" si="3"/>
        <v>0.023819655310286576</v>
      </c>
      <c r="K40" s="50">
        <f t="shared" si="4"/>
        <v>107857</v>
      </c>
      <c r="L40" s="6">
        <f t="shared" si="5"/>
        <v>0.031406201863692244</v>
      </c>
    </row>
    <row r="41" spans="2:12" ht="12.75">
      <c r="B41" s="113" t="s">
        <v>81</v>
      </c>
      <c r="C41" s="115">
        <v>1779</v>
      </c>
      <c r="D41" s="6">
        <f t="shared" si="0"/>
        <v>0.0012050502375215658</v>
      </c>
      <c r="E41" s="115">
        <v>1779</v>
      </c>
      <c r="F41" s="6">
        <f t="shared" si="1"/>
        <v>0.0017339400986562208</v>
      </c>
      <c r="G41" s="115">
        <v>0</v>
      </c>
      <c r="H41" s="6">
        <f t="shared" si="2"/>
        <v>0</v>
      </c>
      <c r="I41" s="115">
        <v>498</v>
      </c>
      <c r="J41" s="6">
        <f t="shared" si="3"/>
        <v>0.0007996621507700361</v>
      </c>
      <c r="K41" s="50">
        <f t="shared" si="4"/>
        <v>4056</v>
      </c>
      <c r="L41" s="6">
        <f t="shared" si="5"/>
        <v>0.0011810411448411856</v>
      </c>
    </row>
    <row r="42" spans="2:12" ht="12.75">
      <c r="B42" s="113" t="s">
        <v>82</v>
      </c>
      <c r="C42" s="115">
        <v>6731</v>
      </c>
      <c r="D42" s="6">
        <f t="shared" si="0"/>
        <v>0.004559411550735053</v>
      </c>
      <c r="E42" s="115">
        <v>1375</v>
      </c>
      <c r="F42" s="6">
        <f t="shared" si="1"/>
        <v>0.0013401729261676805</v>
      </c>
      <c r="G42" s="115">
        <v>5379</v>
      </c>
      <c r="H42" s="6">
        <f t="shared" si="2"/>
        <v>0.017395325673224004</v>
      </c>
      <c r="I42" s="115">
        <v>1024</v>
      </c>
      <c r="J42" s="6">
        <f t="shared" si="3"/>
        <v>0.001644285225679753</v>
      </c>
      <c r="K42" s="50">
        <f t="shared" si="4"/>
        <v>14509</v>
      </c>
      <c r="L42" s="6">
        <f t="shared" si="5"/>
        <v>0.004224784509492298</v>
      </c>
    </row>
    <row r="43" spans="2:12" ht="12.75">
      <c r="B43" s="113" t="s">
        <v>88</v>
      </c>
      <c r="C43" s="115">
        <v>0</v>
      </c>
      <c r="D43" s="6">
        <f t="shared" si="0"/>
        <v>0</v>
      </c>
      <c r="E43" s="115">
        <v>0</v>
      </c>
      <c r="F43" s="6">
        <f t="shared" si="1"/>
        <v>0</v>
      </c>
      <c r="G43" s="115">
        <v>0</v>
      </c>
      <c r="H43" s="6">
        <f t="shared" si="2"/>
        <v>0</v>
      </c>
      <c r="I43" s="115">
        <v>12252</v>
      </c>
      <c r="J43" s="6">
        <f t="shared" si="3"/>
        <v>0.01967361580569173</v>
      </c>
      <c r="K43" s="50">
        <f t="shared" si="4"/>
        <v>12252</v>
      </c>
      <c r="L43" s="6">
        <f t="shared" si="5"/>
        <v>0.003567582866517309</v>
      </c>
    </row>
    <row r="44" spans="2:12" ht="12.75">
      <c r="B44" s="113" t="s">
        <v>89</v>
      </c>
      <c r="C44" s="115">
        <v>29718</v>
      </c>
      <c r="D44" s="6">
        <f t="shared" si="0"/>
        <v>0.020130232129660426</v>
      </c>
      <c r="E44" s="115">
        <v>29719</v>
      </c>
      <c r="F44" s="6">
        <f t="shared" si="1"/>
        <v>0.028966253958383488</v>
      </c>
      <c r="G44" s="115">
        <v>4864</v>
      </c>
      <c r="H44" s="6">
        <f t="shared" si="2"/>
        <v>0.01572985017188354</v>
      </c>
      <c r="I44" s="115">
        <v>20921</v>
      </c>
      <c r="J44" s="6">
        <f t="shared" si="3"/>
        <v>0.03359383906879503</v>
      </c>
      <c r="K44" s="50">
        <f t="shared" si="4"/>
        <v>85222</v>
      </c>
      <c r="L44" s="6">
        <f t="shared" si="5"/>
        <v>0.024815258492518616</v>
      </c>
    </row>
    <row r="45" spans="2:12" ht="12.75">
      <c r="B45" s="113" t="s">
        <v>93</v>
      </c>
      <c r="C45" s="115">
        <v>4569</v>
      </c>
      <c r="D45" s="6">
        <f t="shared" si="0"/>
        <v>0.003094926663988777</v>
      </c>
      <c r="E45" s="115">
        <v>4569</v>
      </c>
      <c r="F45" s="6">
        <f t="shared" si="1"/>
        <v>0.004453272799752823</v>
      </c>
      <c r="G45" s="115">
        <v>105</v>
      </c>
      <c r="H45" s="6">
        <f t="shared" si="2"/>
        <v>0.0003395629662927162</v>
      </c>
      <c r="I45" s="115">
        <v>8251</v>
      </c>
      <c r="J45" s="6">
        <f t="shared" si="3"/>
        <v>0.013249020895589493</v>
      </c>
      <c r="K45" s="50">
        <f t="shared" si="4"/>
        <v>17494</v>
      </c>
      <c r="L45" s="6">
        <f t="shared" si="5"/>
        <v>0.00509396789641314</v>
      </c>
    </row>
    <row r="46" spans="2:12" ht="12.75">
      <c r="B46" s="113" t="s">
        <v>97</v>
      </c>
      <c r="C46" s="115">
        <v>0</v>
      </c>
      <c r="D46" s="6">
        <f t="shared" si="0"/>
        <v>0</v>
      </c>
      <c r="E46" s="115">
        <v>0</v>
      </c>
      <c r="F46" s="6">
        <f t="shared" si="1"/>
        <v>0</v>
      </c>
      <c r="G46" s="115">
        <v>0</v>
      </c>
      <c r="H46" s="6">
        <f t="shared" si="2"/>
        <v>0</v>
      </c>
      <c r="I46" s="115">
        <v>269</v>
      </c>
      <c r="J46" s="6">
        <f t="shared" si="3"/>
        <v>0.00043194602119907575</v>
      </c>
      <c r="K46" s="50">
        <f t="shared" si="4"/>
        <v>269</v>
      </c>
      <c r="L46" s="6">
        <f t="shared" si="5"/>
        <v>7.832841912284983E-05</v>
      </c>
    </row>
    <row r="47" spans="2:12" ht="12.75">
      <c r="B47" s="113" t="s">
        <v>99</v>
      </c>
      <c r="C47" s="115">
        <v>74675</v>
      </c>
      <c r="D47" s="6">
        <f t="shared" si="0"/>
        <v>0.05058298284818603</v>
      </c>
      <c r="E47" s="115">
        <v>74676</v>
      </c>
      <c r="F47" s="6">
        <f t="shared" si="1"/>
        <v>0.07278454795236197</v>
      </c>
      <c r="G47" s="115">
        <v>14105</v>
      </c>
      <c r="H47" s="6">
        <f t="shared" si="2"/>
        <v>0.04561462513865488</v>
      </c>
      <c r="I47" s="115">
        <v>35139</v>
      </c>
      <c r="J47" s="6">
        <f t="shared" si="3"/>
        <v>0.056424354048008635</v>
      </c>
      <c r="K47" s="50">
        <f t="shared" si="4"/>
        <v>198595</v>
      </c>
      <c r="L47" s="6">
        <f t="shared" si="5"/>
        <v>0.0578276297238006</v>
      </c>
    </row>
    <row r="48" spans="2:12" ht="12.75">
      <c r="B48" s="113" t="s">
        <v>106</v>
      </c>
      <c r="C48" s="115">
        <v>2238</v>
      </c>
      <c r="D48" s="6">
        <f t="shared" si="0"/>
        <v>0.0015159653915532685</v>
      </c>
      <c r="E48" s="115">
        <v>2238</v>
      </c>
      <c r="F48" s="6">
        <f t="shared" si="1"/>
        <v>0.0021813141881914682</v>
      </c>
      <c r="G48" s="115">
        <v>58</v>
      </c>
      <c r="H48" s="6">
        <f t="shared" si="2"/>
        <v>0.0001875681147140718</v>
      </c>
      <c r="I48" s="115">
        <v>5026</v>
      </c>
      <c r="J48" s="6">
        <f t="shared" si="3"/>
        <v>0.008070485883072694</v>
      </c>
      <c r="K48" s="50">
        <f t="shared" si="4"/>
        <v>9560</v>
      </c>
      <c r="L48" s="6">
        <f t="shared" si="5"/>
        <v>0.002783716307860388</v>
      </c>
    </row>
    <row r="49" spans="2:12" ht="12.75">
      <c r="B49" s="113" t="s">
        <v>110</v>
      </c>
      <c r="C49" s="115">
        <v>0</v>
      </c>
      <c r="D49" s="6">
        <f t="shared" si="0"/>
        <v>0</v>
      </c>
      <c r="E49" s="115">
        <v>0</v>
      </c>
      <c r="F49" s="6">
        <f t="shared" si="1"/>
        <v>0</v>
      </c>
      <c r="G49" s="115">
        <v>0</v>
      </c>
      <c r="H49" s="6">
        <f t="shared" si="2"/>
        <v>0</v>
      </c>
      <c r="I49" s="115">
        <v>5611</v>
      </c>
      <c r="J49" s="6">
        <f t="shared" si="3"/>
        <v>0.009009848048133881</v>
      </c>
      <c r="K49" s="50">
        <f t="shared" si="4"/>
        <v>5611</v>
      </c>
      <c r="L49" s="6">
        <f t="shared" si="5"/>
        <v>0.0016338318204398156</v>
      </c>
    </row>
    <row r="50" spans="2:12" ht="12.75">
      <c r="B50" s="113" t="s">
        <v>112</v>
      </c>
      <c r="C50" s="115">
        <v>0</v>
      </c>
      <c r="D50" s="6">
        <f t="shared" si="0"/>
        <v>0</v>
      </c>
      <c r="E50" s="115">
        <v>0</v>
      </c>
      <c r="F50" s="6">
        <f t="shared" si="1"/>
        <v>0</v>
      </c>
      <c r="G50" s="115">
        <v>0</v>
      </c>
      <c r="H50" s="6">
        <f t="shared" si="2"/>
        <v>0</v>
      </c>
      <c r="I50" s="115">
        <v>9463</v>
      </c>
      <c r="J50" s="6">
        <f t="shared" si="3"/>
        <v>0.01519518661192139</v>
      </c>
      <c r="K50" s="50">
        <f t="shared" si="4"/>
        <v>9463</v>
      </c>
      <c r="L50" s="6">
        <f t="shared" si="5"/>
        <v>0.0027554714875818883</v>
      </c>
    </row>
    <row r="51" spans="2:12" ht="12.75">
      <c r="B51" s="113" t="s">
        <v>115</v>
      </c>
      <c r="C51" s="115">
        <v>49158</v>
      </c>
      <c r="D51" s="6">
        <f t="shared" si="0"/>
        <v>0.033298403359238414</v>
      </c>
      <c r="E51" s="115">
        <v>49158</v>
      </c>
      <c r="F51" s="6">
        <f t="shared" si="1"/>
        <v>0.04791288778512788</v>
      </c>
      <c r="G51" s="115">
        <v>3202</v>
      </c>
      <c r="H51" s="6">
        <f t="shared" si="2"/>
        <v>0.010355053505421688</v>
      </c>
      <c r="I51" s="115">
        <v>11508</v>
      </c>
      <c r="J51" s="6">
        <f t="shared" si="3"/>
        <v>0.018478939821408788</v>
      </c>
      <c r="K51" s="50">
        <f t="shared" si="4"/>
        <v>113026</v>
      </c>
      <c r="L51" s="6">
        <f t="shared" si="5"/>
        <v>0.03291133048245065</v>
      </c>
    </row>
    <row r="52" spans="2:12" ht="12.75">
      <c r="B52" s="113" t="s">
        <v>120</v>
      </c>
      <c r="C52" s="115">
        <v>0</v>
      </c>
      <c r="D52" s="6">
        <f t="shared" si="0"/>
        <v>0</v>
      </c>
      <c r="E52" s="115">
        <v>0</v>
      </c>
      <c r="F52" s="6">
        <f t="shared" si="1"/>
        <v>0</v>
      </c>
      <c r="G52" s="115">
        <v>0</v>
      </c>
      <c r="H52" s="6">
        <f t="shared" si="2"/>
        <v>0</v>
      </c>
      <c r="I52" s="115">
        <v>2975</v>
      </c>
      <c r="J52" s="6">
        <f t="shared" si="3"/>
        <v>0.004777098189841079</v>
      </c>
      <c r="K52" s="50">
        <f t="shared" si="4"/>
        <v>2975</v>
      </c>
      <c r="L52" s="6">
        <f t="shared" si="5"/>
        <v>0.0008662715497787295</v>
      </c>
    </row>
    <row r="53" spans="2:12" ht="12.75">
      <c r="B53" s="113" t="s">
        <v>121</v>
      </c>
      <c r="C53" s="115">
        <v>517</v>
      </c>
      <c r="D53" s="6">
        <f t="shared" si="0"/>
        <v>0.0003502029077001965</v>
      </c>
      <c r="E53" s="115">
        <v>517</v>
      </c>
      <c r="F53" s="6">
        <f t="shared" si="1"/>
        <v>0.0005039050202390479</v>
      </c>
      <c r="G53" s="115">
        <v>0</v>
      </c>
      <c r="H53" s="6">
        <f t="shared" si="2"/>
        <v>0</v>
      </c>
      <c r="I53" s="115">
        <v>1625</v>
      </c>
      <c r="J53" s="6">
        <f t="shared" si="3"/>
        <v>0.002609339347392186</v>
      </c>
      <c r="K53" s="50">
        <f t="shared" si="4"/>
        <v>2659</v>
      </c>
      <c r="L53" s="6">
        <f t="shared" si="5"/>
        <v>0.0007742574960879467</v>
      </c>
    </row>
    <row r="54" spans="2:12" ht="12.75">
      <c r="B54" s="113" t="s">
        <v>122</v>
      </c>
      <c r="C54" s="115">
        <v>7818</v>
      </c>
      <c r="D54" s="6">
        <f t="shared" si="0"/>
        <v>0.005295718244487691</v>
      </c>
      <c r="E54" s="115">
        <v>7818</v>
      </c>
      <c r="F54" s="6">
        <f t="shared" si="1"/>
        <v>0.007619979590384673</v>
      </c>
      <c r="G54" s="115">
        <v>717</v>
      </c>
      <c r="H54" s="6">
        <f t="shared" si="2"/>
        <v>0.002318729969827405</v>
      </c>
      <c r="I54" s="115">
        <v>2824</v>
      </c>
      <c r="J54" s="6">
        <f t="shared" si="3"/>
        <v>0.004534630348944944</v>
      </c>
      <c r="K54" s="50">
        <f t="shared" si="4"/>
        <v>19177</v>
      </c>
      <c r="L54" s="6">
        <f t="shared" si="5"/>
        <v>0.005584030087430822</v>
      </c>
    </row>
    <row r="55" spans="2:12" ht="12.75">
      <c r="B55" s="113" t="s">
        <v>123</v>
      </c>
      <c r="C55" s="115">
        <v>231</v>
      </c>
      <c r="D55" s="6">
        <f t="shared" si="0"/>
        <v>0.0001564736396107261</v>
      </c>
      <c r="E55" s="115">
        <v>231</v>
      </c>
      <c r="F55" s="6">
        <f t="shared" si="1"/>
        <v>0.00022514905159617032</v>
      </c>
      <c r="G55" s="115">
        <v>0</v>
      </c>
      <c r="H55" s="6">
        <f t="shared" si="2"/>
        <v>0</v>
      </c>
      <c r="I55" s="115">
        <v>220</v>
      </c>
      <c r="J55" s="6">
        <f t="shared" si="3"/>
        <v>0.00035326440395463444</v>
      </c>
      <c r="K55" s="50">
        <f t="shared" si="4"/>
        <v>682</v>
      </c>
      <c r="L55" s="6">
        <f t="shared" si="5"/>
        <v>0.00019858729309213228</v>
      </c>
    </row>
    <row r="56" spans="2:12" ht="12.75">
      <c r="B56" s="113" t="s">
        <v>127</v>
      </c>
      <c r="C56" s="115">
        <v>0</v>
      </c>
      <c r="D56" s="6">
        <f t="shared" si="0"/>
        <v>0</v>
      </c>
      <c r="E56" s="115">
        <v>0</v>
      </c>
      <c r="F56" s="6">
        <f t="shared" si="1"/>
        <v>0</v>
      </c>
      <c r="G56" s="115">
        <v>0</v>
      </c>
      <c r="H56" s="6">
        <f t="shared" si="2"/>
        <v>0</v>
      </c>
      <c r="I56" s="115">
        <v>11156</v>
      </c>
      <c r="J56" s="6">
        <f t="shared" si="3"/>
        <v>0.01791371677508137</v>
      </c>
      <c r="K56" s="50">
        <f t="shared" si="4"/>
        <v>11156</v>
      </c>
      <c r="L56" s="6">
        <f t="shared" si="5"/>
        <v>0.003248445515741683</v>
      </c>
    </row>
    <row r="57" spans="2:12" ht="12.75">
      <c r="B57" s="113" t="s">
        <v>128</v>
      </c>
      <c r="C57" s="115">
        <v>0</v>
      </c>
      <c r="D57" s="6">
        <f t="shared" si="0"/>
        <v>0</v>
      </c>
      <c r="E57" s="115">
        <v>0</v>
      </c>
      <c r="F57" s="6">
        <f t="shared" si="1"/>
        <v>0</v>
      </c>
      <c r="G57" s="115">
        <v>0</v>
      </c>
      <c r="H57" s="6">
        <f t="shared" si="2"/>
        <v>0</v>
      </c>
      <c r="I57" s="115">
        <v>8185</v>
      </c>
      <c r="J57" s="6">
        <f t="shared" si="3"/>
        <v>0.013143041574403104</v>
      </c>
      <c r="K57" s="50">
        <f t="shared" si="4"/>
        <v>8185</v>
      </c>
      <c r="L57" s="6">
        <f t="shared" si="5"/>
        <v>0.0023833387008197985</v>
      </c>
    </row>
    <row r="58" spans="2:12" ht="12.75">
      <c r="B58" s="113" t="s">
        <v>130</v>
      </c>
      <c r="C58" s="115">
        <v>0</v>
      </c>
      <c r="D58" s="6">
        <f t="shared" si="0"/>
        <v>0</v>
      </c>
      <c r="E58" s="115">
        <v>0</v>
      </c>
      <c r="F58" s="6">
        <f t="shared" si="1"/>
        <v>0</v>
      </c>
      <c r="G58" s="115">
        <v>0</v>
      </c>
      <c r="H58" s="6">
        <f t="shared" si="2"/>
        <v>0</v>
      </c>
      <c r="I58" s="115">
        <v>4821</v>
      </c>
      <c r="J58" s="6">
        <f t="shared" si="3"/>
        <v>0.0077413076884786025</v>
      </c>
      <c r="K58" s="50">
        <f t="shared" si="4"/>
        <v>4821</v>
      </c>
      <c r="L58" s="6">
        <f t="shared" si="5"/>
        <v>0.0014037966862128588</v>
      </c>
    </row>
    <row r="59" spans="2:12" ht="12.75">
      <c r="B59" s="113" t="s">
        <v>131</v>
      </c>
      <c r="C59" s="115">
        <v>0</v>
      </c>
      <c r="D59" s="6">
        <f t="shared" si="0"/>
        <v>0</v>
      </c>
      <c r="E59" s="115">
        <v>0</v>
      </c>
      <c r="F59" s="6">
        <f t="shared" si="1"/>
        <v>0</v>
      </c>
      <c r="G59" s="115">
        <v>0</v>
      </c>
      <c r="H59" s="6">
        <f t="shared" si="2"/>
        <v>0</v>
      </c>
      <c r="I59" s="115">
        <v>3252</v>
      </c>
      <c r="J59" s="6">
        <f t="shared" si="3"/>
        <v>0.005221890189365778</v>
      </c>
      <c r="K59" s="50">
        <f t="shared" si="4"/>
        <v>3252</v>
      </c>
      <c r="L59" s="6">
        <f t="shared" si="5"/>
        <v>0.00094692943861527</v>
      </c>
    </row>
    <row r="60" spans="2:12" ht="12.75">
      <c r="B60" s="113" t="s">
        <v>132</v>
      </c>
      <c r="C60" s="115">
        <v>6620</v>
      </c>
      <c r="D60" s="6">
        <f t="shared" si="0"/>
        <v>0.004484222918714315</v>
      </c>
      <c r="E60" s="115">
        <v>6620</v>
      </c>
      <c r="F60" s="6">
        <f t="shared" si="1"/>
        <v>0.006452323469985487</v>
      </c>
      <c r="G60" s="115">
        <v>0</v>
      </c>
      <c r="H60" s="6">
        <f t="shared" si="2"/>
        <v>0</v>
      </c>
      <c r="I60" s="115">
        <v>35569</v>
      </c>
      <c r="J60" s="6">
        <f t="shared" si="3"/>
        <v>0.057114825383010874</v>
      </c>
      <c r="K60" s="50">
        <f t="shared" si="4"/>
        <v>48809</v>
      </c>
      <c r="L60" s="6">
        <f t="shared" si="5"/>
        <v>0.01421238590694118</v>
      </c>
    </row>
    <row r="61" spans="2:12" ht="12.75">
      <c r="B61" s="113" t="s">
        <v>134</v>
      </c>
      <c r="C61" s="115">
        <v>199</v>
      </c>
      <c r="D61" s="6">
        <f t="shared" si="0"/>
        <v>0.0001347976375867294</v>
      </c>
      <c r="E61" s="115">
        <v>199</v>
      </c>
      <c r="F61" s="6">
        <f t="shared" si="1"/>
        <v>0.00019395957258717703</v>
      </c>
      <c r="G61" s="115">
        <v>0</v>
      </c>
      <c r="H61" s="6">
        <f t="shared" si="2"/>
        <v>0</v>
      </c>
      <c r="I61" s="115">
        <v>709</v>
      </c>
      <c r="J61" s="6">
        <f t="shared" si="3"/>
        <v>0.0011384748291083447</v>
      </c>
      <c r="K61" s="50">
        <f t="shared" si="4"/>
        <v>1107</v>
      </c>
      <c r="L61" s="6">
        <f t="shared" si="5"/>
        <v>0.00032234037163195075</v>
      </c>
    </row>
    <row r="62" spans="2:12" ht="12.75">
      <c r="B62" s="113" t="s">
        <v>135</v>
      </c>
      <c r="C62" s="115">
        <v>38322</v>
      </c>
      <c r="D62" s="6">
        <f t="shared" si="0"/>
        <v>0.025958367173862535</v>
      </c>
      <c r="E62" s="115">
        <v>38322</v>
      </c>
      <c r="F62" s="6">
        <f t="shared" si="1"/>
        <v>0.037351350455707526</v>
      </c>
      <c r="G62" s="115">
        <v>23206</v>
      </c>
      <c r="H62" s="6">
        <f t="shared" si="2"/>
        <v>0.0750466494837026</v>
      </c>
      <c r="I62" s="115">
        <v>652</v>
      </c>
      <c r="J62" s="6">
        <f t="shared" si="3"/>
        <v>0.0010469472335382802</v>
      </c>
      <c r="K62" s="50">
        <f t="shared" si="4"/>
        <v>100502</v>
      </c>
      <c r="L62" s="6">
        <f t="shared" si="5"/>
        <v>0.029264545645667855</v>
      </c>
    </row>
    <row r="63" spans="2:12" ht="12.75">
      <c r="B63" s="113" t="s">
        <v>136</v>
      </c>
      <c r="C63" s="115">
        <v>0</v>
      </c>
      <c r="D63" s="6">
        <f t="shared" si="0"/>
        <v>0</v>
      </c>
      <c r="E63" s="115">
        <v>0</v>
      </c>
      <c r="F63" s="6">
        <f t="shared" si="1"/>
        <v>0</v>
      </c>
      <c r="G63" s="115">
        <v>0</v>
      </c>
      <c r="H63" s="6">
        <f t="shared" si="2"/>
        <v>0</v>
      </c>
      <c r="I63" s="115">
        <v>20887</v>
      </c>
      <c r="J63" s="6">
        <f t="shared" si="3"/>
        <v>0.033539243660911135</v>
      </c>
      <c r="K63" s="50">
        <f t="shared" si="4"/>
        <v>20887</v>
      </c>
      <c r="L63" s="6">
        <f t="shared" si="5"/>
        <v>0.006081954238732209</v>
      </c>
    </row>
    <row r="64" spans="2:12" ht="12.75">
      <c r="B64" s="113" t="s">
        <v>137</v>
      </c>
      <c r="C64" s="115">
        <v>42282</v>
      </c>
      <c r="D64" s="6">
        <f t="shared" si="0"/>
        <v>0.028640772424332127</v>
      </c>
      <c r="E64" s="115">
        <v>42282</v>
      </c>
      <c r="F64" s="6">
        <f t="shared" si="1"/>
        <v>0.041211048483070445</v>
      </c>
      <c r="G64" s="115">
        <v>32234</v>
      </c>
      <c r="H64" s="6">
        <f t="shared" si="2"/>
        <v>0.10424259671885157</v>
      </c>
      <c r="I64" s="115">
        <v>23821</v>
      </c>
      <c r="J64" s="6">
        <f t="shared" si="3"/>
        <v>0.038250506211833395</v>
      </c>
      <c r="K64" s="50">
        <f t="shared" si="4"/>
        <v>140619</v>
      </c>
      <c r="L64" s="6">
        <f t="shared" si="5"/>
        <v>0.040945962708684086</v>
      </c>
    </row>
    <row r="65" spans="2:12" ht="12.75">
      <c r="B65" s="113" t="s">
        <v>139</v>
      </c>
      <c r="C65" s="115">
        <v>2508</v>
      </c>
      <c r="D65" s="6">
        <f t="shared" si="0"/>
        <v>0.0016988566586307405</v>
      </c>
      <c r="E65" s="115">
        <v>2508</v>
      </c>
      <c r="F65" s="6">
        <f t="shared" si="1"/>
        <v>0.0024444754173298493</v>
      </c>
      <c r="G65" s="115">
        <v>218</v>
      </c>
      <c r="H65" s="6">
        <f t="shared" si="2"/>
        <v>0.0007049973966839251</v>
      </c>
      <c r="I65" s="115">
        <v>12849</v>
      </c>
      <c r="J65" s="6">
        <f t="shared" si="3"/>
        <v>0.020632246938241353</v>
      </c>
      <c r="K65" s="50">
        <f t="shared" si="4"/>
        <v>18083</v>
      </c>
      <c r="L65" s="6">
        <f t="shared" si="5"/>
        <v>0.005265475104083619</v>
      </c>
    </row>
    <row r="66" spans="2:12" ht="12.75">
      <c r="B66" s="113" t="s">
        <v>140</v>
      </c>
      <c r="C66" s="115">
        <v>5181</v>
      </c>
      <c r="D66" s="6">
        <f t="shared" si="0"/>
        <v>0.003509480202697714</v>
      </c>
      <c r="E66" s="115">
        <v>5181</v>
      </c>
      <c r="F66" s="6">
        <f t="shared" si="1"/>
        <v>0.00504977158579982</v>
      </c>
      <c r="G66" s="115">
        <v>0</v>
      </c>
      <c r="H66" s="6">
        <f t="shared" si="2"/>
        <v>0</v>
      </c>
      <c r="I66" s="115">
        <v>15921</v>
      </c>
      <c r="J66" s="6">
        <f t="shared" si="3"/>
        <v>0.025565102615280614</v>
      </c>
      <c r="K66" s="50">
        <f t="shared" si="4"/>
        <v>26283</v>
      </c>
      <c r="L66" s="6">
        <f t="shared" si="5"/>
        <v>0.007653181560616587</v>
      </c>
    </row>
    <row r="67" spans="2:12" ht="12.75">
      <c r="B67" s="113" t="s">
        <v>141</v>
      </c>
      <c r="C67" s="115">
        <v>0</v>
      </c>
      <c r="D67" s="6">
        <f t="shared" si="0"/>
        <v>0</v>
      </c>
      <c r="E67" s="115">
        <v>0</v>
      </c>
      <c r="F67" s="6">
        <f t="shared" si="1"/>
        <v>0</v>
      </c>
      <c r="G67" s="115">
        <v>0</v>
      </c>
      <c r="H67" s="6">
        <f t="shared" si="2"/>
        <v>0</v>
      </c>
      <c r="I67" s="115">
        <v>3233</v>
      </c>
      <c r="J67" s="6">
        <f t="shared" si="3"/>
        <v>0.0051913809908424235</v>
      </c>
      <c r="K67" s="50">
        <f t="shared" si="4"/>
        <v>3233</v>
      </c>
      <c r="L67" s="6">
        <f t="shared" si="5"/>
        <v>0.0009413969480452547</v>
      </c>
    </row>
    <row r="68" spans="2:12" ht="12.75">
      <c r="B68" s="113" t="s">
        <v>143</v>
      </c>
      <c r="C68" s="115">
        <v>0</v>
      </c>
      <c r="D68" s="6">
        <f>+C68/$C$76</f>
        <v>0</v>
      </c>
      <c r="E68" s="115">
        <v>0</v>
      </c>
      <c r="F68" s="6">
        <f>+E68/$E$76</f>
        <v>0</v>
      </c>
      <c r="G68" s="115">
        <v>0</v>
      </c>
      <c r="H68" s="6">
        <f aca="true" t="shared" si="6" ref="H68:H73">+G68/$G$76</f>
        <v>0</v>
      </c>
      <c r="I68" s="115">
        <v>16518</v>
      </c>
      <c r="J68" s="6">
        <f aca="true" t="shared" si="7" ref="J68:J73">+I68/$I$76</f>
        <v>0.026523733747830232</v>
      </c>
      <c r="K68" s="50">
        <f aca="true" t="shared" si="8" ref="K68:K73">+C68+E68+G68+I68</f>
        <v>16518</v>
      </c>
      <c r="L68" s="6">
        <f aca="true" t="shared" si="9" ref="L68:L73">+K68/$K$76</f>
        <v>0.004809772591342875</v>
      </c>
    </row>
    <row r="69" spans="2:12" ht="12.75">
      <c r="B69" s="113" t="s">
        <v>145</v>
      </c>
      <c r="C69" s="115">
        <v>482</v>
      </c>
      <c r="D69" s="6">
        <f>+C69/$C$76</f>
        <v>0.00032649478048645014</v>
      </c>
      <c r="E69" s="115">
        <v>482</v>
      </c>
      <c r="F69" s="6">
        <f>+E69/$E$76</f>
        <v>0.00046979152757296145</v>
      </c>
      <c r="G69" s="115">
        <v>0</v>
      </c>
      <c r="H69" s="6">
        <f t="shared" si="6"/>
        <v>0</v>
      </c>
      <c r="I69" s="115">
        <v>0</v>
      </c>
      <c r="J69" s="6">
        <f t="shared" si="7"/>
        <v>0</v>
      </c>
      <c r="K69" s="50">
        <f t="shared" si="8"/>
        <v>964</v>
      </c>
      <c r="L69" s="6">
        <f t="shared" si="9"/>
        <v>0.0002807011004997295</v>
      </c>
    </row>
    <row r="70" spans="2:12" ht="12.75">
      <c r="B70" s="113" t="s">
        <v>146</v>
      </c>
      <c r="C70" s="115">
        <v>2752</v>
      </c>
      <c r="D70" s="6">
        <f>+C70/$C$76</f>
        <v>0.0018641361740637152</v>
      </c>
      <c r="E70" s="115">
        <v>2752</v>
      </c>
      <c r="F70" s="6">
        <f>+E70/$E$76</f>
        <v>0.002682295194773423</v>
      </c>
      <c r="G70" s="115">
        <v>0</v>
      </c>
      <c r="H70" s="6">
        <f t="shared" si="6"/>
        <v>0</v>
      </c>
      <c r="I70" s="115">
        <v>961</v>
      </c>
      <c r="J70" s="6">
        <f t="shared" si="7"/>
        <v>0.0015431231463654714</v>
      </c>
      <c r="K70" s="50">
        <f t="shared" si="8"/>
        <v>6465</v>
      </c>
      <c r="L70" s="6">
        <f t="shared" si="9"/>
        <v>0.0018825027123762978</v>
      </c>
    </row>
    <row r="71" spans="2:12" ht="12.75">
      <c r="B71" s="113" t="s">
        <v>147</v>
      </c>
      <c r="C71" s="115">
        <v>0</v>
      </c>
      <c r="D71" s="6">
        <f>+C71/$C$76</f>
        <v>0</v>
      </c>
      <c r="E71" s="115">
        <v>0</v>
      </c>
      <c r="F71" s="6">
        <f>+E71/$E$76</f>
        <v>0</v>
      </c>
      <c r="G71" s="115">
        <v>0</v>
      </c>
      <c r="H71" s="6">
        <f t="shared" si="6"/>
        <v>0</v>
      </c>
      <c r="I71" s="115">
        <v>889</v>
      </c>
      <c r="J71" s="6">
        <f t="shared" si="7"/>
        <v>0.0014275093414348637</v>
      </c>
      <c r="K71" s="50">
        <f t="shared" si="8"/>
        <v>889</v>
      </c>
      <c r="L71" s="6">
        <f t="shared" si="9"/>
        <v>0.0002588623219338792</v>
      </c>
    </row>
    <row r="72" spans="2:12" ht="12.75">
      <c r="B72" s="113" t="s">
        <v>148</v>
      </c>
      <c r="C72" s="115">
        <v>1821</v>
      </c>
      <c r="D72" s="6">
        <f>+C72/$C$76</f>
        <v>0.0012334999901780616</v>
      </c>
      <c r="E72" s="115">
        <v>1821</v>
      </c>
      <c r="F72" s="6">
        <f>+E72/$E$76</f>
        <v>0.0017748762898555244</v>
      </c>
      <c r="G72" s="115">
        <v>0</v>
      </c>
      <c r="H72" s="6">
        <f t="shared" si="6"/>
        <v>0</v>
      </c>
      <c r="I72" s="115">
        <v>1250</v>
      </c>
      <c r="J72" s="6">
        <f t="shared" si="7"/>
        <v>0.0020071841133786046</v>
      </c>
      <c r="K72" s="50">
        <f t="shared" si="8"/>
        <v>4892</v>
      </c>
      <c r="L72" s="6">
        <f t="shared" si="9"/>
        <v>0.0014244707299218638</v>
      </c>
    </row>
    <row r="73" spans="2:12" ht="12.75">
      <c r="B73" s="113" t="s">
        <v>149</v>
      </c>
      <c r="C73" s="115">
        <v>0</v>
      </c>
      <c r="D73" s="6"/>
      <c r="E73" s="115">
        <v>0</v>
      </c>
      <c r="F73" s="6"/>
      <c r="G73" s="115">
        <v>0</v>
      </c>
      <c r="H73" s="6">
        <f t="shared" si="6"/>
        <v>0</v>
      </c>
      <c r="I73" s="115">
        <v>1751</v>
      </c>
      <c r="J73" s="6">
        <f t="shared" si="7"/>
        <v>0.0028116635060207494</v>
      </c>
      <c r="K73" s="50">
        <f t="shared" si="8"/>
        <v>1751</v>
      </c>
      <c r="L73" s="6">
        <f t="shared" si="9"/>
        <v>0.0005098626835840522</v>
      </c>
    </row>
    <row r="74" spans="2:12" ht="12.75">
      <c r="B74" s="29"/>
      <c r="C74" s="30"/>
      <c r="D74" s="6"/>
      <c r="E74" s="30"/>
      <c r="F74" s="6"/>
      <c r="G74" s="30"/>
      <c r="H74" s="6"/>
      <c r="I74" s="30"/>
      <c r="J74" s="6"/>
      <c r="K74" s="30"/>
      <c r="L74" s="6"/>
    </row>
    <row r="75" spans="2:1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</row>
    <row r="76" spans="3:13" ht="12.75">
      <c r="C76" s="4">
        <f aca="true" t="shared" si="10" ref="C76:L76">SUM(C3:C75)</f>
        <v>1476287</v>
      </c>
      <c r="D76" s="7">
        <f t="shared" si="10"/>
        <v>1</v>
      </c>
      <c r="E76" s="4">
        <f t="shared" si="10"/>
        <v>1025987</v>
      </c>
      <c r="F76" s="7">
        <f t="shared" si="10"/>
        <v>0.9999999999999999</v>
      </c>
      <c r="G76" s="4">
        <f t="shared" si="10"/>
        <v>309221</v>
      </c>
      <c r="H76" s="7">
        <f t="shared" si="10"/>
        <v>1.0000000000000002</v>
      </c>
      <c r="I76" s="4">
        <f t="shared" si="10"/>
        <v>622763</v>
      </c>
      <c r="J76" s="7">
        <f t="shared" si="10"/>
        <v>1</v>
      </c>
      <c r="K76" s="4">
        <f t="shared" si="10"/>
        <v>3434258</v>
      </c>
      <c r="L76" s="7">
        <f t="shared" si="10"/>
        <v>0.9999999999999999</v>
      </c>
      <c r="M76" s="4">
        <f>+I76+G76+E76+C76</f>
        <v>3434258</v>
      </c>
    </row>
    <row r="77" spans="3:11" ht="12.75">
      <c r="C77" s="4"/>
      <c r="E77" s="4"/>
      <c r="G77" s="4"/>
      <c r="I77" s="4"/>
      <c r="K77" s="4">
        <f>+K76-K78</f>
        <v>2.1999999997206032</v>
      </c>
    </row>
    <row r="78" spans="3:11" ht="12.75">
      <c r="C78" s="9">
        <v>1476286.58</v>
      </c>
      <c r="E78" s="4">
        <v>1025984.39</v>
      </c>
      <c r="G78" s="9">
        <v>309220.71</v>
      </c>
      <c r="I78" s="9">
        <v>622764.12</v>
      </c>
      <c r="K78" s="4">
        <f>SUM(C78:I78)</f>
        <v>3434255.8000000003</v>
      </c>
    </row>
    <row r="80" spans="3:11" ht="12.75">
      <c r="C80" s="4">
        <f>+C76-C78</f>
        <v>0.4199999999254942</v>
      </c>
      <c r="E80" s="4">
        <f>+E76-E78</f>
        <v>2.60999999998603</v>
      </c>
      <c r="G80" s="4">
        <f>+G76-G78</f>
        <v>0.28999999997904524</v>
      </c>
      <c r="I80" s="4">
        <f>+I76-I78</f>
        <v>-1.1199999999953434</v>
      </c>
      <c r="K80" s="4">
        <f>+K76-K78</f>
        <v>2.1999999997206032</v>
      </c>
    </row>
    <row r="83" ht="12.75">
      <c r="K83" s="4">
        <f>+K78</f>
        <v>3434255.8000000003</v>
      </c>
    </row>
    <row r="84" ht="12.75">
      <c r="K84" s="4"/>
    </row>
    <row r="85" ht="12.75">
      <c r="K85" s="4">
        <f>+K83-K84</f>
        <v>3434255.8000000003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85"/>
  <sheetViews>
    <sheetView workbookViewId="0" topLeftCell="A1">
      <selection activeCell="I2" sqref="I2"/>
    </sheetView>
  </sheetViews>
  <sheetFormatPr defaultColWidth="9.140625" defaultRowHeight="12.75"/>
  <cols>
    <col min="3" max="3" width="17.7109375" style="0" customWidth="1"/>
    <col min="5" max="5" width="17.8515625" style="0" customWidth="1"/>
    <col min="7" max="7" width="20.421875" style="0" customWidth="1"/>
    <col min="9" max="9" width="17.140625" style="0" customWidth="1"/>
    <col min="11" max="11" width="12.57421875" style="4" customWidth="1"/>
    <col min="12" max="12" width="10.28125" style="0" bestFit="1" customWidth="1"/>
    <col min="13" max="13" width="12.421875" style="0" customWidth="1"/>
    <col min="14" max="14" width="11.140625" style="0" customWidth="1"/>
  </cols>
  <sheetData>
    <row r="1" spans="4:6" ht="12.75">
      <c r="D1" s="5">
        <v>35247</v>
      </c>
      <c r="F1" t="s">
        <v>157</v>
      </c>
    </row>
    <row r="2" spans="2:12" ht="12.75">
      <c r="B2" s="116" t="s">
        <v>150</v>
      </c>
      <c r="C2" s="118" t="s">
        <v>151</v>
      </c>
      <c r="D2" s="1" t="s">
        <v>159</v>
      </c>
      <c r="E2" s="118" t="s">
        <v>152</v>
      </c>
      <c r="F2" s="1" t="s">
        <v>159</v>
      </c>
      <c r="G2" s="118" t="s">
        <v>153</v>
      </c>
      <c r="H2" s="1" t="s">
        <v>159</v>
      </c>
      <c r="I2" s="118" t="s">
        <v>154</v>
      </c>
      <c r="J2" s="1" t="s">
        <v>159</v>
      </c>
      <c r="K2" s="51" t="s">
        <v>163</v>
      </c>
      <c r="L2" s="1" t="s">
        <v>156</v>
      </c>
    </row>
    <row r="3" spans="2:12" ht="12.75">
      <c r="B3" s="117" t="s">
        <v>2</v>
      </c>
      <c r="C3" s="119">
        <v>9442</v>
      </c>
      <c r="D3" s="6">
        <f aca="true" t="shared" si="0" ref="D3:D66">+C3/$C$76</f>
        <v>0.008245719290983416</v>
      </c>
      <c r="E3" s="119">
        <v>9443</v>
      </c>
      <c r="F3" s="6">
        <f>+E3/$E$76</f>
        <v>0.011313304124569747</v>
      </c>
      <c r="G3" s="119">
        <v>372</v>
      </c>
      <c r="H3" s="6">
        <f>+G3/$G$76</f>
        <v>0.0013826066595554103</v>
      </c>
      <c r="I3" s="119">
        <v>1494</v>
      </c>
      <c r="J3" s="6">
        <f>+I3/$I$76</f>
        <v>0.002511785553366196</v>
      </c>
      <c r="K3" s="52">
        <f>+C3+E3+G3+I3</f>
        <v>20751</v>
      </c>
      <c r="L3" s="6">
        <f>+K3/$K$76</f>
        <v>0.007297406503627603</v>
      </c>
    </row>
    <row r="4" spans="2:12" ht="12.75">
      <c r="B4" s="117" t="s">
        <v>6</v>
      </c>
      <c r="C4" s="119">
        <v>6569</v>
      </c>
      <c r="D4" s="6">
        <f t="shared" si="0"/>
        <v>0.005736722095156754</v>
      </c>
      <c r="E4" s="119">
        <v>6569</v>
      </c>
      <c r="F4" s="6">
        <f aca="true" t="shared" si="1" ref="F4:F67">+E4/$E$76</f>
        <v>0.007870072518722722</v>
      </c>
      <c r="G4" s="119">
        <v>1066</v>
      </c>
      <c r="H4" s="6">
        <f aca="true" t="shared" si="2" ref="H4:H67">+G4/$G$76</f>
        <v>0.0039619857502313635</v>
      </c>
      <c r="I4" s="119">
        <v>14444</v>
      </c>
      <c r="J4" s="6">
        <f aca="true" t="shared" si="3" ref="J4:J67">+I4/$I$76</f>
        <v>0.02428395617993396</v>
      </c>
      <c r="K4" s="52">
        <f aca="true" t="shared" si="4" ref="K4:K67">+C4+E4+G4+I4</f>
        <v>28648</v>
      </c>
      <c r="L4" s="6">
        <f aca="true" t="shared" si="5" ref="L4:L67">+K4/$K$76</f>
        <v>0.01007450732571556</v>
      </c>
    </row>
    <row r="5" spans="2:12" ht="12.75">
      <c r="B5" s="117" t="s">
        <v>7</v>
      </c>
      <c r="C5" s="119">
        <v>408</v>
      </c>
      <c r="D5" s="6">
        <f t="shared" si="0"/>
        <v>0.00035630729408189305</v>
      </c>
      <c r="E5" s="119">
        <v>408</v>
      </c>
      <c r="F5" s="6">
        <f t="shared" si="1"/>
        <v>0.0004888094972809972</v>
      </c>
      <c r="G5" s="119">
        <v>0</v>
      </c>
      <c r="H5" s="6">
        <f t="shared" si="2"/>
        <v>0</v>
      </c>
      <c r="I5" s="119">
        <v>1394</v>
      </c>
      <c r="J5" s="6">
        <f t="shared" si="3"/>
        <v>0.00234366068366297</v>
      </c>
      <c r="K5" s="52">
        <f t="shared" si="4"/>
        <v>2210</v>
      </c>
      <c r="L5" s="6">
        <f t="shared" si="5"/>
        <v>0.0007771802984442679</v>
      </c>
    </row>
    <row r="6" spans="2:12" ht="12.75">
      <c r="B6" s="117" t="s">
        <v>8</v>
      </c>
      <c r="C6" s="119">
        <v>17868</v>
      </c>
      <c r="D6" s="6">
        <f t="shared" si="0"/>
        <v>0.015604163555527609</v>
      </c>
      <c r="E6" s="119">
        <v>17868</v>
      </c>
      <c r="F6" s="6">
        <f t="shared" si="1"/>
        <v>0.02140698063092367</v>
      </c>
      <c r="G6" s="119">
        <v>13882</v>
      </c>
      <c r="H6" s="6">
        <f t="shared" si="2"/>
        <v>0.05159501518265646</v>
      </c>
      <c r="I6" s="119">
        <v>12825</v>
      </c>
      <c r="J6" s="6">
        <f t="shared" si="3"/>
        <v>0.02156201453943873</v>
      </c>
      <c r="K6" s="52">
        <f t="shared" si="4"/>
        <v>62443</v>
      </c>
      <c r="L6" s="6">
        <f t="shared" si="5"/>
        <v>0.02195903591663141</v>
      </c>
    </row>
    <row r="7" spans="2:12" ht="12.75">
      <c r="B7" s="117" t="s">
        <v>12</v>
      </c>
      <c r="C7" s="119">
        <v>0</v>
      </c>
      <c r="D7" s="6">
        <f t="shared" si="0"/>
        <v>0</v>
      </c>
      <c r="E7" s="119">
        <v>0</v>
      </c>
      <c r="F7" s="6">
        <f t="shared" si="1"/>
        <v>0</v>
      </c>
      <c r="G7" s="119">
        <v>0</v>
      </c>
      <c r="H7" s="6">
        <f t="shared" si="2"/>
        <v>0</v>
      </c>
      <c r="I7" s="119">
        <v>3411</v>
      </c>
      <c r="J7" s="6">
        <f t="shared" si="3"/>
        <v>0.0057347393055770385</v>
      </c>
      <c r="K7" s="52">
        <f t="shared" si="4"/>
        <v>3411</v>
      </c>
      <c r="L7" s="6">
        <f t="shared" si="5"/>
        <v>0.0011995303158341168</v>
      </c>
    </row>
    <row r="8" spans="2:12" ht="12.75">
      <c r="B8" s="117" t="s">
        <v>15</v>
      </c>
      <c r="C8" s="119">
        <v>18473</v>
      </c>
      <c r="D8" s="6">
        <f t="shared" si="0"/>
        <v>0.016132511381310808</v>
      </c>
      <c r="E8" s="119">
        <v>18473</v>
      </c>
      <c r="F8" s="6">
        <f t="shared" si="1"/>
        <v>0.022131808439391814</v>
      </c>
      <c r="G8" s="119">
        <v>2571</v>
      </c>
      <c r="H8" s="6">
        <f t="shared" si="2"/>
        <v>0.009555596026120858</v>
      </c>
      <c r="I8" s="119">
        <v>3764</v>
      </c>
      <c r="J8" s="6">
        <f t="shared" si="3"/>
        <v>0.006328220095629426</v>
      </c>
      <c r="K8" s="52">
        <f t="shared" si="4"/>
        <v>43281</v>
      </c>
      <c r="L8" s="6">
        <f t="shared" si="5"/>
        <v>0.015220425564238171</v>
      </c>
    </row>
    <row r="9" spans="2:12" ht="12.75">
      <c r="B9" s="117" t="s">
        <v>17</v>
      </c>
      <c r="C9" s="119">
        <v>5356</v>
      </c>
      <c r="D9" s="6">
        <f t="shared" si="0"/>
        <v>0.004677406537016223</v>
      </c>
      <c r="E9" s="119">
        <v>5356</v>
      </c>
      <c r="F9" s="6">
        <f t="shared" si="1"/>
        <v>0.006416822714306424</v>
      </c>
      <c r="G9" s="119">
        <v>636</v>
      </c>
      <c r="H9" s="6">
        <f t="shared" si="2"/>
        <v>0.0023638113856915078</v>
      </c>
      <c r="I9" s="119">
        <v>1149</v>
      </c>
      <c r="J9" s="6">
        <f t="shared" si="3"/>
        <v>0.0019317547528900664</v>
      </c>
      <c r="K9" s="52">
        <f t="shared" si="4"/>
        <v>12497</v>
      </c>
      <c r="L9" s="6">
        <f t="shared" si="5"/>
        <v>0.004394761171790958</v>
      </c>
    </row>
    <row r="10" spans="2:12" ht="12.75">
      <c r="B10" s="117" t="s">
        <v>24</v>
      </c>
      <c r="C10" s="119">
        <v>619</v>
      </c>
      <c r="D10" s="6">
        <f t="shared" si="0"/>
        <v>0.0005405740564624799</v>
      </c>
      <c r="E10" s="119">
        <v>619</v>
      </c>
      <c r="F10" s="6">
        <f t="shared" si="1"/>
        <v>0.0007416006833748462</v>
      </c>
      <c r="G10" s="119">
        <v>0</v>
      </c>
      <c r="H10" s="6">
        <f t="shared" si="2"/>
        <v>0</v>
      </c>
      <c r="I10" s="119">
        <v>513</v>
      </c>
      <c r="J10" s="6">
        <f t="shared" si="3"/>
        <v>0.0008624805815775492</v>
      </c>
      <c r="K10" s="52">
        <f t="shared" si="4"/>
        <v>1751</v>
      </c>
      <c r="L10" s="6">
        <f t="shared" si="5"/>
        <v>0.0006157659287673815</v>
      </c>
    </row>
    <row r="11" spans="2:12" ht="12.75">
      <c r="B11" s="117" t="s">
        <v>27</v>
      </c>
      <c r="C11" s="119">
        <v>427</v>
      </c>
      <c r="D11" s="6">
        <f t="shared" si="0"/>
        <v>0.00037290003571805965</v>
      </c>
      <c r="E11" s="119">
        <v>427</v>
      </c>
      <c r="F11" s="6">
        <f t="shared" si="1"/>
        <v>0.000511572684654377</v>
      </c>
      <c r="G11" s="119">
        <v>0</v>
      </c>
      <c r="H11" s="6">
        <f t="shared" si="2"/>
        <v>0</v>
      </c>
      <c r="I11" s="119">
        <v>939</v>
      </c>
      <c r="J11" s="6">
        <f t="shared" si="3"/>
        <v>0.001578692526513292</v>
      </c>
      <c r="K11" s="52">
        <f t="shared" si="4"/>
        <v>1793</v>
      </c>
      <c r="L11" s="6">
        <f t="shared" si="5"/>
        <v>0.0006305358710907567</v>
      </c>
    </row>
    <row r="12" spans="2:12" ht="12.75">
      <c r="B12" s="117" t="s">
        <v>28</v>
      </c>
      <c r="C12" s="119">
        <v>8137</v>
      </c>
      <c r="D12" s="6">
        <f t="shared" si="0"/>
        <v>0.007106059931236185</v>
      </c>
      <c r="E12" s="119">
        <v>8137</v>
      </c>
      <c r="F12" s="6">
        <f t="shared" si="1"/>
        <v>0.009748634508273221</v>
      </c>
      <c r="G12" s="119">
        <v>0</v>
      </c>
      <c r="H12" s="6">
        <f t="shared" si="2"/>
        <v>0</v>
      </c>
      <c r="I12" s="119">
        <v>3373</v>
      </c>
      <c r="J12" s="6">
        <f t="shared" si="3"/>
        <v>0.0056708518550898125</v>
      </c>
      <c r="K12" s="52">
        <f t="shared" si="4"/>
        <v>19647</v>
      </c>
      <c r="L12" s="6">
        <f t="shared" si="5"/>
        <v>0.006909168019698883</v>
      </c>
    </row>
    <row r="13" spans="2:12" ht="12.75">
      <c r="B13" s="117" t="s">
        <v>31</v>
      </c>
      <c r="C13" s="119">
        <v>47</v>
      </c>
      <c r="D13" s="6">
        <f t="shared" si="0"/>
        <v>4.104520299472788E-05</v>
      </c>
      <c r="E13" s="119">
        <v>47</v>
      </c>
      <c r="F13" s="6">
        <f t="shared" si="1"/>
        <v>5.630893718678154E-05</v>
      </c>
      <c r="G13" s="119">
        <v>0</v>
      </c>
      <c r="H13" s="6">
        <f t="shared" si="2"/>
        <v>0</v>
      </c>
      <c r="I13" s="119">
        <v>477</v>
      </c>
      <c r="J13" s="6">
        <f t="shared" si="3"/>
        <v>0.0008019556284843879</v>
      </c>
      <c r="K13" s="52">
        <f t="shared" si="4"/>
        <v>571</v>
      </c>
      <c r="L13" s="6">
        <f t="shared" si="5"/>
        <v>0.00020080088253922036</v>
      </c>
    </row>
    <row r="14" spans="2:12" ht="12.75">
      <c r="B14" s="117" t="s">
        <v>32</v>
      </c>
      <c r="C14" s="119">
        <v>192</v>
      </c>
      <c r="D14" s="6">
        <f t="shared" si="0"/>
        <v>0.00016767402074442024</v>
      </c>
      <c r="E14" s="119">
        <v>192</v>
      </c>
      <c r="F14" s="6">
        <f t="shared" si="1"/>
        <v>0.00023002799872046925</v>
      </c>
      <c r="G14" s="119">
        <v>0</v>
      </c>
      <c r="H14" s="6">
        <f t="shared" si="2"/>
        <v>0</v>
      </c>
      <c r="I14" s="119">
        <v>0</v>
      </c>
      <c r="J14" s="6">
        <f t="shared" si="3"/>
        <v>0</v>
      </c>
      <c r="K14" s="52">
        <f t="shared" si="4"/>
        <v>384</v>
      </c>
      <c r="L14" s="6">
        <f t="shared" si="5"/>
        <v>0.00013503947267085923</v>
      </c>
    </row>
    <row r="15" spans="2:12" ht="12.75">
      <c r="B15" s="117" t="s">
        <v>33</v>
      </c>
      <c r="C15" s="119">
        <v>8348</v>
      </c>
      <c r="D15" s="6">
        <f t="shared" si="0"/>
        <v>0.007290326693616772</v>
      </c>
      <c r="E15" s="119">
        <v>8348</v>
      </c>
      <c r="F15" s="6">
        <f t="shared" si="1"/>
        <v>0.01000142569436707</v>
      </c>
      <c r="G15" s="119">
        <v>1261</v>
      </c>
      <c r="H15" s="6">
        <f t="shared" si="2"/>
        <v>0.004686739241127345</v>
      </c>
      <c r="I15" s="119">
        <v>20467</v>
      </c>
      <c r="J15" s="6">
        <f t="shared" si="3"/>
        <v>0.03441011708215926</v>
      </c>
      <c r="K15" s="52">
        <f t="shared" si="4"/>
        <v>38424</v>
      </c>
      <c r="L15" s="6">
        <f t="shared" si="5"/>
        <v>0.013512387234127851</v>
      </c>
    </row>
    <row r="16" spans="2:12" ht="12.75">
      <c r="B16" s="117" t="s">
        <v>35</v>
      </c>
      <c r="C16" s="119">
        <v>9248</v>
      </c>
      <c r="D16" s="6">
        <f t="shared" si="0"/>
        <v>0.008076298665856243</v>
      </c>
      <c r="E16" s="119">
        <v>9248</v>
      </c>
      <c r="F16" s="6">
        <f t="shared" si="1"/>
        <v>0.011079681938369269</v>
      </c>
      <c r="G16" s="119">
        <v>5123</v>
      </c>
      <c r="H16" s="6">
        <f t="shared" si="2"/>
        <v>0.019040575045436468</v>
      </c>
      <c r="I16" s="119">
        <v>0</v>
      </c>
      <c r="J16" s="6">
        <f t="shared" si="3"/>
        <v>0</v>
      </c>
      <c r="K16" s="52">
        <f t="shared" si="4"/>
        <v>23619</v>
      </c>
      <c r="L16" s="6">
        <f t="shared" si="5"/>
        <v>0.008305982565138084</v>
      </c>
    </row>
    <row r="17" spans="2:12" ht="12.75">
      <c r="B17" s="117" t="s">
        <v>38</v>
      </c>
      <c r="C17" s="119">
        <v>24591</v>
      </c>
      <c r="D17" s="6">
        <f t="shared" si="0"/>
        <v>0.02147537418815645</v>
      </c>
      <c r="E17" s="119">
        <v>24591</v>
      </c>
      <c r="F17" s="6">
        <f t="shared" si="1"/>
        <v>0.029461554773620103</v>
      </c>
      <c r="G17" s="119">
        <v>6621</v>
      </c>
      <c r="H17" s="6">
        <f t="shared" si="2"/>
        <v>0.02460816852934508</v>
      </c>
      <c r="I17" s="119">
        <v>21630</v>
      </c>
      <c r="J17" s="6">
        <f t="shared" si="3"/>
        <v>0.03636540931680778</v>
      </c>
      <c r="K17" s="52">
        <f t="shared" si="4"/>
        <v>77433</v>
      </c>
      <c r="L17" s="6">
        <f t="shared" si="5"/>
        <v>0.027230498664902715</v>
      </c>
    </row>
    <row r="18" spans="2:12" ht="12.75">
      <c r="B18" s="117" t="s">
        <v>39</v>
      </c>
      <c r="C18" s="119">
        <v>79</v>
      </c>
      <c r="D18" s="6">
        <f t="shared" si="0"/>
        <v>6.899087311879791E-05</v>
      </c>
      <c r="E18" s="119">
        <v>79</v>
      </c>
      <c r="F18" s="6">
        <f t="shared" si="1"/>
        <v>9.464693697352641E-05</v>
      </c>
      <c r="G18" s="119">
        <v>0</v>
      </c>
      <c r="H18" s="6">
        <f t="shared" si="2"/>
        <v>0</v>
      </c>
      <c r="I18" s="119">
        <v>2031</v>
      </c>
      <c r="J18" s="6">
        <f t="shared" si="3"/>
        <v>0.0034146161036725194</v>
      </c>
      <c r="K18" s="52">
        <f t="shared" si="4"/>
        <v>2189</v>
      </c>
      <c r="L18" s="6">
        <f t="shared" si="5"/>
        <v>0.0007697953272825803</v>
      </c>
    </row>
    <row r="19" spans="2:12" ht="12.75">
      <c r="B19" s="117" t="s">
        <v>40</v>
      </c>
      <c r="C19" s="119">
        <v>148379</v>
      </c>
      <c r="D19" s="6">
        <f t="shared" si="0"/>
        <v>0.1295797058543559</v>
      </c>
      <c r="E19" s="119">
        <v>148379</v>
      </c>
      <c r="F19" s="6">
        <f t="shared" si="1"/>
        <v>0.1777673146986693</v>
      </c>
      <c r="G19" s="119">
        <v>37192</v>
      </c>
      <c r="H19" s="6">
        <f t="shared" si="2"/>
        <v>0.13823093247899143</v>
      </c>
      <c r="I19" s="119">
        <v>17943</v>
      </c>
      <c r="J19" s="6">
        <f t="shared" si="3"/>
        <v>0.03016664537084984</v>
      </c>
      <c r="K19" s="52">
        <f t="shared" si="4"/>
        <v>351893</v>
      </c>
      <c r="L19" s="6">
        <f t="shared" si="5"/>
        <v>0.12374855509522568</v>
      </c>
    </row>
    <row r="20" spans="2:12" ht="12.75">
      <c r="B20" s="117" t="s">
        <v>42</v>
      </c>
      <c r="C20" s="119">
        <v>0</v>
      </c>
      <c r="D20" s="6">
        <f t="shared" si="0"/>
        <v>0</v>
      </c>
      <c r="E20" s="119">
        <v>0</v>
      </c>
      <c r="F20" s="6">
        <f t="shared" si="1"/>
        <v>0</v>
      </c>
      <c r="G20" s="119">
        <v>0</v>
      </c>
      <c r="H20" s="6">
        <f t="shared" si="2"/>
        <v>0</v>
      </c>
      <c r="I20" s="119">
        <v>591</v>
      </c>
      <c r="J20" s="6">
        <f t="shared" si="3"/>
        <v>0.0009936179799460655</v>
      </c>
      <c r="K20" s="52">
        <f t="shared" si="4"/>
        <v>591</v>
      </c>
      <c r="L20" s="6">
        <f t="shared" si="5"/>
        <v>0.00020783418840749428</v>
      </c>
    </row>
    <row r="21" spans="2:12" ht="12.75">
      <c r="B21" s="117" t="s">
        <v>43</v>
      </c>
      <c r="C21" s="119">
        <v>2595</v>
      </c>
      <c r="D21" s="6">
        <f t="shared" si="0"/>
        <v>0.002266219186623805</v>
      </c>
      <c r="E21" s="119">
        <v>2595</v>
      </c>
      <c r="F21" s="6">
        <f t="shared" si="1"/>
        <v>0.0031089721702063423</v>
      </c>
      <c r="G21" s="119">
        <v>18</v>
      </c>
      <c r="H21" s="6">
        <f t="shared" si="2"/>
        <v>6.690032223655211E-05</v>
      </c>
      <c r="I21" s="119">
        <v>535</v>
      </c>
      <c r="J21" s="6">
        <f t="shared" si="3"/>
        <v>0.0008994680529122589</v>
      </c>
      <c r="K21" s="52">
        <f t="shared" si="4"/>
        <v>5743</v>
      </c>
      <c r="L21" s="6">
        <f t="shared" si="5"/>
        <v>0.0020196137800748554</v>
      </c>
    </row>
    <row r="22" spans="2:12" ht="12.75">
      <c r="B22" s="117" t="s">
        <v>44</v>
      </c>
      <c r="C22" s="119">
        <v>10554</v>
      </c>
      <c r="D22" s="6">
        <f t="shared" si="0"/>
        <v>0.00921683132779485</v>
      </c>
      <c r="E22" s="119">
        <v>10554</v>
      </c>
      <c r="F22" s="6">
        <f t="shared" si="1"/>
        <v>0.012644351554665794</v>
      </c>
      <c r="G22" s="119">
        <v>698</v>
      </c>
      <c r="H22" s="6">
        <f t="shared" si="2"/>
        <v>0.002594245828950743</v>
      </c>
      <c r="I22" s="119">
        <v>13131</v>
      </c>
      <c r="J22" s="6">
        <f t="shared" si="3"/>
        <v>0.022076476640730605</v>
      </c>
      <c r="K22" s="52">
        <f t="shared" si="4"/>
        <v>34937</v>
      </c>
      <c r="L22" s="6">
        <f t="shared" si="5"/>
        <v>0.012286130355994292</v>
      </c>
    </row>
    <row r="23" spans="2:12" ht="12.75">
      <c r="B23" s="117" t="s">
        <v>45</v>
      </c>
      <c r="C23" s="119">
        <v>92437</v>
      </c>
      <c r="D23" s="6">
        <f t="shared" si="0"/>
        <v>0.0807254346643332</v>
      </c>
      <c r="E23" s="119">
        <v>92437</v>
      </c>
      <c r="F23" s="6">
        <f t="shared" si="1"/>
        <v>0.11074530269647925</v>
      </c>
      <c r="G23" s="119">
        <v>33308</v>
      </c>
      <c r="H23" s="6">
        <f t="shared" si="2"/>
        <v>0.12379532961417097</v>
      </c>
      <c r="I23" s="119">
        <v>3437</v>
      </c>
      <c r="J23" s="6">
        <f t="shared" si="3"/>
        <v>0.005778451771699877</v>
      </c>
      <c r="K23" s="52">
        <f t="shared" si="4"/>
        <v>221619</v>
      </c>
      <c r="L23" s="6">
        <f t="shared" si="5"/>
        <v>0.07793571066104987</v>
      </c>
    </row>
    <row r="24" spans="2:12" ht="12.75">
      <c r="B24" s="117" t="s">
        <v>46</v>
      </c>
      <c r="C24" s="119">
        <v>49850</v>
      </c>
      <c r="D24" s="6">
        <f t="shared" si="0"/>
        <v>0.04353411424015286</v>
      </c>
      <c r="E24" s="119">
        <v>49851</v>
      </c>
      <c r="F24" s="6">
        <f t="shared" si="1"/>
        <v>0.05972461335528184</v>
      </c>
      <c r="G24" s="119">
        <v>15114</v>
      </c>
      <c r="H24" s="6">
        <f t="shared" si="2"/>
        <v>0.05617397057129159</v>
      </c>
      <c r="I24" s="119">
        <v>22280</v>
      </c>
      <c r="J24" s="6">
        <f t="shared" si="3"/>
        <v>0.03745822096987875</v>
      </c>
      <c r="K24" s="52">
        <f t="shared" si="4"/>
        <v>137095</v>
      </c>
      <c r="L24" s="6">
        <f t="shared" si="5"/>
        <v>0.04821155340055064</v>
      </c>
    </row>
    <row r="25" spans="2:12" ht="12.75">
      <c r="B25" s="117" t="s">
        <v>48</v>
      </c>
      <c r="C25" s="119">
        <v>39863</v>
      </c>
      <c r="D25" s="6">
        <f t="shared" si="0"/>
        <v>0.03481244525486888</v>
      </c>
      <c r="E25" s="119">
        <v>39863</v>
      </c>
      <c r="F25" s="6">
        <f t="shared" si="1"/>
        <v>0.04775836517184409</v>
      </c>
      <c r="G25" s="119">
        <v>17875</v>
      </c>
      <c r="H25" s="6">
        <f t="shared" si="2"/>
        <v>0.06643573666546494</v>
      </c>
      <c r="I25" s="119">
        <v>53531</v>
      </c>
      <c r="J25" s="6">
        <f t="shared" si="3"/>
        <v>0.0899989240008339</v>
      </c>
      <c r="K25" s="52">
        <f t="shared" si="4"/>
        <v>151132</v>
      </c>
      <c r="L25" s="6">
        <f t="shared" si="5"/>
        <v>0.05314787912419869</v>
      </c>
    </row>
    <row r="26" spans="2:12" ht="12.75">
      <c r="B26" s="117" t="s">
        <v>51</v>
      </c>
      <c r="C26" s="119">
        <v>68083</v>
      </c>
      <c r="D26" s="6">
        <f t="shared" si="0"/>
        <v>0.05945703309553314</v>
      </c>
      <c r="E26" s="119">
        <v>68083</v>
      </c>
      <c r="F26" s="6">
        <f t="shared" si="1"/>
        <v>0.08156768873377973</v>
      </c>
      <c r="G26" s="119">
        <v>34501</v>
      </c>
      <c r="H26" s="6">
        <f t="shared" si="2"/>
        <v>0.1282293343046269</v>
      </c>
      <c r="I26" s="119">
        <v>29923</v>
      </c>
      <c r="J26" s="6">
        <f t="shared" si="3"/>
        <v>0.05030800476129631</v>
      </c>
      <c r="K26" s="52">
        <f t="shared" si="4"/>
        <v>200590</v>
      </c>
      <c r="L26" s="6">
        <f t="shared" si="5"/>
        <v>0.07054054120585326</v>
      </c>
    </row>
    <row r="27" spans="2:12" ht="12.75">
      <c r="B27" s="117" t="s">
        <v>52</v>
      </c>
      <c r="C27" s="119">
        <v>2112</v>
      </c>
      <c r="D27" s="6">
        <f t="shared" si="0"/>
        <v>0.001844414228188623</v>
      </c>
      <c r="E27" s="119">
        <v>2112</v>
      </c>
      <c r="F27" s="6">
        <f t="shared" si="1"/>
        <v>0.0025303079859251617</v>
      </c>
      <c r="G27" s="119">
        <v>0</v>
      </c>
      <c r="H27" s="6">
        <f t="shared" si="2"/>
        <v>0</v>
      </c>
      <c r="I27" s="119">
        <v>19607</v>
      </c>
      <c r="J27" s="6">
        <f t="shared" si="3"/>
        <v>0.03296424320271152</v>
      </c>
      <c r="K27" s="52">
        <f t="shared" si="4"/>
        <v>23831</v>
      </c>
      <c r="L27" s="6">
        <f t="shared" si="5"/>
        <v>0.008380535607341786</v>
      </c>
    </row>
    <row r="28" spans="2:12" ht="12.75">
      <c r="B28" s="117" t="s">
        <v>53</v>
      </c>
      <c r="C28" s="119">
        <v>3040</v>
      </c>
      <c r="D28" s="6">
        <f t="shared" si="0"/>
        <v>0.002654838661786654</v>
      </c>
      <c r="E28" s="119">
        <v>3040</v>
      </c>
      <c r="F28" s="6">
        <f t="shared" si="1"/>
        <v>0.003642109979740763</v>
      </c>
      <c r="G28" s="119">
        <v>196</v>
      </c>
      <c r="H28" s="6">
        <f t="shared" si="2"/>
        <v>0.0007284701754646785</v>
      </c>
      <c r="I28" s="119">
        <v>7217</v>
      </c>
      <c r="J28" s="6">
        <f t="shared" si="3"/>
        <v>0.01213357184648182</v>
      </c>
      <c r="K28" s="52">
        <f t="shared" si="4"/>
        <v>13493</v>
      </c>
      <c r="L28" s="6">
        <f t="shared" si="5"/>
        <v>0.0047450198040309985</v>
      </c>
    </row>
    <row r="29" spans="2:12" ht="12.75">
      <c r="B29" s="117" t="s">
        <v>54</v>
      </c>
      <c r="C29" s="119">
        <v>1048</v>
      </c>
      <c r="D29" s="6">
        <f t="shared" si="0"/>
        <v>0.0009152206965632939</v>
      </c>
      <c r="E29" s="119">
        <v>1048</v>
      </c>
      <c r="F29" s="6">
        <f t="shared" si="1"/>
        <v>0.0012555694930158946</v>
      </c>
      <c r="G29" s="119">
        <v>0</v>
      </c>
      <c r="H29" s="6">
        <f t="shared" si="2"/>
        <v>0</v>
      </c>
      <c r="I29" s="119">
        <v>343</v>
      </c>
      <c r="J29" s="6">
        <f t="shared" si="3"/>
        <v>0.0005766683030820651</v>
      </c>
      <c r="K29" s="52">
        <f t="shared" si="4"/>
        <v>2439</v>
      </c>
      <c r="L29" s="6">
        <f t="shared" si="5"/>
        <v>0.0008577116506360043</v>
      </c>
    </row>
    <row r="30" spans="2:12" ht="12.75">
      <c r="B30" s="117" t="s">
        <v>55</v>
      </c>
      <c r="C30" s="119">
        <v>4307</v>
      </c>
      <c r="D30" s="6">
        <f t="shared" si="0"/>
        <v>0.0037613125382615522</v>
      </c>
      <c r="E30" s="119">
        <v>4307</v>
      </c>
      <c r="F30" s="6">
        <f t="shared" si="1"/>
        <v>0.0051600551587971935</v>
      </c>
      <c r="G30" s="119">
        <v>3</v>
      </c>
      <c r="H30" s="6">
        <f t="shared" si="2"/>
        <v>1.1150053706092018E-05</v>
      </c>
      <c r="I30" s="119">
        <v>2466</v>
      </c>
      <c r="J30" s="6">
        <f t="shared" si="3"/>
        <v>0.004145959286881553</v>
      </c>
      <c r="K30" s="52">
        <f t="shared" si="4"/>
        <v>11083</v>
      </c>
      <c r="L30" s="6">
        <f t="shared" si="5"/>
        <v>0.0038975064469039915</v>
      </c>
    </row>
    <row r="31" spans="2:12" ht="12.75">
      <c r="B31" s="117" t="s">
        <v>58</v>
      </c>
      <c r="C31" s="119">
        <v>139901</v>
      </c>
      <c r="D31" s="6">
        <f t="shared" si="0"/>
        <v>0.1221758498758601</v>
      </c>
      <c r="E31" s="119">
        <v>0</v>
      </c>
      <c r="F31" s="6">
        <f t="shared" si="1"/>
        <v>0</v>
      </c>
      <c r="G31" s="119">
        <v>0</v>
      </c>
      <c r="H31" s="6">
        <f t="shared" si="2"/>
        <v>0</v>
      </c>
      <c r="I31" s="119">
        <v>0</v>
      </c>
      <c r="J31" s="6">
        <f t="shared" si="3"/>
        <v>0</v>
      </c>
      <c r="K31" s="52">
        <f t="shared" si="4"/>
        <v>139901</v>
      </c>
      <c r="L31" s="6">
        <f t="shared" si="5"/>
        <v>0.04919832621386947</v>
      </c>
    </row>
    <row r="32" spans="2:12" ht="12.75">
      <c r="B32" s="117" t="s">
        <v>61</v>
      </c>
      <c r="C32" s="119">
        <v>143951</v>
      </c>
      <c r="D32" s="6">
        <f t="shared" si="0"/>
        <v>0.1257127237509377</v>
      </c>
      <c r="E32" s="119">
        <v>0</v>
      </c>
      <c r="F32" s="6">
        <f t="shared" si="1"/>
        <v>0</v>
      </c>
      <c r="G32" s="119">
        <v>0</v>
      </c>
      <c r="H32" s="6">
        <f t="shared" si="2"/>
        <v>0</v>
      </c>
      <c r="I32" s="119">
        <v>0</v>
      </c>
      <c r="J32" s="6">
        <f t="shared" si="3"/>
        <v>0</v>
      </c>
      <c r="K32" s="52">
        <f t="shared" si="4"/>
        <v>143951</v>
      </c>
      <c r="L32" s="6">
        <f t="shared" si="5"/>
        <v>0.050622570652194936</v>
      </c>
    </row>
    <row r="33" spans="2:12" ht="12.75">
      <c r="B33" s="117" t="s">
        <v>63</v>
      </c>
      <c r="C33" s="119">
        <v>22793</v>
      </c>
      <c r="D33" s="6">
        <f t="shared" si="0"/>
        <v>0.019905176848060264</v>
      </c>
      <c r="E33" s="119">
        <v>928</v>
      </c>
      <c r="F33" s="6">
        <f t="shared" si="1"/>
        <v>0.0011118019938156014</v>
      </c>
      <c r="G33" s="119">
        <v>1877</v>
      </c>
      <c r="H33" s="6">
        <f t="shared" si="2"/>
        <v>0.006976216935444906</v>
      </c>
      <c r="I33" s="119">
        <v>6390</v>
      </c>
      <c r="J33" s="6">
        <f t="shared" si="3"/>
        <v>0.01074317917403614</v>
      </c>
      <c r="K33" s="52">
        <f t="shared" si="4"/>
        <v>31988</v>
      </c>
      <c r="L33" s="6">
        <f t="shared" si="5"/>
        <v>0.011249069405717304</v>
      </c>
    </row>
    <row r="34" spans="2:12" ht="12.75">
      <c r="B34" s="117" t="s">
        <v>67</v>
      </c>
      <c r="C34" s="119">
        <v>47525</v>
      </c>
      <c r="D34" s="6">
        <f t="shared" si="0"/>
        <v>0.0415036866452009</v>
      </c>
      <c r="E34" s="119">
        <v>47525</v>
      </c>
      <c r="F34" s="6">
        <f t="shared" si="1"/>
        <v>0.05693791999578282</v>
      </c>
      <c r="G34" s="119">
        <v>8625</v>
      </c>
      <c r="H34" s="6">
        <f t="shared" si="2"/>
        <v>0.03205640440501455</v>
      </c>
      <c r="I34" s="119">
        <v>4396</v>
      </c>
      <c r="J34" s="6">
        <f t="shared" si="3"/>
        <v>0.007390769272153814</v>
      </c>
      <c r="K34" s="52">
        <f t="shared" si="4"/>
        <v>108071</v>
      </c>
      <c r="L34" s="6">
        <f t="shared" si="5"/>
        <v>0.038004819924511525</v>
      </c>
    </row>
    <row r="35" spans="2:12" ht="12.75">
      <c r="B35" s="117" t="s">
        <v>68</v>
      </c>
      <c r="C35" s="119">
        <v>1289</v>
      </c>
      <c r="D35" s="6">
        <f t="shared" si="0"/>
        <v>0.0011256865246851964</v>
      </c>
      <c r="E35" s="119">
        <v>1289</v>
      </c>
      <c r="F35" s="6">
        <f t="shared" si="1"/>
        <v>0.001544302553909817</v>
      </c>
      <c r="G35" s="119">
        <v>591</v>
      </c>
      <c r="H35" s="6">
        <f t="shared" si="2"/>
        <v>0.0021965605801001274</v>
      </c>
      <c r="I35" s="119">
        <v>18657</v>
      </c>
      <c r="J35" s="6">
        <f t="shared" si="3"/>
        <v>0.03136705694053087</v>
      </c>
      <c r="K35" s="52">
        <f t="shared" si="4"/>
        <v>21826</v>
      </c>
      <c r="L35" s="6">
        <f t="shared" si="5"/>
        <v>0.007675446694047326</v>
      </c>
    </row>
    <row r="36" spans="2:12" ht="12.75">
      <c r="B36" s="117" t="s">
        <v>70</v>
      </c>
      <c r="C36" s="119">
        <v>4352</v>
      </c>
      <c r="D36" s="6">
        <f t="shared" si="0"/>
        <v>0.0038006111368735257</v>
      </c>
      <c r="E36" s="119">
        <v>4352</v>
      </c>
      <c r="F36" s="6">
        <f t="shared" si="1"/>
        <v>0.005213967970997303</v>
      </c>
      <c r="G36" s="119">
        <v>205</v>
      </c>
      <c r="H36" s="6">
        <f t="shared" si="2"/>
        <v>0.0007619203365829546</v>
      </c>
      <c r="I36" s="119">
        <v>11037</v>
      </c>
      <c r="J36" s="6">
        <f t="shared" si="3"/>
        <v>0.01855594186914505</v>
      </c>
      <c r="K36" s="52">
        <f t="shared" si="4"/>
        <v>19946</v>
      </c>
      <c r="L36" s="6">
        <f t="shared" si="5"/>
        <v>0.007014315942429578</v>
      </c>
    </row>
    <row r="37" spans="2:12" ht="12.75">
      <c r="B37" s="117" t="s">
        <v>73</v>
      </c>
      <c r="C37" s="119">
        <v>0</v>
      </c>
      <c r="D37" s="6">
        <f t="shared" si="0"/>
        <v>0</v>
      </c>
      <c r="E37" s="119">
        <v>0</v>
      </c>
      <c r="F37" s="6">
        <f t="shared" si="1"/>
        <v>0</v>
      </c>
      <c r="G37" s="119">
        <v>0</v>
      </c>
      <c r="H37" s="6">
        <f t="shared" si="2"/>
        <v>0</v>
      </c>
      <c r="I37" s="119">
        <v>8783</v>
      </c>
      <c r="J37" s="6">
        <f t="shared" si="3"/>
        <v>0.014766407306034337</v>
      </c>
      <c r="K37" s="52">
        <f t="shared" si="4"/>
        <v>8783</v>
      </c>
      <c r="L37" s="6">
        <f t="shared" si="5"/>
        <v>0.003088676272052491</v>
      </c>
    </row>
    <row r="38" spans="2:12" ht="12.75">
      <c r="B38" s="117" t="s">
        <v>75</v>
      </c>
      <c r="C38" s="119">
        <v>5827</v>
      </c>
      <c r="D38" s="6">
        <f t="shared" si="0"/>
        <v>0.005088731869154879</v>
      </c>
      <c r="E38" s="119">
        <v>5827</v>
      </c>
      <c r="F38" s="6">
        <f t="shared" si="1"/>
        <v>0.006981110148667575</v>
      </c>
      <c r="G38" s="119">
        <v>351</v>
      </c>
      <c r="H38" s="6">
        <f t="shared" si="2"/>
        <v>0.001304556283612766</v>
      </c>
      <c r="I38" s="119">
        <v>1537</v>
      </c>
      <c r="J38" s="6">
        <f t="shared" si="3"/>
        <v>0.002584079247338583</v>
      </c>
      <c r="K38" s="52">
        <f t="shared" si="4"/>
        <v>13542</v>
      </c>
      <c r="L38" s="6">
        <f t="shared" si="5"/>
        <v>0.00476225140340827</v>
      </c>
    </row>
    <row r="39" spans="2:12" ht="12.75">
      <c r="B39" s="117" t="s">
        <v>78</v>
      </c>
      <c r="C39" s="119">
        <v>340</v>
      </c>
      <c r="D39" s="6">
        <f t="shared" si="0"/>
        <v>0.0002969227450682442</v>
      </c>
      <c r="E39" s="119">
        <v>340</v>
      </c>
      <c r="F39" s="6">
        <f t="shared" si="1"/>
        <v>0.0004073412477341643</v>
      </c>
      <c r="G39" s="119">
        <v>0</v>
      </c>
      <c r="H39" s="6">
        <f t="shared" si="2"/>
        <v>0</v>
      </c>
      <c r="I39" s="119">
        <v>88</v>
      </c>
      <c r="J39" s="6">
        <f t="shared" si="3"/>
        <v>0.00014794988533883886</v>
      </c>
      <c r="K39" s="52">
        <f t="shared" si="4"/>
        <v>768</v>
      </c>
      <c r="L39" s="6">
        <f t="shared" si="5"/>
        <v>0.00027007894534171846</v>
      </c>
    </row>
    <row r="40" spans="2:12" ht="12.75">
      <c r="B40" s="117" t="s">
        <v>79</v>
      </c>
      <c r="C40" s="119">
        <v>25936</v>
      </c>
      <c r="D40" s="6">
        <f t="shared" si="0"/>
        <v>0.02264996563555877</v>
      </c>
      <c r="E40" s="119">
        <v>25936</v>
      </c>
      <c r="F40" s="6">
        <f t="shared" si="1"/>
        <v>0.03107294882715672</v>
      </c>
      <c r="G40" s="119">
        <v>13056</v>
      </c>
      <c r="H40" s="6">
        <f t="shared" si="2"/>
        <v>0.04852503372891246</v>
      </c>
      <c r="I40" s="119">
        <v>14464</v>
      </c>
      <c r="J40" s="6">
        <f t="shared" si="3"/>
        <v>0.024317581153874605</v>
      </c>
      <c r="K40" s="52">
        <f t="shared" si="4"/>
        <v>79392</v>
      </c>
      <c r="L40" s="6">
        <f t="shared" si="5"/>
        <v>0.027919410974700142</v>
      </c>
    </row>
    <row r="41" spans="2:12" ht="12.75">
      <c r="B41" s="117" t="s">
        <v>81</v>
      </c>
      <c r="C41" s="119">
        <v>2095</v>
      </c>
      <c r="D41" s="6">
        <f t="shared" si="0"/>
        <v>0.0018295680909352105</v>
      </c>
      <c r="E41" s="119">
        <v>2095</v>
      </c>
      <c r="F41" s="6">
        <f t="shared" si="1"/>
        <v>0.0025099409235384536</v>
      </c>
      <c r="G41" s="119">
        <v>0</v>
      </c>
      <c r="H41" s="6">
        <f t="shared" si="2"/>
        <v>0</v>
      </c>
      <c r="I41" s="119">
        <v>505</v>
      </c>
      <c r="J41" s="6">
        <f t="shared" si="3"/>
        <v>0.0008490305920012912</v>
      </c>
      <c r="K41" s="52">
        <f t="shared" si="4"/>
        <v>4695</v>
      </c>
      <c r="L41" s="6">
        <f t="shared" si="5"/>
        <v>0.0016510685525773022</v>
      </c>
    </row>
    <row r="42" spans="2:12" ht="12.75">
      <c r="B42" s="117" t="s">
        <v>82</v>
      </c>
      <c r="C42" s="119">
        <v>5395</v>
      </c>
      <c r="D42" s="6">
        <f t="shared" si="0"/>
        <v>0.004711465322479934</v>
      </c>
      <c r="E42" s="119">
        <v>712</v>
      </c>
      <c r="F42" s="6">
        <f t="shared" si="1"/>
        <v>0.0008530204952550735</v>
      </c>
      <c r="G42" s="119">
        <v>4151</v>
      </c>
      <c r="H42" s="6">
        <f t="shared" si="2"/>
        <v>0.015427957644662656</v>
      </c>
      <c r="I42" s="119">
        <v>2010</v>
      </c>
      <c r="J42" s="6">
        <f t="shared" si="3"/>
        <v>0.0033793098810348423</v>
      </c>
      <c r="K42" s="52">
        <f t="shared" si="4"/>
        <v>12268</v>
      </c>
      <c r="L42" s="6">
        <f t="shared" si="5"/>
        <v>0.004314229819599221</v>
      </c>
    </row>
    <row r="43" spans="2:12" ht="12.75">
      <c r="B43" s="117" t="s">
        <v>88</v>
      </c>
      <c r="C43" s="119">
        <v>0</v>
      </c>
      <c r="D43" s="6">
        <f t="shared" si="0"/>
        <v>0</v>
      </c>
      <c r="E43" s="119">
        <v>0</v>
      </c>
      <c r="F43" s="6">
        <f t="shared" si="1"/>
        <v>0</v>
      </c>
      <c r="G43" s="119">
        <v>0</v>
      </c>
      <c r="H43" s="6">
        <f t="shared" si="2"/>
        <v>0</v>
      </c>
      <c r="I43" s="119">
        <v>17872</v>
      </c>
      <c r="J43" s="6">
        <f t="shared" si="3"/>
        <v>0.030047276713360545</v>
      </c>
      <c r="K43" s="52">
        <f t="shared" si="4"/>
        <v>17872</v>
      </c>
      <c r="L43" s="6">
        <f t="shared" si="5"/>
        <v>0.006284962123889573</v>
      </c>
    </row>
    <row r="44" spans="2:12" ht="12.75">
      <c r="B44" s="117" t="s">
        <v>89</v>
      </c>
      <c r="C44" s="119">
        <v>26228</v>
      </c>
      <c r="D44" s="6">
        <f t="shared" si="0"/>
        <v>0.022904969875440908</v>
      </c>
      <c r="E44" s="119">
        <v>26228</v>
      </c>
      <c r="F44" s="6">
        <f t="shared" si="1"/>
        <v>0.03142278307521077</v>
      </c>
      <c r="G44" s="119">
        <v>4790</v>
      </c>
      <c r="H44" s="6">
        <f t="shared" si="2"/>
        <v>0.017802919084060256</v>
      </c>
      <c r="I44" s="119">
        <v>23331</v>
      </c>
      <c r="J44" s="6">
        <f t="shared" si="3"/>
        <v>0.039225213350459656</v>
      </c>
      <c r="K44" s="52">
        <f t="shared" si="4"/>
        <v>80577</v>
      </c>
      <c r="L44" s="6">
        <f t="shared" si="5"/>
        <v>0.028336134347395372</v>
      </c>
    </row>
    <row r="45" spans="2:12" ht="12.75">
      <c r="B45" s="117" t="s">
        <v>93</v>
      </c>
      <c r="C45" s="119">
        <v>4249</v>
      </c>
      <c r="D45" s="6">
        <f t="shared" si="0"/>
        <v>0.0037106610111616754</v>
      </c>
      <c r="E45" s="119">
        <v>4249</v>
      </c>
      <c r="F45" s="6">
        <f t="shared" si="1"/>
        <v>0.005090567534183718</v>
      </c>
      <c r="G45" s="119">
        <v>97</v>
      </c>
      <c r="H45" s="6">
        <f t="shared" si="2"/>
        <v>0.0003605184031636419</v>
      </c>
      <c r="I45" s="119">
        <v>8191</v>
      </c>
      <c r="J45" s="6">
        <f t="shared" si="3"/>
        <v>0.01377110807739124</v>
      </c>
      <c r="K45" s="52">
        <f t="shared" si="4"/>
        <v>16786</v>
      </c>
      <c r="L45" s="6">
        <f t="shared" si="5"/>
        <v>0.005903053615242299</v>
      </c>
    </row>
    <row r="46" spans="2:12" ht="12.75">
      <c r="B46" s="117" t="s">
        <v>97</v>
      </c>
      <c r="C46" s="119">
        <v>0</v>
      </c>
      <c r="D46" s="6">
        <f t="shared" si="0"/>
        <v>0</v>
      </c>
      <c r="E46" s="119">
        <v>0</v>
      </c>
      <c r="F46" s="6">
        <f t="shared" si="1"/>
        <v>0</v>
      </c>
      <c r="G46" s="119">
        <v>0</v>
      </c>
      <c r="H46" s="6">
        <f t="shared" si="2"/>
        <v>0</v>
      </c>
      <c r="I46" s="119">
        <v>327</v>
      </c>
      <c r="J46" s="6">
        <f t="shared" si="3"/>
        <v>0.0005497683239295489</v>
      </c>
      <c r="K46" s="52">
        <f t="shared" si="4"/>
        <v>327</v>
      </c>
      <c r="L46" s="6">
        <f t="shared" si="5"/>
        <v>0.00011499455094627855</v>
      </c>
    </row>
    <row r="47" spans="2:12" ht="12.75">
      <c r="B47" s="117" t="s">
        <v>99</v>
      </c>
      <c r="C47" s="119">
        <v>58450</v>
      </c>
      <c r="D47" s="6">
        <f t="shared" si="0"/>
        <v>0.05104451308599669</v>
      </c>
      <c r="E47" s="119">
        <v>58450</v>
      </c>
      <c r="F47" s="6">
        <f t="shared" si="1"/>
        <v>0.07002675273547619</v>
      </c>
      <c r="G47" s="119">
        <v>11235</v>
      </c>
      <c r="H47" s="6">
        <f t="shared" si="2"/>
        <v>0.04175695112931461</v>
      </c>
      <c r="I47" s="119">
        <v>31978</v>
      </c>
      <c r="J47" s="6">
        <f t="shared" si="3"/>
        <v>0.053762970833697604</v>
      </c>
      <c r="K47" s="52">
        <f t="shared" si="4"/>
        <v>160113</v>
      </c>
      <c r="L47" s="6">
        <f t="shared" si="5"/>
        <v>0.05630618512434709</v>
      </c>
    </row>
    <row r="48" spans="2:12" ht="12.75">
      <c r="B48" s="117" t="s">
        <v>106</v>
      </c>
      <c r="C48" s="119">
        <v>2678</v>
      </c>
      <c r="D48" s="6">
        <f t="shared" si="0"/>
        <v>0.0023387032685081117</v>
      </c>
      <c r="E48" s="119">
        <v>2678</v>
      </c>
      <c r="F48" s="6">
        <f t="shared" si="1"/>
        <v>0.003208411357153212</v>
      </c>
      <c r="G48" s="119">
        <v>109</v>
      </c>
      <c r="H48" s="6">
        <f t="shared" si="2"/>
        <v>0.00040511861798801</v>
      </c>
      <c r="I48" s="119">
        <v>4457</v>
      </c>
      <c r="J48" s="6">
        <f t="shared" si="3"/>
        <v>0.007493325442672782</v>
      </c>
      <c r="K48" s="52">
        <f t="shared" si="4"/>
        <v>9922</v>
      </c>
      <c r="L48" s="6">
        <f t="shared" si="5"/>
        <v>0.0034892230412506904</v>
      </c>
    </row>
    <row r="49" spans="2:12" ht="12.75">
      <c r="B49" s="117" t="s">
        <v>110</v>
      </c>
      <c r="C49" s="119">
        <v>0</v>
      </c>
      <c r="D49" s="6">
        <f t="shared" si="0"/>
        <v>0</v>
      </c>
      <c r="E49" s="119">
        <v>0</v>
      </c>
      <c r="F49" s="6">
        <f t="shared" si="1"/>
        <v>0</v>
      </c>
      <c r="G49" s="119">
        <v>0</v>
      </c>
      <c r="H49" s="6">
        <f t="shared" si="2"/>
        <v>0</v>
      </c>
      <c r="I49" s="119">
        <v>2934</v>
      </c>
      <c r="J49" s="6">
        <f t="shared" si="3"/>
        <v>0.004932783677092651</v>
      </c>
      <c r="K49" s="52">
        <f t="shared" si="4"/>
        <v>2934</v>
      </c>
      <c r="L49" s="6">
        <f t="shared" si="5"/>
        <v>0.0010317859708757838</v>
      </c>
    </row>
    <row r="50" spans="2:12" ht="12.75">
      <c r="B50" s="117" t="s">
        <v>112</v>
      </c>
      <c r="C50" s="119">
        <v>0</v>
      </c>
      <c r="D50" s="6">
        <f t="shared" si="0"/>
        <v>0</v>
      </c>
      <c r="E50" s="119">
        <v>0</v>
      </c>
      <c r="F50" s="6">
        <f t="shared" si="1"/>
        <v>0</v>
      </c>
      <c r="G50" s="119">
        <v>0</v>
      </c>
      <c r="H50" s="6">
        <f t="shared" si="2"/>
        <v>0</v>
      </c>
      <c r="I50" s="119">
        <v>8808</v>
      </c>
      <c r="J50" s="6">
        <f t="shared" si="3"/>
        <v>0.014808438523460145</v>
      </c>
      <c r="K50" s="52">
        <f t="shared" si="4"/>
        <v>8808</v>
      </c>
      <c r="L50" s="6">
        <f t="shared" si="5"/>
        <v>0.0030974679043878333</v>
      </c>
    </row>
    <row r="51" spans="2:12" ht="12.75">
      <c r="B51" s="117" t="s">
        <v>115</v>
      </c>
      <c r="C51" s="119">
        <v>37137</v>
      </c>
      <c r="D51" s="6">
        <f t="shared" si="0"/>
        <v>0.03243182348117466</v>
      </c>
      <c r="E51" s="119">
        <v>37137</v>
      </c>
      <c r="F51" s="6">
        <f t="shared" si="1"/>
        <v>0.044492446815010765</v>
      </c>
      <c r="G51" s="119">
        <v>2222</v>
      </c>
      <c r="H51" s="6">
        <f t="shared" si="2"/>
        <v>0.008258473111645489</v>
      </c>
      <c r="I51" s="119">
        <v>10479</v>
      </c>
      <c r="J51" s="6">
        <f t="shared" si="3"/>
        <v>0.01761780509620105</v>
      </c>
      <c r="K51" s="52">
        <f t="shared" si="4"/>
        <v>86975</v>
      </c>
      <c r="L51" s="6">
        <f t="shared" si="5"/>
        <v>0.0305860888946562</v>
      </c>
    </row>
    <row r="52" spans="2:12" ht="12.75">
      <c r="B52" s="117" t="s">
        <v>121</v>
      </c>
      <c r="C52" s="119">
        <v>547</v>
      </c>
      <c r="D52" s="6">
        <f t="shared" si="0"/>
        <v>0.00047769629868332227</v>
      </c>
      <c r="E52" s="119">
        <v>547</v>
      </c>
      <c r="F52" s="6">
        <f t="shared" si="1"/>
        <v>0.0006553401838546702</v>
      </c>
      <c r="G52" s="119">
        <v>0</v>
      </c>
      <c r="H52" s="6">
        <f t="shared" si="2"/>
        <v>0</v>
      </c>
      <c r="I52" s="119">
        <v>511</v>
      </c>
      <c r="J52" s="6">
        <f t="shared" si="3"/>
        <v>0.0008591180841834848</v>
      </c>
      <c r="K52" s="52">
        <f t="shared" si="4"/>
        <v>1605</v>
      </c>
      <c r="L52" s="6">
        <f t="shared" si="5"/>
        <v>0.0005644227959289819</v>
      </c>
    </row>
    <row r="53" spans="2:12" ht="12.75">
      <c r="B53" s="117" t="s">
        <v>122</v>
      </c>
      <c r="C53" s="119">
        <v>8699</v>
      </c>
      <c r="D53" s="6">
        <f t="shared" si="0"/>
        <v>0.007596855762790166</v>
      </c>
      <c r="E53" s="119">
        <v>8699</v>
      </c>
      <c r="F53" s="6">
        <f t="shared" si="1"/>
        <v>0.010421945629527928</v>
      </c>
      <c r="G53" s="119">
        <v>978</v>
      </c>
      <c r="H53" s="6">
        <f t="shared" si="2"/>
        <v>0.0036349175081859977</v>
      </c>
      <c r="I53" s="119">
        <v>1564</v>
      </c>
      <c r="J53" s="6">
        <f t="shared" si="3"/>
        <v>0.0026294729621584544</v>
      </c>
      <c r="K53" s="52">
        <f t="shared" si="4"/>
        <v>19940</v>
      </c>
      <c r="L53" s="6">
        <f t="shared" si="5"/>
        <v>0.007012205950669096</v>
      </c>
    </row>
    <row r="54" spans="2:12" ht="12.75">
      <c r="B54" s="117" t="s">
        <v>123</v>
      </c>
      <c r="C54" s="119">
        <v>182</v>
      </c>
      <c r="D54" s="6">
        <f t="shared" si="0"/>
        <v>0.00015894099883064836</v>
      </c>
      <c r="E54" s="119">
        <v>182</v>
      </c>
      <c r="F54" s="6">
        <f t="shared" si="1"/>
        <v>0.00021804737378711147</v>
      </c>
      <c r="G54" s="119">
        <v>0</v>
      </c>
      <c r="H54" s="6">
        <f t="shared" si="2"/>
        <v>0</v>
      </c>
      <c r="I54" s="119">
        <v>0</v>
      </c>
      <c r="J54" s="6">
        <f t="shared" si="3"/>
        <v>0</v>
      </c>
      <c r="K54" s="52">
        <f t="shared" si="4"/>
        <v>364</v>
      </c>
      <c r="L54" s="6">
        <f t="shared" si="5"/>
        <v>0.00012800616680258531</v>
      </c>
    </row>
    <row r="55" spans="2:12" ht="12.75">
      <c r="B55" s="117" t="s">
        <v>127</v>
      </c>
      <c r="C55" s="119">
        <v>0</v>
      </c>
      <c r="D55" s="6">
        <f t="shared" si="0"/>
        <v>0</v>
      </c>
      <c r="E55" s="119">
        <v>0</v>
      </c>
      <c r="F55" s="6">
        <f t="shared" si="1"/>
        <v>0</v>
      </c>
      <c r="G55" s="119">
        <v>0</v>
      </c>
      <c r="H55" s="6">
        <f t="shared" si="2"/>
        <v>0</v>
      </c>
      <c r="I55" s="119">
        <v>12246</v>
      </c>
      <c r="J55" s="6">
        <f t="shared" si="3"/>
        <v>0.020588571543857053</v>
      </c>
      <c r="K55" s="52">
        <f t="shared" si="4"/>
        <v>12246</v>
      </c>
      <c r="L55" s="6">
        <f t="shared" si="5"/>
        <v>0.0043064931831441194</v>
      </c>
    </row>
    <row r="56" spans="2:12" ht="12.75">
      <c r="B56" s="117" t="s">
        <v>128</v>
      </c>
      <c r="C56" s="119">
        <v>0</v>
      </c>
      <c r="D56" s="6">
        <f t="shared" si="0"/>
        <v>0</v>
      </c>
      <c r="E56" s="119">
        <v>0</v>
      </c>
      <c r="F56" s="6">
        <f t="shared" si="1"/>
        <v>0</v>
      </c>
      <c r="G56" s="119">
        <v>0</v>
      </c>
      <c r="H56" s="6">
        <f t="shared" si="2"/>
        <v>0</v>
      </c>
      <c r="I56" s="119">
        <v>7476</v>
      </c>
      <c r="J56" s="6">
        <f t="shared" si="3"/>
        <v>0.012569015259013175</v>
      </c>
      <c r="K56" s="52">
        <f t="shared" si="4"/>
        <v>7476</v>
      </c>
      <c r="L56" s="6">
        <f t="shared" si="5"/>
        <v>0.0026290497335607903</v>
      </c>
    </row>
    <row r="57" spans="2:12" ht="12.75">
      <c r="B57" s="117" t="s">
        <v>130</v>
      </c>
      <c r="C57" s="119">
        <v>0</v>
      </c>
      <c r="D57" s="6">
        <f t="shared" si="0"/>
        <v>0</v>
      </c>
      <c r="E57" s="119">
        <v>0</v>
      </c>
      <c r="F57" s="6">
        <f t="shared" si="1"/>
        <v>0</v>
      </c>
      <c r="G57" s="119">
        <v>0</v>
      </c>
      <c r="H57" s="6">
        <f t="shared" si="2"/>
        <v>0</v>
      </c>
      <c r="I57" s="119">
        <v>4553</v>
      </c>
      <c r="J57" s="6">
        <f t="shared" si="3"/>
        <v>0.007654725317587879</v>
      </c>
      <c r="K57" s="52">
        <f t="shared" si="4"/>
        <v>4553</v>
      </c>
      <c r="L57" s="6">
        <f t="shared" si="5"/>
        <v>0.0016011320809125574</v>
      </c>
    </row>
    <row r="58" spans="2:12" ht="12.75">
      <c r="B58" s="117" t="s">
        <v>131</v>
      </c>
      <c r="C58" s="119">
        <v>0</v>
      </c>
      <c r="D58" s="6">
        <f t="shared" si="0"/>
        <v>0</v>
      </c>
      <c r="E58" s="119">
        <v>0</v>
      </c>
      <c r="F58" s="6">
        <f t="shared" si="1"/>
        <v>0</v>
      </c>
      <c r="G58" s="119">
        <v>0</v>
      </c>
      <c r="H58" s="6">
        <f t="shared" si="2"/>
        <v>0</v>
      </c>
      <c r="I58" s="119">
        <v>2484</v>
      </c>
      <c r="J58" s="6">
        <f t="shared" si="3"/>
        <v>0.004176221763428133</v>
      </c>
      <c r="K58" s="52">
        <f t="shared" si="4"/>
        <v>2484</v>
      </c>
      <c r="L58" s="6">
        <f t="shared" si="5"/>
        <v>0.0008735365888396206</v>
      </c>
    </row>
    <row r="59" spans="2:12" ht="12.75">
      <c r="B59" s="117" t="s">
        <v>132</v>
      </c>
      <c r="C59" s="119">
        <v>6658</v>
      </c>
      <c r="D59" s="6">
        <f t="shared" si="0"/>
        <v>0.0058144459901893234</v>
      </c>
      <c r="E59" s="119">
        <v>6658</v>
      </c>
      <c r="F59" s="6">
        <f t="shared" si="1"/>
        <v>0.007976700080629605</v>
      </c>
      <c r="G59" s="119">
        <v>0</v>
      </c>
      <c r="H59" s="6">
        <f t="shared" si="2"/>
        <v>0</v>
      </c>
      <c r="I59" s="119">
        <v>29230</v>
      </c>
      <c r="J59" s="6">
        <f t="shared" si="3"/>
        <v>0.049142899414252955</v>
      </c>
      <c r="K59" s="52">
        <f t="shared" si="4"/>
        <v>42546</v>
      </c>
      <c r="L59" s="6">
        <f t="shared" si="5"/>
        <v>0.014961951573579105</v>
      </c>
    </row>
    <row r="60" spans="2:12" ht="12.75">
      <c r="B60" s="117" t="s">
        <v>134</v>
      </c>
      <c r="C60" s="119">
        <v>311</v>
      </c>
      <c r="D60" s="6">
        <f t="shared" si="0"/>
        <v>0.00027159698151830574</v>
      </c>
      <c r="E60" s="119">
        <v>311</v>
      </c>
      <c r="F60" s="6">
        <f t="shared" si="1"/>
        <v>0.00037259743542742676</v>
      </c>
      <c r="G60" s="119">
        <v>0</v>
      </c>
      <c r="H60" s="6">
        <f t="shared" si="2"/>
        <v>0</v>
      </c>
      <c r="I60" s="119">
        <v>760</v>
      </c>
      <c r="J60" s="6">
        <f t="shared" si="3"/>
        <v>0.0012777490097445174</v>
      </c>
      <c r="K60" s="52">
        <f t="shared" si="4"/>
        <v>1382</v>
      </c>
      <c r="L60" s="6">
        <f t="shared" si="5"/>
        <v>0.00048600143549772773</v>
      </c>
    </row>
    <row r="61" spans="2:12" ht="12.75">
      <c r="B61" s="117" t="s">
        <v>135</v>
      </c>
      <c r="C61" s="119">
        <v>26653</v>
      </c>
      <c r="D61" s="6">
        <f t="shared" si="0"/>
        <v>0.023276123306776215</v>
      </c>
      <c r="E61" s="119">
        <v>26653</v>
      </c>
      <c r="F61" s="6">
        <f t="shared" si="1"/>
        <v>0.03193195963487847</v>
      </c>
      <c r="G61" s="119">
        <v>23619</v>
      </c>
      <c r="H61" s="6">
        <f t="shared" si="2"/>
        <v>0.08778437282806245</v>
      </c>
      <c r="I61" s="119">
        <v>660</v>
      </c>
      <c r="J61" s="6">
        <f t="shared" si="3"/>
        <v>0.0011096241400412915</v>
      </c>
      <c r="K61" s="52">
        <f t="shared" si="4"/>
        <v>77585</v>
      </c>
      <c r="L61" s="6">
        <f t="shared" si="5"/>
        <v>0.027283951789501597</v>
      </c>
    </row>
    <row r="62" spans="2:12" ht="12.75">
      <c r="B62" s="117" t="s">
        <v>136</v>
      </c>
      <c r="C62" s="119">
        <v>0</v>
      </c>
      <c r="D62" s="6">
        <f t="shared" si="0"/>
        <v>0</v>
      </c>
      <c r="E62" s="119">
        <v>0</v>
      </c>
      <c r="F62" s="6">
        <f t="shared" si="1"/>
        <v>0</v>
      </c>
      <c r="G62" s="119">
        <v>0</v>
      </c>
      <c r="H62" s="6">
        <f t="shared" si="2"/>
        <v>0</v>
      </c>
      <c r="I62" s="119">
        <v>26829</v>
      </c>
      <c r="J62" s="6">
        <f t="shared" si="3"/>
        <v>0.0451062212926785</v>
      </c>
      <c r="K62" s="52">
        <f t="shared" si="4"/>
        <v>26829</v>
      </c>
      <c r="L62" s="6">
        <f t="shared" si="5"/>
        <v>0.009434828156996047</v>
      </c>
    </row>
    <row r="63" spans="2:12" ht="12.75">
      <c r="B63" s="117" t="s">
        <v>137</v>
      </c>
      <c r="C63" s="119">
        <v>29712</v>
      </c>
      <c r="D63" s="6">
        <f t="shared" si="0"/>
        <v>0.025947554710199033</v>
      </c>
      <c r="E63" s="119">
        <v>29712</v>
      </c>
      <c r="F63" s="6">
        <f t="shared" si="1"/>
        <v>0.03559683280199262</v>
      </c>
      <c r="G63" s="119">
        <v>26506</v>
      </c>
      <c r="H63" s="6">
        <f t="shared" si="2"/>
        <v>0.09851444117789167</v>
      </c>
      <c r="I63" s="119">
        <v>23286</v>
      </c>
      <c r="J63" s="6">
        <f t="shared" si="3"/>
        <v>0.0391495571590932</v>
      </c>
      <c r="K63" s="52">
        <f t="shared" si="4"/>
        <v>109216</v>
      </c>
      <c r="L63" s="6">
        <f t="shared" si="5"/>
        <v>0.03840747668547021</v>
      </c>
    </row>
    <row r="64" spans="2:12" ht="12.75">
      <c r="B64" s="117" t="s">
        <v>139</v>
      </c>
      <c r="C64" s="119">
        <v>2334</v>
      </c>
      <c r="D64" s="6">
        <f t="shared" si="0"/>
        <v>0.002038287314674359</v>
      </c>
      <c r="E64" s="119">
        <v>2334</v>
      </c>
      <c r="F64" s="6">
        <f t="shared" si="1"/>
        <v>0.0027962778594457045</v>
      </c>
      <c r="G64" s="119">
        <v>208</v>
      </c>
      <c r="H64" s="6">
        <f t="shared" si="2"/>
        <v>0.0007730703902890466</v>
      </c>
      <c r="I64" s="119">
        <v>11478</v>
      </c>
      <c r="J64" s="6">
        <f t="shared" si="3"/>
        <v>0.019297372544536277</v>
      </c>
      <c r="K64" s="52">
        <f t="shared" si="4"/>
        <v>16354</v>
      </c>
      <c r="L64" s="6">
        <f t="shared" si="5"/>
        <v>0.005751134208487583</v>
      </c>
    </row>
    <row r="65" spans="2:12" ht="12.75">
      <c r="B65" s="117" t="s">
        <v>140</v>
      </c>
      <c r="C65" s="119">
        <v>5415</v>
      </c>
      <c r="D65" s="6">
        <f t="shared" si="0"/>
        <v>0.004728931366307478</v>
      </c>
      <c r="E65" s="119">
        <v>5415</v>
      </c>
      <c r="F65" s="6">
        <f t="shared" si="1"/>
        <v>0.006487508401413235</v>
      </c>
      <c r="G65" s="119">
        <v>0</v>
      </c>
      <c r="H65" s="6">
        <f t="shared" si="2"/>
        <v>0</v>
      </c>
      <c r="I65" s="119">
        <v>14600</v>
      </c>
      <c r="J65" s="6">
        <f t="shared" si="3"/>
        <v>0.024546230976670993</v>
      </c>
      <c r="K65" s="52">
        <f t="shared" si="4"/>
        <v>25430</v>
      </c>
      <c r="L65" s="6">
        <f t="shared" si="5"/>
        <v>0.008942848411510286</v>
      </c>
    </row>
    <row r="66" spans="2:12" ht="12.75">
      <c r="B66" s="117" t="s">
        <v>141</v>
      </c>
      <c r="C66" s="119">
        <v>0</v>
      </c>
      <c r="D66" s="6">
        <f t="shared" si="0"/>
        <v>0</v>
      </c>
      <c r="E66" s="119">
        <v>0</v>
      </c>
      <c r="F66" s="6">
        <f t="shared" si="1"/>
        <v>0</v>
      </c>
      <c r="G66" s="119">
        <v>0</v>
      </c>
      <c r="H66" s="6">
        <f t="shared" si="2"/>
        <v>0</v>
      </c>
      <c r="I66" s="119">
        <v>3423</v>
      </c>
      <c r="J66" s="6">
        <f t="shared" si="3"/>
        <v>0.005754914289941425</v>
      </c>
      <c r="K66" s="52">
        <f t="shared" si="4"/>
        <v>3423</v>
      </c>
      <c r="L66" s="6">
        <f t="shared" si="5"/>
        <v>0.001203750299355081</v>
      </c>
    </row>
    <row r="67" spans="2:12" ht="12.75">
      <c r="B67" s="117" t="s">
        <v>143</v>
      </c>
      <c r="C67" s="119">
        <v>0</v>
      </c>
      <c r="D67" s="6">
        <f aca="true" t="shared" si="6" ref="D67:D72">+C67/$C$76</f>
        <v>0</v>
      </c>
      <c r="E67" s="119">
        <v>0</v>
      </c>
      <c r="F67" s="6">
        <f t="shared" si="1"/>
        <v>0</v>
      </c>
      <c r="G67" s="119">
        <v>0</v>
      </c>
      <c r="H67" s="6">
        <f t="shared" si="2"/>
        <v>0</v>
      </c>
      <c r="I67" s="119">
        <v>17901</v>
      </c>
      <c r="J67" s="6">
        <f t="shared" si="3"/>
        <v>0.030096032925574483</v>
      </c>
      <c r="K67" s="52">
        <f t="shared" si="4"/>
        <v>17901</v>
      </c>
      <c r="L67" s="6">
        <f t="shared" si="5"/>
        <v>0.00629516041739857</v>
      </c>
    </row>
    <row r="68" spans="2:12" ht="12.75">
      <c r="B68" s="117" t="s">
        <v>145</v>
      </c>
      <c r="C68" s="119">
        <v>439</v>
      </c>
      <c r="D68" s="6">
        <f t="shared" si="6"/>
        <v>0.0003833796620145859</v>
      </c>
      <c r="E68" s="119">
        <v>439</v>
      </c>
      <c r="F68" s="6">
        <f>+E68/$E$76</f>
        <v>0.0005259494345744062</v>
      </c>
      <c r="G68" s="119">
        <v>0</v>
      </c>
      <c r="H68" s="6">
        <f>+G68/$G$76</f>
        <v>0</v>
      </c>
      <c r="I68" s="119">
        <v>0</v>
      </c>
      <c r="J68" s="6">
        <f>+I68/$I$76</f>
        <v>0</v>
      </c>
      <c r="K68" s="52">
        <f>+C68+E68+G68+I68</f>
        <v>878</v>
      </c>
      <c r="L68" s="6">
        <f>+K68/$K$76</f>
        <v>0.00030876212761722497</v>
      </c>
    </row>
    <row r="69" spans="2:12" ht="12.75">
      <c r="B69" s="117" t="s">
        <v>146</v>
      </c>
      <c r="C69" s="119">
        <v>2377</v>
      </c>
      <c r="D69" s="6">
        <f t="shared" si="6"/>
        <v>0.002075839308903578</v>
      </c>
      <c r="E69" s="119">
        <v>2377</v>
      </c>
      <c r="F69" s="6">
        <f>+E69/$E$76</f>
        <v>0.0028477945466591427</v>
      </c>
      <c r="G69" s="119">
        <v>0</v>
      </c>
      <c r="H69" s="6">
        <f>+G69/$G$76</f>
        <v>0</v>
      </c>
      <c r="I69" s="119">
        <v>436</v>
      </c>
      <c r="J69" s="6">
        <f>+I69/$I$76</f>
        <v>0.0007330244319060653</v>
      </c>
      <c r="K69" s="52">
        <f>+C69+E69+G69+I69</f>
        <v>5190</v>
      </c>
      <c r="L69" s="6">
        <f>+K69/$K$76</f>
        <v>0.0018251428728170817</v>
      </c>
    </row>
    <row r="70" spans="2:12" ht="12.75">
      <c r="B70" s="117" t="s">
        <v>147</v>
      </c>
      <c r="C70" s="119">
        <v>0</v>
      </c>
      <c r="D70" s="6">
        <f t="shared" si="6"/>
        <v>0</v>
      </c>
      <c r="E70" s="119">
        <v>0</v>
      </c>
      <c r="F70" s="6">
        <f>+E70/$E$76</f>
        <v>0</v>
      </c>
      <c r="G70" s="119">
        <v>0</v>
      </c>
      <c r="H70" s="6">
        <f>+G70/$G$76</f>
        <v>0</v>
      </c>
      <c r="I70" s="119">
        <v>650</v>
      </c>
      <c r="J70" s="6">
        <f>+I70/$I$76</f>
        <v>0.0010928116530709688</v>
      </c>
      <c r="K70" s="52">
        <f>+C70+E70+G70+I70</f>
        <v>650</v>
      </c>
      <c r="L70" s="6">
        <f>+K70/$K$76</f>
        <v>0.00022858244071890233</v>
      </c>
    </row>
    <row r="71" spans="2:12" ht="12.75">
      <c r="B71" s="117" t="s">
        <v>148</v>
      </c>
      <c r="C71" s="119">
        <v>1534</v>
      </c>
      <c r="D71" s="6">
        <f t="shared" si="6"/>
        <v>0.0013396455615726076</v>
      </c>
      <c r="E71" s="119">
        <v>1534</v>
      </c>
      <c r="F71" s="6">
        <f>+E71/$E$76</f>
        <v>0.0018378278647770824</v>
      </c>
      <c r="G71" s="119">
        <v>0</v>
      </c>
      <c r="H71" s="6">
        <f>+G71/$G$76</f>
        <v>0</v>
      </c>
      <c r="I71" s="119">
        <v>0</v>
      </c>
      <c r="J71" s="6">
        <f>+I71/$I$76</f>
        <v>0</v>
      </c>
      <c r="K71" s="52">
        <f>+C71+E71+G71+I71</f>
        <v>3068</v>
      </c>
      <c r="L71" s="6">
        <f>+K71/$K$76</f>
        <v>0.001078909120193219</v>
      </c>
    </row>
    <row r="72" spans="2:12" ht="12.75">
      <c r="B72" s="117" t="s">
        <v>149</v>
      </c>
      <c r="C72" s="119">
        <v>0</v>
      </c>
      <c r="D72" s="6">
        <f t="shared" si="6"/>
        <v>0</v>
      </c>
      <c r="E72" s="119">
        <v>0</v>
      </c>
      <c r="F72" s="6">
        <f>+E72/$E$76</f>
        <v>0</v>
      </c>
      <c r="G72" s="119">
        <v>0</v>
      </c>
      <c r="H72" s="6">
        <f>+G72/$G$76</f>
        <v>0</v>
      </c>
      <c r="I72" s="119">
        <v>1550</v>
      </c>
      <c r="J72" s="6">
        <f>+I72/$I$76</f>
        <v>0.0026059354804000025</v>
      </c>
      <c r="K72" s="52">
        <f>+C72+E72+G72+I72</f>
        <v>1550</v>
      </c>
      <c r="L72" s="6">
        <f>+K72/$K$76</f>
        <v>0.0005450812047912287</v>
      </c>
    </row>
    <row r="73" spans="2:12" ht="12.75">
      <c r="B73" s="64"/>
      <c r="C73" s="65"/>
      <c r="D73" s="6"/>
      <c r="E73" s="65"/>
      <c r="F73" s="6"/>
      <c r="G73" s="65"/>
      <c r="H73" s="6"/>
      <c r="I73" s="65"/>
      <c r="J73" s="6"/>
      <c r="K73" s="52"/>
      <c r="L73" s="6"/>
    </row>
    <row r="74" spans="2:12" ht="12.75">
      <c r="B74" s="2"/>
      <c r="C74" s="3"/>
      <c r="D74" s="6"/>
      <c r="E74" s="3"/>
      <c r="F74" s="6"/>
      <c r="G74" s="3"/>
      <c r="H74" s="6"/>
      <c r="I74" s="3"/>
      <c r="J74" s="6"/>
      <c r="K74" s="3"/>
      <c r="L74" s="6"/>
    </row>
    <row r="75" spans="2:13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  <c r="M75" s="4"/>
    </row>
    <row r="76" spans="3:13" ht="12.75">
      <c r="C76" s="4">
        <f>SUM(C2:C75)</f>
        <v>1145079</v>
      </c>
      <c r="D76" s="7">
        <f>SUM(D2:D75)</f>
        <v>1</v>
      </c>
      <c r="E76" s="4">
        <f>SUM(E2:E75)</f>
        <v>834681</v>
      </c>
      <c r="F76" s="10">
        <f>+E76/$E$76</f>
        <v>1</v>
      </c>
      <c r="G76" s="4">
        <f>SUM(G2:G75)</f>
        <v>269057</v>
      </c>
      <c r="H76" s="10">
        <f>+G76/$G$76</f>
        <v>1</v>
      </c>
      <c r="I76" s="4">
        <f>SUM(I2:I75)</f>
        <v>594796</v>
      </c>
      <c r="J76" s="10">
        <f>+I76/$I$76</f>
        <v>1</v>
      </c>
      <c r="K76" s="4">
        <f>SUM(K2:K75)</f>
        <v>2843613</v>
      </c>
      <c r="L76" s="6">
        <f>+K76/$K$76</f>
        <v>1</v>
      </c>
      <c r="M76" s="4"/>
    </row>
    <row r="77" spans="3:11" ht="12.75">
      <c r="C77" s="4"/>
      <c r="E77" s="4"/>
      <c r="G77" s="4"/>
      <c r="I77" s="4"/>
      <c r="K77" s="4">
        <f>+K76-K78</f>
        <v>7.1499999994412065</v>
      </c>
    </row>
    <row r="78" spans="3:13" ht="12.75">
      <c r="C78" s="9">
        <v>1145078.6</v>
      </c>
      <c r="E78" s="4">
        <v>834678.64</v>
      </c>
      <c r="G78" s="9">
        <v>269056.39</v>
      </c>
      <c r="I78" s="9">
        <v>594792.22</v>
      </c>
      <c r="K78" s="4">
        <f>SUM(C78:I78)</f>
        <v>2843605.8500000006</v>
      </c>
      <c r="M78" s="4"/>
    </row>
    <row r="80" spans="3:11" ht="12.75">
      <c r="C80" s="4">
        <f>+C76-C78</f>
        <v>0.39999999990686774</v>
      </c>
      <c r="E80" s="4">
        <f>+E76-E78</f>
        <v>2.35999999998603</v>
      </c>
      <c r="G80" s="4">
        <f>+G76-G78</f>
        <v>0.6099999999860302</v>
      </c>
      <c r="I80" s="4">
        <f>+I76-I78</f>
        <v>3.7800000000279397</v>
      </c>
      <c r="K80" s="4">
        <f>+K76-K78</f>
        <v>7.1499999994412065</v>
      </c>
    </row>
    <row r="83" ht="12.75">
      <c r="K83" s="4">
        <f>+K78</f>
        <v>2843605.8500000006</v>
      </c>
    </row>
    <row r="85" ht="12.75">
      <c r="K85" s="4">
        <f>+K83-K84</f>
        <v>2843605.8500000006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M85"/>
  <sheetViews>
    <sheetView workbookViewId="0" topLeftCell="A1">
      <selection activeCell="I46" sqref="I46"/>
    </sheetView>
  </sheetViews>
  <sheetFormatPr defaultColWidth="9.140625" defaultRowHeight="12.75"/>
  <cols>
    <col min="3" max="3" width="16.140625" style="0" customWidth="1"/>
    <col min="4" max="4" width="9.421875" style="0" customWidth="1"/>
    <col min="5" max="5" width="15.00390625" style="4" customWidth="1"/>
    <col min="7" max="7" width="18.8515625" style="0" customWidth="1"/>
    <col min="9" max="9" width="15.8515625" style="0" customWidth="1"/>
    <col min="11" max="11" width="13.8515625" style="0" customWidth="1"/>
    <col min="13" max="13" width="12.28125" style="0" customWidth="1"/>
    <col min="14" max="14" width="13.00390625" style="0" customWidth="1"/>
  </cols>
  <sheetData>
    <row r="1" spans="4:6" ht="12.75">
      <c r="D1" s="5">
        <v>35278</v>
      </c>
      <c r="F1" t="s">
        <v>157</v>
      </c>
    </row>
    <row r="2" spans="2:12" ht="12.75">
      <c r="B2" s="120" t="s">
        <v>150</v>
      </c>
      <c r="C2" s="122" t="s">
        <v>151</v>
      </c>
      <c r="D2" s="1" t="s">
        <v>159</v>
      </c>
      <c r="E2" s="122" t="s">
        <v>152</v>
      </c>
      <c r="F2" s="1" t="s">
        <v>159</v>
      </c>
      <c r="G2" s="122" t="s">
        <v>153</v>
      </c>
      <c r="H2" s="1" t="s">
        <v>159</v>
      </c>
      <c r="I2" s="122" t="s">
        <v>154</v>
      </c>
      <c r="J2" s="1" t="s">
        <v>159</v>
      </c>
      <c r="K2" s="53" t="s">
        <v>155</v>
      </c>
      <c r="L2" s="1" t="s">
        <v>156</v>
      </c>
    </row>
    <row r="3" spans="2:12" ht="12.75">
      <c r="B3" s="121" t="s">
        <v>2</v>
      </c>
      <c r="C3" s="123">
        <v>10759</v>
      </c>
      <c r="D3" s="6">
        <f aca="true" t="shared" si="0" ref="D3:D66">+C3/$C$76</f>
        <v>0.007494641460225599</v>
      </c>
      <c r="E3" s="123">
        <v>10759</v>
      </c>
      <c r="F3" s="6">
        <f>+E3/$E$76</f>
        <v>0.011073407252109134</v>
      </c>
      <c r="G3" s="123">
        <v>228</v>
      </c>
      <c r="H3" s="6">
        <f>+G3/$G$76</f>
        <v>0.0009629028988445165</v>
      </c>
      <c r="I3" s="123">
        <v>1813</v>
      </c>
      <c r="J3" s="6">
        <f>+I3/$I$76</f>
        <v>0.002909822778471484</v>
      </c>
      <c r="K3" s="54">
        <f>+C3+E3+G3+I3</f>
        <v>23559</v>
      </c>
      <c r="L3" s="6">
        <f>+K3/$K$76</f>
        <v>0.007211176451142512</v>
      </c>
    </row>
    <row r="4" spans="2:12" ht="12.75">
      <c r="B4" s="121" t="s">
        <v>6</v>
      </c>
      <c r="C4" s="123">
        <v>6844</v>
      </c>
      <c r="D4" s="6">
        <f t="shared" si="0"/>
        <v>0.004767480821059949</v>
      </c>
      <c r="E4" s="123">
        <v>6844</v>
      </c>
      <c r="F4" s="6">
        <f aca="true" t="shared" si="1" ref="F4:F67">+E4/$E$76</f>
        <v>0.007044000300533034</v>
      </c>
      <c r="G4" s="123">
        <v>1031</v>
      </c>
      <c r="H4" s="6">
        <f aca="true" t="shared" si="2" ref="H4:H67">+G4/$G$76</f>
        <v>0.004354179336441651</v>
      </c>
      <c r="I4" s="123">
        <v>13844</v>
      </c>
      <c r="J4" s="6">
        <f aca="true" t="shared" si="3" ref="J4:J67">+I4/$I$76</f>
        <v>0.022219297597991853</v>
      </c>
      <c r="K4" s="54">
        <f aca="true" t="shared" si="4" ref="K4:K67">+C4+E4+G4+I4</f>
        <v>28563</v>
      </c>
      <c r="L4" s="6">
        <f aca="true" t="shared" si="5" ref="L4:L67">+K4/$K$76</f>
        <v>0.008742851265927398</v>
      </c>
    </row>
    <row r="5" spans="2:12" ht="12.75">
      <c r="B5" s="121" t="s">
        <v>7</v>
      </c>
      <c r="C5" s="123">
        <v>455</v>
      </c>
      <c r="D5" s="6">
        <f t="shared" si="0"/>
        <v>0.0003169497039132491</v>
      </c>
      <c r="E5" s="123">
        <v>455</v>
      </c>
      <c r="F5" s="6">
        <f t="shared" si="1"/>
        <v>0.00046829633792263745</v>
      </c>
      <c r="G5" s="123">
        <v>0</v>
      </c>
      <c r="H5" s="6">
        <f t="shared" si="2"/>
        <v>0</v>
      </c>
      <c r="I5" s="123">
        <v>1643</v>
      </c>
      <c r="J5" s="6">
        <f t="shared" si="3"/>
        <v>0.0026369767374675394</v>
      </c>
      <c r="K5" s="54">
        <f t="shared" si="4"/>
        <v>2553</v>
      </c>
      <c r="L5" s="6">
        <f t="shared" si="5"/>
        <v>0.0007814480020275408</v>
      </c>
    </row>
    <row r="6" spans="2:12" ht="12.75">
      <c r="B6" s="121" t="s">
        <v>8</v>
      </c>
      <c r="C6" s="123">
        <v>17203</v>
      </c>
      <c r="D6" s="6">
        <f t="shared" si="0"/>
        <v>0.01198348517894423</v>
      </c>
      <c r="E6" s="123">
        <v>17203</v>
      </c>
      <c r="F6" s="6">
        <f t="shared" si="1"/>
        <v>0.017705718464358533</v>
      </c>
      <c r="G6" s="123">
        <v>11052</v>
      </c>
      <c r="H6" s="6">
        <f t="shared" si="2"/>
        <v>0.04667545104398946</v>
      </c>
      <c r="I6" s="123">
        <v>13445</v>
      </c>
      <c r="J6" s="6">
        <f t="shared" si="3"/>
        <v>0.021578911889988478</v>
      </c>
      <c r="K6" s="54">
        <f t="shared" si="4"/>
        <v>58903</v>
      </c>
      <c r="L6" s="6">
        <f t="shared" si="5"/>
        <v>0.018029624623356142</v>
      </c>
    </row>
    <row r="7" spans="2:12" ht="12.75">
      <c r="B7" s="121" t="s">
        <v>12</v>
      </c>
      <c r="C7" s="123">
        <v>0</v>
      </c>
      <c r="D7" s="6">
        <f t="shared" si="0"/>
        <v>0</v>
      </c>
      <c r="E7" s="123">
        <v>0</v>
      </c>
      <c r="F7" s="6">
        <f t="shared" si="1"/>
        <v>0</v>
      </c>
      <c r="G7" s="123">
        <v>0</v>
      </c>
      <c r="H7" s="6">
        <f t="shared" si="2"/>
        <v>0</v>
      </c>
      <c r="I7" s="123">
        <v>2890</v>
      </c>
      <c r="J7" s="6">
        <f t="shared" si="3"/>
        <v>0.0046383826970670654</v>
      </c>
      <c r="K7" s="54">
        <f t="shared" si="4"/>
        <v>2890</v>
      </c>
      <c r="L7" s="6">
        <f t="shared" si="5"/>
        <v>0.0008846003626555396</v>
      </c>
    </row>
    <row r="8" spans="2:12" ht="12.75">
      <c r="B8" s="121" t="s">
        <v>15</v>
      </c>
      <c r="C8" s="123">
        <v>24774</v>
      </c>
      <c r="D8" s="6">
        <f t="shared" si="0"/>
        <v>0.017257388933509525</v>
      </c>
      <c r="E8" s="123">
        <v>24774</v>
      </c>
      <c r="F8" s="6">
        <f t="shared" si="1"/>
        <v>0.025497963682847076</v>
      </c>
      <c r="G8" s="123">
        <v>2840</v>
      </c>
      <c r="H8" s="6">
        <f t="shared" si="2"/>
        <v>0.011994053652273802</v>
      </c>
      <c r="I8" s="123">
        <v>3277</v>
      </c>
      <c r="J8" s="6">
        <f t="shared" si="3"/>
        <v>0.005259508684528988</v>
      </c>
      <c r="K8" s="54">
        <f t="shared" si="4"/>
        <v>55665</v>
      </c>
      <c r="L8" s="6">
        <f t="shared" si="5"/>
        <v>0.01703850490907288</v>
      </c>
    </row>
    <row r="9" spans="2:12" ht="12.75">
      <c r="B9" s="121" t="s">
        <v>17</v>
      </c>
      <c r="C9" s="123">
        <v>5221</v>
      </c>
      <c r="D9" s="6">
        <f t="shared" si="0"/>
        <v>0.003636910778310052</v>
      </c>
      <c r="E9" s="123">
        <v>5221</v>
      </c>
      <c r="F9" s="6">
        <f t="shared" si="1"/>
        <v>0.0053735718248221764</v>
      </c>
      <c r="G9" s="123">
        <v>573</v>
      </c>
      <c r="H9" s="6">
        <f t="shared" si="2"/>
        <v>0.0024199270220960876</v>
      </c>
      <c r="I9" s="123">
        <v>1055</v>
      </c>
      <c r="J9" s="6">
        <f t="shared" si="3"/>
        <v>0.001693250430936247</v>
      </c>
      <c r="K9" s="54">
        <f t="shared" si="4"/>
        <v>12070</v>
      </c>
      <c r="L9" s="6">
        <f t="shared" si="5"/>
        <v>0.0036945073969731363</v>
      </c>
    </row>
    <row r="10" spans="2:12" ht="12.75">
      <c r="B10" s="121" t="s">
        <v>24</v>
      </c>
      <c r="C10" s="123">
        <v>433</v>
      </c>
      <c r="D10" s="6">
        <f t="shared" si="0"/>
        <v>0.0003016246632844766</v>
      </c>
      <c r="E10" s="123">
        <v>433</v>
      </c>
      <c r="F10" s="6">
        <f t="shared" si="1"/>
        <v>0.0004456534380670374</v>
      </c>
      <c r="G10" s="123">
        <v>0</v>
      </c>
      <c r="H10" s="6">
        <f t="shared" si="2"/>
        <v>0</v>
      </c>
      <c r="I10" s="123">
        <v>465</v>
      </c>
      <c r="J10" s="6">
        <f t="shared" si="3"/>
        <v>0.0007463141709813791</v>
      </c>
      <c r="K10" s="54">
        <f t="shared" si="4"/>
        <v>1331</v>
      </c>
      <c r="L10" s="6">
        <f t="shared" si="5"/>
        <v>0.00040740591096696306</v>
      </c>
    </row>
    <row r="11" spans="2:12" ht="12.75">
      <c r="B11" s="121" t="s">
        <v>27</v>
      </c>
      <c r="C11" s="123">
        <v>418</v>
      </c>
      <c r="D11" s="6">
        <f t="shared" si="0"/>
        <v>0.0002911757719466772</v>
      </c>
      <c r="E11" s="123">
        <v>418</v>
      </c>
      <c r="F11" s="6">
        <f t="shared" si="1"/>
        <v>0.00043021509725640097</v>
      </c>
      <c r="G11" s="123">
        <v>0</v>
      </c>
      <c r="H11" s="6">
        <f t="shared" si="2"/>
        <v>0</v>
      </c>
      <c r="I11" s="123">
        <v>965</v>
      </c>
      <c r="J11" s="6">
        <f t="shared" si="3"/>
        <v>0.001548802526875335</v>
      </c>
      <c r="K11" s="54">
        <f t="shared" si="4"/>
        <v>1801</v>
      </c>
      <c r="L11" s="6">
        <f t="shared" si="5"/>
        <v>0.0005512682536825699</v>
      </c>
    </row>
    <row r="12" spans="2:12" ht="12.75">
      <c r="B12" s="121" t="s">
        <v>28</v>
      </c>
      <c r="C12" s="123">
        <v>10238</v>
      </c>
      <c r="D12" s="6">
        <f t="shared" si="0"/>
        <v>0.007131716634426032</v>
      </c>
      <c r="E12" s="123">
        <v>10238</v>
      </c>
      <c r="F12" s="6">
        <f t="shared" si="1"/>
        <v>0.010537182214619698</v>
      </c>
      <c r="G12" s="123">
        <v>0</v>
      </c>
      <c r="H12" s="6">
        <f t="shared" si="2"/>
        <v>0</v>
      </c>
      <c r="I12" s="123">
        <v>3309</v>
      </c>
      <c r="J12" s="6">
        <f t="shared" si="3"/>
        <v>0.005310867939306201</v>
      </c>
      <c r="K12" s="54">
        <f t="shared" si="4"/>
        <v>23785</v>
      </c>
      <c r="L12" s="6">
        <f t="shared" si="5"/>
        <v>0.007280352811682357</v>
      </c>
    </row>
    <row r="13" spans="2:12" ht="12.75">
      <c r="B13" s="121" t="s">
        <v>31</v>
      </c>
      <c r="C13" s="123">
        <v>9</v>
      </c>
      <c r="D13" s="6">
        <f t="shared" si="0"/>
        <v>6.269334802679653E-06</v>
      </c>
      <c r="E13" s="123">
        <v>9</v>
      </c>
      <c r="F13" s="6">
        <f t="shared" si="1"/>
        <v>9.26300448638184E-06</v>
      </c>
      <c r="G13" s="123">
        <v>0</v>
      </c>
      <c r="H13" s="6">
        <f t="shared" si="2"/>
        <v>0</v>
      </c>
      <c r="I13" s="123">
        <v>311</v>
      </c>
      <c r="J13" s="6">
        <f t="shared" si="3"/>
        <v>0.0004991477573660406</v>
      </c>
      <c r="K13" s="54">
        <f t="shared" si="4"/>
        <v>329</v>
      </c>
      <c r="L13" s="6">
        <f t="shared" si="5"/>
        <v>0.00010070363990092476</v>
      </c>
    </row>
    <row r="14" spans="2:12" ht="12.75">
      <c r="B14" s="121" t="s">
        <v>32</v>
      </c>
      <c r="C14" s="123">
        <v>158</v>
      </c>
      <c r="D14" s="6">
        <f t="shared" si="0"/>
        <v>0.00011006165542482058</v>
      </c>
      <c r="E14" s="123">
        <v>158</v>
      </c>
      <c r="F14" s="6">
        <f t="shared" si="1"/>
        <v>0.00016261718987203673</v>
      </c>
      <c r="G14" s="123">
        <v>0</v>
      </c>
      <c r="H14" s="6">
        <f t="shared" si="2"/>
        <v>0</v>
      </c>
      <c r="I14" s="123">
        <v>0</v>
      </c>
      <c r="J14" s="6">
        <f t="shared" si="3"/>
        <v>0</v>
      </c>
      <c r="K14" s="54">
        <f t="shared" si="4"/>
        <v>316</v>
      </c>
      <c r="L14" s="6">
        <f t="shared" si="5"/>
        <v>9.672446871942925E-05</v>
      </c>
    </row>
    <row r="15" spans="2:12" ht="12.75">
      <c r="B15" s="121" t="s">
        <v>33</v>
      </c>
      <c r="C15" s="123">
        <v>7392</v>
      </c>
      <c r="D15" s="6">
        <f t="shared" si="0"/>
        <v>0.005149213651267555</v>
      </c>
      <c r="E15" s="123">
        <v>7392</v>
      </c>
      <c r="F15" s="6">
        <f t="shared" si="1"/>
        <v>0.007608014351481618</v>
      </c>
      <c r="G15" s="123">
        <v>954</v>
      </c>
      <c r="H15" s="6">
        <f t="shared" si="2"/>
        <v>0.0040289884451652136</v>
      </c>
      <c r="I15" s="123">
        <v>17659</v>
      </c>
      <c r="J15" s="6">
        <f t="shared" si="3"/>
        <v>0.028342283753462736</v>
      </c>
      <c r="K15" s="54">
        <f t="shared" si="4"/>
        <v>33397</v>
      </c>
      <c r="L15" s="6">
        <f t="shared" si="5"/>
        <v>0.010222490765261959</v>
      </c>
    </row>
    <row r="16" spans="2:12" ht="12.75">
      <c r="B16" s="121" t="s">
        <v>35</v>
      </c>
      <c r="C16" s="123">
        <v>7314</v>
      </c>
      <c r="D16" s="6">
        <f t="shared" si="0"/>
        <v>0.005094879416310998</v>
      </c>
      <c r="E16" s="123">
        <v>7314</v>
      </c>
      <c r="F16" s="6">
        <f t="shared" si="1"/>
        <v>0.007527734979266308</v>
      </c>
      <c r="G16" s="123">
        <v>4705</v>
      </c>
      <c r="H16" s="6">
        <f t="shared" si="2"/>
        <v>0.019870430434488818</v>
      </c>
      <c r="I16" s="123">
        <v>0</v>
      </c>
      <c r="J16" s="6">
        <f t="shared" si="3"/>
        <v>0</v>
      </c>
      <c r="K16" s="54">
        <f t="shared" si="4"/>
        <v>19333</v>
      </c>
      <c r="L16" s="6">
        <f t="shared" si="5"/>
        <v>0.005917639727065588</v>
      </c>
    </row>
    <row r="17" spans="2:12" ht="12.75">
      <c r="B17" s="121" t="s">
        <v>38</v>
      </c>
      <c r="C17" s="123">
        <v>25300</v>
      </c>
      <c r="D17" s="6">
        <f t="shared" si="0"/>
        <v>0.017623796723088357</v>
      </c>
      <c r="E17" s="123">
        <v>25300</v>
      </c>
      <c r="F17" s="6">
        <f t="shared" si="1"/>
        <v>0.02603933483394006</v>
      </c>
      <c r="G17" s="123">
        <v>7005</v>
      </c>
      <c r="H17" s="6">
        <f t="shared" si="2"/>
        <v>0.02958392458949929</v>
      </c>
      <c r="I17" s="123">
        <v>24114</v>
      </c>
      <c r="J17" s="6">
        <f t="shared" si="3"/>
        <v>0.03870240842805371</v>
      </c>
      <c r="K17" s="54">
        <f t="shared" si="4"/>
        <v>81719</v>
      </c>
      <c r="L17" s="6">
        <f t="shared" si="5"/>
        <v>0.025013376136971643</v>
      </c>
    </row>
    <row r="18" spans="2:12" ht="12.75">
      <c r="B18" s="121" t="s">
        <v>39</v>
      </c>
      <c r="C18" s="123">
        <v>88</v>
      </c>
      <c r="D18" s="6">
        <f t="shared" si="0"/>
        <v>6.130016251508994E-05</v>
      </c>
      <c r="E18" s="123">
        <v>88</v>
      </c>
      <c r="F18" s="6">
        <f t="shared" si="1"/>
        <v>9.057159942240021E-05</v>
      </c>
      <c r="G18" s="123">
        <v>0</v>
      </c>
      <c r="H18" s="6">
        <f t="shared" si="2"/>
        <v>0</v>
      </c>
      <c r="I18" s="123">
        <v>9405</v>
      </c>
      <c r="J18" s="6">
        <f t="shared" si="3"/>
        <v>0.015094805974365312</v>
      </c>
      <c r="K18" s="54">
        <f t="shared" si="4"/>
        <v>9581</v>
      </c>
      <c r="L18" s="6">
        <f t="shared" si="5"/>
        <v>0.002932649160762189</v>
      </c>
    </row>
    <row r="19" spans="2:12" ht="12.75">
      <c r="B19" s="121" t="s">
        <v>40</v>
      </c>
      <c r="C19" s="123">
        <v>151287</v>
      </c>
      <c r="D19" s="6">
        <f t="shared" si="0"/>
        <v>0.10538542825477741</v>
      </c>
      <c r="E19" s="123">
        <v>151287</v>
      </c>
      <c r="F19" s="6">
        <f t="shared" si="1"/>
        <v>0.1557080177479166</v>
      </c>
      <c r="G19" s="123">
        <v>35180</v>
      </c>
      <c r="H19" s="6">
        <f t="shared" si="2"/>
        <v>0.1485742279883776</v>
      </c>
      <c r="I19" s="123">
        <v>16547</v>
      </c>
      <c r="J19" s="6">
        <f t="shared" si="3"/>
        <v>0.02655754964995458</v>
      </c>
      <c r="K19" s="54">
        <f t="shared" si="4"/>
        <v>354301</v>
      </c>
      <c r="L19" s="6">
        <f t="shared" si="5"/>
        <v>0.10844802529038768</v>
      </c>
    </row>
    <row r="20" spans="2:12" ht="12.75">
      <c r="B20" s="121" t="s">
        <v>42</v>
      </c>
      <c r="C20" s="123">
        <v>0</v>
      </c>
      <c r="D20" s="6">
        <f t="shared" si="0"/>
        <v>0</v>
      </c>
      <c r="E20" s="123">
        <v>0</v>
      </c>
      <c r="F20" s="6">
        <f t="shared" si="1"/>
        <v>0</v>
      </c>
      <c r="G20" s="123">
        <v>0</v>
      </c>
      <c r="H20" s="6">
        <f t="shared" si="2"/>
        <v>0</v>
      </c>
      <c r="I20" s="123">
        <v>582</v>
      </c>
      <c r="J20" s="6">
        <f t="shared" si="3"/>
        <v>0.0009340964462605648</v>
      </c>
      <c r="K20" s="54">
        <f t="shared" si="4"/>
        <v>582</v>
      </c>
      <c r="L20" s="6">
        <f t="shared" si="5"/>
        <v>0.00017814443289464502</v>
      </c>
    </row>
    <row r="21" spans="2:12" ht="12.75">
      <c r="B21" s="121" t="s">
        <v>43</v>
      </c>
      <c r="C21" s="123">
        <v>3430</v>
      </c>
      <c r="D21" s="6">
        <f t="shared" si="0"/>
        <v>0.002389313152576801</v>
      </c>
      <c r="E21" s="123">
        <v>3430</v>
      </c>
      <c r="F21" s="6">
        <f t="shared" si="1"/>
        <v>0.00353023393203219</v>
      </c>
      <c r="G21" s="123">
        <v>23</v>
      </c>
      <c r="H21" s="6">
        <f t="shared" si="2"/>
        <v>9.713494155010474E-05</v>
      </c>
      <c r="I21" s="123">
        <v>621</v>
      </c>
      <c r="J21" s="6">
        <f t="shared" si="3"/>
        <v>0.0009966905380202934</v>
      </c>
      <c r="K21" s="54">
        <f t="shared" si="4"/>
        <v>7504</v>
      </c>
      <c r="L21" s="6">
        <f t="shared" si="5"/>
        <v>0.0022969000419955604</v>
      </c>
    </row>
    <row r="22" spans="2:12" ht="12.75">
      <c r="B22" s="121" t="s">
        <v>44</v>
      </c>
      <c r="C22" s="123">
        <v>11149</v>
      </c>
      <c r="D22" s="6">
        <f t="shared" si="0"/>
        <v>0.007766312635008384</v>
      </c>
      <c r="E22" s="123">
        <v>11149</v>
      </c>
      <c r="F22" s="6">
        <f t="shared" si="1"/>
        <v>0.011474804113185681</v>
      </c>
      <c r="G22" s="123">
        <v>806</v>
      </c>
      <c r="H22" s="6">
        <f t="shared" si="2"/>
        <v>0.0034039462125819314</v>
      </c>
      <c r="I22" s="123">
        <v>7540</v>
      </c>
      <c r="J22" s="6">
        <f t="shared" si="3"/>
        <v>0.012101524406880856</v>
      </c>
      <c r="K22" s="54">
        <f t="shared" si="4"/>
        <v>30644</v>
      </c>
      <c r="L22" s="6">
        <f t="shared" si="5"/>
        <v>0.009379824745057563</v>
      </c>
    </row>
    <row r="23" spans="2:12" ht="12.75">
      <c r="B23" s="121" t="s">
        <v>45</v>
      </c>
      <c r="C23" s="123">
        <v>114006</v>
      </c>
      <c r="D23" s="6">
        <f t="shared" si="0"/>
        <v>0.07941575372381073</v>
      </c>
      <c r="E23" s="123">
        <v>114006</v>
      </c>
      <c r="F23" s="6">
        <f t="shared" si="1"/>
        <v>0.11733756549716089</v>
      </c>
      <c r="G23" s="123">
        <v>26755</v>
      </c>
      <c r="H23" s="6">
        <f t="shared" si="2"/>
        <v>0.1129932765727414</v>
      </c>
      <c r="I23" s="123">
        <v>3473</v>
      </c>
      <c r="J23" s="6">
        <f t="shared" si="3"/>
        <v>0.0055740841200394185</v>
      </c>
      <c r="K23" s="54">
        <f t="shared" si="4"/>
        <v>258240</v>
      </c>
      <c r="L23" s="6">
        <f t="shared" si="5"/>
        <v>0.07904470506995383</v>
      </c>
    </row>
    <row r="24" spans="2:12" ht="12.75">
      <c r="B24" s="121" t="s">
        <v>46</v>
      </c>
      <c r="C24" s="123">
        <v>67871</v>
      </c>
      <c r="D24" s="6">
        <f t="shared" si="0"/>
        <v>0.04727844693251897</v>
      </c>
      <c r="E24" s="123">
        <v>67871</v>
      </c>
      <c r="F24" s="6">
        <f t="shared" si="1"/>
        <v>0.06985437527724687</v>
      </c>
      <c r="G24" s="123">
        <v>15061</v>
      </c>
      <c r="H24" s="6">
        <f t="shared" si="2"/>
        <v>0.06360649368200554</v>
      </c>
      <c r="I24" s="123">
        <v>31064</v>
      </c>
      <c r="J24" s="6">
        <f t="shared" si="3"/>
        <v>0.049856996574979696</v>
      </c>
      <c r="K24" s="54">
        <f t="shared" si="4"/>
        <v>181867</v>
      </c>
      <c r="L24" s="6">
        <f t="shared" si="5"/>
        <v>0.055667686558849495</v>
      </c>
    </row>
    <row r="25" spans="2:12" ht="12.75">
      <c r="B25" s="121" t="s">
        <v>48</v>
      </c>
      <c r="C25" s="123">
        <v>47979</v>
      </c>
      <c r="D25" s="6">
        <f t="shared" si="0"/>
        <v>0.03342182383308523</v>
      </c>
      <c r="E25" s="123">
        <v>47979</v>
      </c>
      <c r="F25" s="6">
        <f t="shared" si="1"/>
        <v>0.049381076916901585</v>
      </c>
      <c r="G25" s="123">
        <v>15797</v>
      </c>
      <c r="H25" s="6">
        <f t="shared" si="2"/>
        <v>0.06671481181160889</v>
      </c>
      <c r="I25" s="123">
        <v>58449</v>
      </c>
      <c r="J25" s="6">
        <f t="shared" si="3"/>
        <v>0.09380928382729167</v>
      </c>
      <c r="K25" s="54">
        <f t="shared" si="4"/>
        <v>170204</v>
      </c>
      <c r="L25" s="6">
        <f t="shared" si="5"/>
        <v>0.052097757828866255</v>
      </c>
    </row>
    <row r="26" spans="2:12" ht="12.75">
      <c r="B26" s="121" t="s">
        <v>51</v>
      </c>
      <c r="C26" s="123">
        <v>68788</v>
      </c>
      <c r="D26" s="6">
        <f t="shared" si="0"/>
        <v>0.04791722248963644</v>
      </c>
      <c r="E26" s="123">
        <v>68788</v>
      </c>
      <c r="F26" s="6">
        <f t="shared" si="1"/>
        <v>0.0707981725121371</v>
      </c>
      <c r="G26" s="123">
        <v>27372</v>
      </c>
      <c r="H26" s="6">
        <f t="shared" si="2"/>
        <v>0.11559902696128117</v>
      </c>
      <c r="I26" s="123">
        <v>28087</v>
      </c>
      <c r="J26" s="6">
        <f t="shared" si="3"/>
        <v>0.045078980903987084</v>
      </c>
      <c r="K26" s="54">
        <f t="shared" si="4"/>
        <v>193035</v>
      </c>
      <c r="L26" s="6">
        <f t="shared" si="5"/>
        <v>0.05908610069384502</v>
      </c>
    </row>
    <row r="27" spans="2:12" ht="12.75">
      <c r="B27" s="121" t="s">
        <v>52</v>
      </c>
      <c r="C27" s="123">
        <v>2819</v>
      </c>
      <c r="D27" s="6">
        <f t="shared" si="0"/>
        <v>0.001963694978750438</v>
      </c>
      <c r="E27" s="123">
        <v>2819</v>
      </c>
      <c r="F27" s="6">
        <f t="shared" si="1"/>
        <v>0.002901378849678934</v>
      </c>
      <c r="G27" s="123">
        <v>0</v>
      </c>
      <c r="H27" s="6">
        <f t="shared" si="2"/>
        <v>0</v>
      </c>
      <c r="I27" s="123">
        <v>21052</v>
      </c>
      <c r="J27" s="6">
        <f t="shared" si="3"/>
        <v>0.03378796973655912</v>
      </c>
      <c r="K27" s="54">
        <f t="shared" si="4"/>
        <v>26690</v>
      </c>
      <c r="L27" s="6">
        <f t="shared" si="5"/>
        <v>0.00816954452570116</v>
      </c>
    </row>
    <row r="28" spans="2:12" ht="12.75">
      <c r="B28" s="121" t="s">
        <v>53</v>
      </c>
      <c r="C28" s="123">
        <v>8461</v>
      </c>
      <c r="D28" s="6">
        <f t="shared" si="0"/>
        <v>0.0058938713072747275</v>
      </c>
      <c r="E28" s="123">
        <v>8461</v>
      </c>
      <c r="F28" s="6">
        <f t="shared" si="1"/>
        <v>0.008708253439919638</v>
      </c>
      <c r="G28" s="123">
        <v>837</v>
      </c>
      <c r="H28" s="6">
        <f t="shared" si="2"/>
        <v>0.0035348672207581593</v>
      </c>
      <c r="I28" s="123">
        <v>1252</v>
      </c>
      <c r="J28" s="6">
        <f t="shared" si="3"/>
        <v>0.0020094308431584658</v>
      </c>
      <c r="K28" s="54">
        <f t="shared" si="4"/>
        <v>19011</v>
      </c>
      <c r="L28" s="6">
        <f t="shared" si="5"/>
        <v>0.005819078717800853</v>
      </c>
    </row>
    <row r="29" spans="2:12" ht="12.75">
      <c r="B29" s="121" t="s">
        <v>54</v>
      </c>
      <c r="C29" s="123">
        <v>2089</v>
      </c>
      <c r="D29" s="6">
        <f t="shared" si="0"/>
        <v>0.0014551822669775327</v>
      </c>
      <c r="E29" s="123">
        <v>2089</v>
      </c>
      <c r="F29" s="6">
        <f t="shared" si="1"/>
        <v>0.0021500462635612957</v>
      </c>
      <c r="G29" s="123">
        <v>18</v>
      </c>
      <c r="H29" s="6">
        <f t="shared" si="2"/>
        <v>7.601864990877762E-05</v>
      </c>
      <c r="I29" s="123">
        <v>352</v>
      </c>
      <c r="J29" s="6">
        <f t="shared" si="3"/>
        <v>0.000564951802549345</v>
      </c>
      <c r="K29" s="54">
        <f t="shared" si="4"/>
        <v>4548</v>
      </c>
      <c r="L29" s="6">
        <f t="shared" si="5"/>
        <v>0.001392097733341659</v>
      </c>
    </row>
    <row r="30" spans="2:12" ht="12.75">
      <c r="B30" s="121" t="s">
        <v>55</v>
      </c>
      <c r="C30" s="123">
        <v>6233</v>
      </c>
      <c r="D30" s="6">
        <f t="shared" si="0"/>
        <v>0.004341862647233586</v>
      </c>
      <c r="E30" s="123">
        <v>6233</v>
      </c>
      <c r="F30" s="6">
        <f t="shared" si="1"/>
        <v>0.006415145218179779</v>
      </c>
      <c r="G30" s="123">
        <v>0</v>
      </c>
      <c r="H30" s="6">
        <f t="shared" si="2"/>
        <v>0</v>
      </c>
      <c r="I30" s="123">
        <v>784</v>
      </c>
      <c r="J30" s="6">
        <f t="shared" si="3"/>
        <v>0.001258301742041723</v>
      </c>
      <c r="K30" s="54">
        <f t="shared" si="4"/>
        <v>13250</v>
      </c>
      <c r="L30" s="6">
        <f t="shared" si="5"/>
        <v>0.004055693704216575</v>
      </c>
    </row>
    <row r="31" spans="2:12" ht="12.75">
      <c r="B31" s="121" t="s">
        <v>58</v>
      </c>
      <c r="C31" s="123">
        <v>204891</v>
      </c>
      <c r="D31" s="6">
        <f t="shared" si="0"/>
        <v>0.1427255863395374</v>
      </c>
      <c r="E31" s="123">
        <v>0</v>
      </c>
      <c r="F31" s="6">
        <f t="shared" si="1"/>
        <v>0</v>
      </c>
      <c r="G31" s="123">
        <v>0</v>
      </c>
      <c r="H31" s="6">
        <f t="shared" si="2"/>
        <v>0</v>
      </c>
      <c r="I31" s="123">
        <v>0</v>
      </c>
      <c r="J31" s="6">
        <f t="shared" si="3"/>
        <v>0</v>
      </c>
      <c r="K31" s="54">
        <f t="shared" si="4"/>
        <v>204891</v>
      </c>
      <c r="L31" s="6">
        <f t="shared" si="5"/>
        <v>0.06271510481136892</v>
      </c>
    </row>
    <row r="32" spans="2:12" ht="12.75">
      <c r="B32" s="121" t="s">
        <v>61</v>
      </c>
      <c r="C32" s="123">
        <v>218278</v>
      </c>
      <c r="D32" s="6">
        <f t="shared" si="0"/>
        <v>0.15205087356214547</v>
      </c>
      <c r="E32" s="123">
        <v>0</v>
      </c>
      <c r="F32" s="6">
        <f t="shared" si="1"/>
        <v>0</v>
      </c>
      <c r="G32" s="123">
        <v>0</v>
      </c>
      <c r="H32" s="6">
        <f t="shared" si="2"/>
        <v>0</v>
      </c>
      <c r="I32" s="123">
        <v>0</v>
      </c>
      <c r="J32" s="6">
        <f t="shared" si="3"/>
        <v>0</v>
      </c>
      <c r="K32" s="54">
        <f t="shared" si="4"/>
        <v>218278</v>
      </c>
      <c r="L32" s="6">
        <f t="shared" si="5"/>
        <v>0.06681273285803664</v>
      </c>
    </row>
    <row r="33" spans="2:12" ht="12.75">
      <c r="B33" s="121" t="s">
        <v>63</v>
      </c>
      <c r="C33" s="123">
        <v>35936</v>
      </c>
      <c r="D33" s="6">
        <f t="shared" si="0"/>
        <v>0.025032757274344</v>
      </c>
      <c r="E33" s="123">
        <v>1337</v>
      </c>
      <c r="F33" s="6">
        <f t="shared" si="1"/>
        <v>0.0013760707775880578</v>
      </c>
      <c r="G33" s="123">
        <v>1965</v>
      </c>
      <c r="H33" s="6">
        <f t="shared" si="2"/>
        <v>0.008298702615041557</v>
      </c>
      <c r="I33" s="123">
        <v>7135</v>
      </c>
      <c r="J33" s="6">
        <f t="shared" si="3"/>
        <v>0.011451508838606753</v>
      </c>
      <c r="K33" s="54">
        <f t="shared" si="4"/>
        <v>46373</v>
      </c>
      <c r="L33" s="6">
        <f t="shared" si="5"/>
        <v>0.014194315784576243</v>
      </c>
    </row>
    <row r="34" spans="2:12" ht="12.75">
      <c r="B34" s="121" t="s">
        <v>67</v>
      </c>
      <c r="C34" s="123">
        <v>54793</v>
      </c>
      <c r="D34" s="6">
        <f t="shared" si="0"/>
        <v>0.03816840687146958</v>
      </c>
      <c r="E34" s="123">
        <v>54793</v>
      </c>
      <c r="F34" s="6">
        <f t="shared" si="1"/>
        <v>0.05639420053581335</v>
      </c>
      <c r="G34" s="123">
        <v>7378</v>
      </c>
      <c r="H34" s="6">
        <f t="shared" si="2"/>
        <v>0.031159199945942292</v>
      </c>
      <c r="I34" s="123">
        <v>9275</v>
      </c>
      <c r="J34" s="6">
        <f t="shared" si="3"/>
        <v>0.014886159001832884</v>
      </c>
      <c r="K34" s="54">
        <f t="shared" si="4"/>
        <v>126239</v>
      </c>
      <c r="L34" s="6">
        <f t="shared" si="5"/>
        <v>0.03864050698313933</v>
      </c>
    </row>
    <row r="35" spans="2:12" ht="12.75">
      <c r="B35" s="121" t="s">
        <v>68</v>
      </c>
      <c r="C35" s="123">
        <v>21</v>
      </c>
      <c r="D35" s="6">
        <f t="shared" si="0"/>
        <v>1.462844787291919E-05</v>
      </c>
      <c r="E35" s="123">
        <v>21</v>
      </c>
      <c r="F35" s="6">
        <f t="shared" si="1"/>
        <v>2.161367713489096E-05</v>
      </c>
      <c r="G35" s="123">
        <v>0</v>
      </c>
      <c r="H35" s="6">
        <f t="shared" si="2"/>
        <v>0</v>
      </c>
      <c r="I35" s="123">
        <v>18704</v>
      </c>
      <c r="J35" s="6">
        <f t="shared" si="3"/>
        <v>0.030019484417281105</v>
      </c>
      <c r="K35" s="54">
        <f t="shared" si="4"/>
        <v>18746</v>
      </c>
      <c r="L35" s="6">
        <f t="shared" si="5"/>
        <v>0.005737964843716521</v>
      </c>
    </row>
    <row r="36" spans="2:12" ht="12.75">
      <c r="B36" s="121" t="s">
        <v>70</v>
      </c>
      <c r="C36" s="123">
        <v>4093</v>
      </c>
      <c r="D36" s="6">
        <f t="shared" si="0"/>
        <v>0.0028511541497075357</v>
      </c>
      <c r="E36" s="123">
        <v>4093</v>
      </c>
      <c r="F36" s="6">
        <f t="shared" si="1"/>
        <v>0.004212608595862319</v>
      </c>
      <c r="G36" s="123">
        <v>235</v>
      </c>
      <c r="H36" s="6">
        <f t="shared" si="2"/>
        <v>0.0009924657071423745</v>
      </c>
      <c r="I36" s="123">
        <v>11524</v>
      </c>
      <c r="J36" s="6">
        <f t="shared" si="3"/>
        <v>0.018495751626643898</v>
      </c>
      <c r="K36" s="54">
        <f t="shared" si="4"/>
        <v>19945</v>
      </c>
      <c r="L36" s="6">
        <f t="shared" si="5"/>
        <v>0.006104966862686761</v>
      </c>
    </row>
    <row r="37" spans="2:12" ht="12.75">
      <c r="B37" s="121" t="s">
        <v>73</v>
      </c>
      <c r="C37" s="123">
        <v>0</v>
      </c>
      <c r="D37" s="6">
        <f t="shared" si="0"/>
        <v>0</v>
      </c>
      <c r="E37" s="123">
        <v>0</v>
      </c>
      <c r="F37" s="6">
        <f t="shared" si="1"/>
        <v>0</v>
      </c>
      <c r="G37" s="123">
        <v>0</v>
      </c>
      <c r="H37" s="6">
        <f t="shared" si="2"/>
        <v>0</v>
      </c>
      <c r="I37" s="123">
        <v>9899</v>
      </c>
      <c r="J37" s="6">
        <f t="shared" si="3"/>
        <v>0.01588766446998854</v>
      </c>
      <c r="K37" s="54">
        <f t="shared" si="4"/>
        <v>9899</v>
      </c>
      <c r="L37" s="6">
        <f t="shared" si="5"/>
        <v>0.0030299858096633865</v>
      </c>
    </row>
    <row r="38" spans="2:12" ht="12.75">
      <c r="B38" s="121" t="s">
        <v>75</v>
      </c>
      <c r="C38" s="123">
        <v>9100</v>
      </c>
      <c r="D38" s="6">
        <f t="shared" si="0"/>
        <v>0.006338994078264983</v>
      </c>
      <c r="E38" s="123">
        <v>9100</v>
      </c>
      <c r="F38" s="6">
        <f t="shared" si="1"/>
        <v>0.009365926758452749</v>
      </c>
      <c r="G38" s="123">
        <v>793</v>
      </c>
      <c r="H38" s="6">
        <f t="shared" si="2"/>
        <v>0.0033490438543144806</v>
      </c>
      <c r="I38" s="123">
        <v>1430</v>
      </c>
      <c r="J38" s="6">
        <f t="shared" si="3"/>
        <v>0.002295116697856714</v>
      </c>
      <c r="K38" s="54">
        <f t="shared" si="4"/>
        <v>20423</v>
      </c>
      <c r="L38" s="6">
        <f t="shared" si="5"/>
        <v>0.006251277926129442</v>
      </c>
    </row>
    <row r="39" spans="2:12" ht="12.75">
      <c r="B39" s="121" t="s">
        <v>78</v>
      </c>
      <c r="C39" s="123">
        <v>310</v>
      </c>
      <c r="D39" s="6">
        <f t="shared" si="0"/>
        <v>0.00021594375431452137</v>
      </c>
      <c r="E39" s="123">
        <v>310</v>
      </c>
      <c r="F39" s="6">
        <f t="shared" si="1"/>
        <v>0.0003190590434198189</v>
      </c>
      <c r="G39" s="123">
        <v>0</v>
      </c>
      <c r="H39" s="6">
        <f t="shared" si="2"/>
        <v>0</v>
      </c>
      <c r="I39" s="123">
        <v>67</v>
      </c>
      <c r="J39" s="6">
        <f t="shared" si="3"/>
        <v>0.0001075334396897901</v>
      </c>
      <c r="K39" s="54">
        <f t="shared" si="4"/>
        <v>687</v>
      </c>
      <c r="L39" s="6">
        <f t="shared" si="5"/>
        <v>0.00021028389243749334</v>
      </c>
    </row>
    <row r="40" spans="2:12" ht="12.75">
      <c r="B40" s="121" t="s">
        <v>79</v>
      </c>
      <c r="C40" s="123">
        <v>32020</v>
      </c>
      <c r="D40" s="6">
        <f t="shared" si="0"/>
        <v>0.0223049000424225</v>
      </c>
      <c r="E40" s="123">
        <v>32020</v>
      </c>
      <c r="F40" s="6">
        <f t="shared" si="1"/>
        <v>0.03295571151710517</v>
      </c>
      <c r="G40" s="123">
        <v>11655</v>
      </c>
      <c r="H40" s="6">
        <f t="shared" si="2"/>
        <v>0.04922207581593351</v>
      </c>
      <c r="I40" s="123">
        <v>12317</v>
      </c>
      <c r="J40" s="6">
        <f t="shared" si="3"/>
        <v>0.01976849815909171</v>
      </c>
      <c r="K40" s="54">
        <f t="shared" si="4"/>
        <v>88012</v>
      </c>
      <c r="L40" s="6">
        <f t="shared" si="5"/>
        <v>0.02693960107890635</v>
      </c>
    </row>
    <row r="41" spans="2:12" ht="12.75">
      <c r="B41" s="121" t="s">
        <v>81</v>
      </c>
      <c r="C41" s="123">
        <v>2481</v>
      </c>
      <c r="D41" s="6">
        <f t="shared" si="0"/>
        <v>0.0017282466272720244</v>
      </c>
      <c r="E41" s="123">
        <v>2481</v>
      </c>
      <c r="F41" s="6">
        <f t="shared" si="1"/>
        <v>0.0025535015700792604</v>
      </c>
      <c r="G41" s="123">
        <v>0</v>
      </c>
      <c r="H41" s="6">
        <f t="shared" si="2"/>
        <v>0</v>
      </c>
      <c r="I41" s="123">
        <v>501</v>
      </c>
      <c r="J41" s="6">
        <f t="shared" si="3"/>
        <v>0.0008040933326057439</v>
      </c>
      <c r="K41" s="54">
        <f t="shared" si="4"/>
        <v>5463</v>
      </c>
      <c r="L41" s="6">
        <f t="shared" si="5"/>
        <v>0.0016721701665007658</v>
      </c>
    </row>
    <row r="42" spans="2:12" ht="12.75">
      <c r="B42" s="121" t="s">
        <v>82</v>
      </c>
      <c r="C42" s="123">
        <v>7212</v>
      </c>
      <c r="D42" s="6">
        <f t="shared" si="0"/>
        <v>0.005023826955213962</v>
      </c>
      <c r="E42" s="123">
        <v>1028</v>
      </c>
      <c r="F42" s="6">
        <f t="shared" si="1"/>
        <v>0.001058040956888948</v>
      </c>
      <c r="G42" s="123">
        <v>4013</v>
      </c>
      <c r="H42" s="6">
        <f t="shared" si="2"/>
        <v>0.016947935671329142</v>
      </c>
      <c r="I42" s="123">
        <v>900</v>
      </c>
      <c r="J42" s="6">
        <f t="shared" si="3"/>
        <v>0.0014444790406091207</v>
      </c>
      <c r="K42" s="54">
        <f t="shared" si="4"/>
        <v>13153</v>
      </c>
      <c r="L42" s="6">
        <f t="shared" si="5"/>
        <v>0.004026002965400801</v>
      </c>
    </row>
    <row r="43" spans="2:12" ht="12.75">
      <c r="B43" s="121" t="s">
        <v>88</v>
      </c>
      <c r="C43" s="123">
        <v>0</v>
      </c>
      <c r="D43" s="6">
        <f t="shared" si="0"/>
        <v>0</v>
      </c>
      <c r="E43" s="123">
        <v>0</v>
      </c>
      <c r="F43" s="6">
        <f t="shared" si="1"/>
        <v>0</v>
      </c>
      <c r="G43" s="123">
        <v>0</v>
      </c>
      <c r="H43" s="6">
        <f t="shared" si="2"/>
        <v>0</v>
      </c>
      <c r="I43" s="123">
        <v>13615</v>
      </c>
      <c r="J43" s="6">
        <f t="shared" si="3"/>
        <v>0.02185175793099242</v>
      </c>
      <c r="K43" s="54">
        <f t="shared" si="4"/>
        <v>13615</v>
      </c>
      <c r="L43" s="6">
        <f t="shared" si="5"/>
        <v>0.0041674165873893335</v>
      </c>
    </row>
    <row r="44" spans="2:12" ht="12.75">
      <c r="B44" s="121" t="s">
        <v>89</v>
      </c>
      <c r="C44" s="123">
        <v>47228</v>
      </c>
      <c r="D44" s="6">
        <f t="shared" si="0"/>
        <v>0.03289868267343941</v>
      </c>
      <c r="E44" s="123">
        <v>47228</v>
      </c>
      <c r="F44" s="6">
        <f t="shared" si="1"/>
        <v>0.04860813065364906</v>
      </c>
      <c r="G44" s="123">
        <v>8063</v>
      </c>
      <c r="H44" s="6">
        <f t="shared" si="2"/>
        <v>0.03405213190080411</v>
      </c>
      <c r="I44" s="123">
        <v>18922</v>
      </c>
      <c r="J44" s="6">
        <f t="shared" si="3"/>
        <v>0.03036936934045087</v>
      </c>
      <c r="K44" s="54">
        <f t="shared" si="4"/>
        <v>121441</v>
      </c>
      <c r="L44" s="6">
        <f t="shared" si="5"/>
        <v>0.03717188672707661</v>
      </c>
    </row>
    <row r="45" spans="2:12" ht="12.75">
      <c r="B45" s="121" t="s">
        <v>93</v>
      </c>
      <c r="C45" s="123">
        <v>4943</v>
      </c>
      <c r="D45" s="6">
        <f t="shared" si="0"/>
        <v>0.0034432579921828362</v>
      </c>
      <c r="E45" s="123">
        <v>4943</v>
      </c>
      <c r="F45" s="6">
        <f t="shared" si="1"/>
        <v>0.005087447908465048</v>
      </c>
      <c r="G45" s="123">
        <v>76</v>
      </c>
      <c r="H45" s="6">
        <f t="shared" si="2"/>
        <v>0.0003209676329481722</v>
      </c>
      <c r="I45" s="123">
        <v>8544</v>
      </c>
      <c r="J45" s="6">
        <f t="shared" si="3"/>
        <v>0.01371292102551592</v>
      </c>
      <c r="K45" s="54">
        <f t="shared" si="4"/>
        <v>18506</v>
      </c>
      <c r="L45" s="6">
        <f t="shared" si="5"/>
        <v>0.005664503221904297</v>
      </c>
    </row>
    <row r="46" spans="2:12" ht="12.75">
      <c r="B46" s="121" t="s">
        <v>97</v>
      </c>
      <c r="C46" s="123">
        <v>0</v>
      </c>
      <c r="D46" s="6">
        <f t="shared" si="0"/>
        <v>0</v>
      </c>
      <c r="E46" s="123">
        <v>0</v>
      </c>
      <c r="F46" s="6">
        <f t="shared" si="1"/>
        <v>0</v>
      </c>
      <c r="G46" s="123">
        <v>0</v>
      </c>
      <c r="H46" s="6">
        <f t="shared" si="2"/>
        <v>0</v>
      </c>
      <c r="I46" s="123">
        <v>252</v>
      </c>
      <c r="J46" s="6">
        <f t="shared" si="3"/>
        <v>0.0004044541313705538</v>
      </c>
      <c r="K46" s="54">
        <f t="shared" si="4"/>
        <v>252</v>
      </c>
      <c r="L46" s="6">
        <f t="shared" si="5"/>
        <v>7.713470290283599E-05</v>
      </c>
    </row>
    <row r="47" spans="2:12" ht="12.75">
      <c r="B47" s="121" t="s">
        <v>99</v>
      </c>
      <c r="C47" s="123">
        <v>85713</v>
      </c>
      <c r="D47" s="6">
        <f t="shared" si="0"/>
        <v>0.05970705488245345</v>
      </c>
      <c r="E47" s="123">
        <v>85713</v>
      </c>
      <c r="F47" s="6">
        <f t="shared" si="1"/>
        <v>0.08821776706013851</v>
      </c>
      <c r="G47" s="123">
        <v>15710</v>
      </c>
      <c r="H47" s="6">
        <f t="shared" si="2"/>
        <v>0.0663473883370498</v>
      </c>
      <c r="I47" s="123">
        <v>37262</v>
      </c>
      <c r="J47" s="6">
        <f t="shared" si="3"/>
        <v>0.05980464223464117</v>
      </c>
      <c r="K47" s="54">
        <f t="shared" si="4"/>
        <v>224398</v>
      </c>
      <c r="L47" s="6">
        <f t="shared" si="5"/>
        <v>0.06868600421424838</v>
      </c>
    </row>
    <row r="48" spans="2:12" ht="12.75">
      <c r="B48" s="121" t="s">
        <v>106</v>
      </c>
      <c r="C48" s="123">
        <v>3027</v>
      </c>
      <c r="D48" s="6">
        <f t="shared" si="0"/>
        <v>0.0021085862719679234</v>
      </c>
      <c r="E48" s="123">
        <v>3027</v>
      </c>
      <c r="F48" s="6">
        <f t="shared" si="1"/>
        <v>0.0031154571755864255</v>
      </c>
      <c r="G48" s="123">
        <v>132</v>
      </c>
      <c r="H48" s="6">
        <f t="shared" si="2"/>
        <v>0.0005574700993310359</v>
      </c>
      <c r="I48" s="123">
        <v>4877</v>
      </c>
      <c r="J48" s="6">
        <f t="shared" si="3"/>
        <v>0.007827471423389647</v>
      </c>
      <c r="K48" s="54">
        <f t="shared" si="4"/>
        <v>11063</v>
      </c>
      <c r="L48" s="6">
        <f t="shared" si="5"/>
        <v>0.0033862746754526767</v>
      </c>
    </row>
    <row r="49" spans="2:12" ht="12.75">
      <c r="B49" s="121" t="s">
        <v>110</v>
      </c>
      <c r="C49" s="123">
        <v>0</v>
      </c>
      <c r="D49" s="6">
        <f t="shared" si="0"/>
        <v>0</v>
      </c>
      <c r="E49" s="123">
        <v>0</v>
      </c>
      <c r="F49" s="6">
        <f t="shared" si="1"/>
        <v>0</v>
      </c>
      <c r="G49" s="123">
        <v>0</v>
      </c>
      <c r="H49" s="6">
        <f t="shared" si="2"/>
        <v>0</v>
      </c>
      <c r="I49" s="123">
        <v>6453</v>
      </c>
      <c r="J49" s="6">
        <f t="shared" si="3"/>
        <v>0.010356914721167397</v>
      </c>
      <c r="K49" s="54">
        <f t="shared" si="4"/>
        <v>6453</v>
      </c>
      <c r="L49" s="6">
        <f t="shared" si="5"/>
        <v>0.0019751993564761927</v>
      </c>
    </row>
    <row r="50" spans="2:12" ht="12.75">
      <c r="B50" s="121" t="s">
        <v>112</v>
      </c>
      <c r="C50" s="123">
        <v>0</v>
      </c>
      <c r="D50" s="6">
        <f t="shared" si="0"/>
        <v>0</v>
      </c>
      <c r="E50" s="123">
        <v>0</v>
      </c>
      <c r="F50" s="6">
        <f t="shared" si="1"/>
        <v>0</v>
      </c>
      <c r="G50" s="123">
        <v>0</v>
      </c>
      <c r="H50" s="6">
        <f t="shared" si="2"/>
        <v>0</v>
      </c>
      <c r="I50" s="123">
        <v>8746</v>
      </c>
      <c r="J50" s="6">
        <f t="shared" si="3"/>
        <v>0.014037126321297078</v>
      </c>
      <c r="K50" s="54">
        <f t="shared" si="4"/>
        <v>8746</v>
      </c>
      <c r="L50" s="6">
        <f t="shared" si="5"/>
        <v>0.0026770639348738237</v>
      </c>
    </row>
    <row r="51" spans="2:12" ht="12.75">
      <c r="B51" s="121" t="s">
        <v>115</v>
      </c>
      <c r="C51" s="123">
        <v>37764</v>
      </c>
      <c r="D51" s="6">
        <f t="shared" si="0"/>
        <v>0.026306128832043824</v>
      </c>
      <c r="E51" s="123">
        <v>37764</v>
      </c>
      <c r="F51" s="6">
        <f t="shared" si="1"/>
        <v>0.0388675668248582</v>
      </c>
      <c r="G51" s="123">
        <v>791</v>
      </c>
      <c r="H51" s="6">
        <f t="shared" si="2"/>
        <v>0.00334059733765795</v>
      </c>
      <c r="I51" s="123">
        <v>10326</v>
      </c>
      <c r="J51" s="6">
        <f t="shared" si="3"/>
        <v>0.01657298952592198</v>
      </c>
      <c r="K51" s="54">
        <f t="shared" si="4"/>
        <v>86645</v>
      </c>
      <c r="L51" s="6">
        <f t="shared" si="5"/>
        <v>0.026521175924667555</v>
      </c>
    </row>
    <row r="52" spans="2:12" ht="12.75">
      <c r="B52" s="121" t="s">
        <v>120</v>
      </c>
      <c r="C52" s="123">
        <v>0</v>
      </c>
      <c r="D52" s="6">
        <f t="shared" si="0"/>
        <v>0</v>
      </c>
      <c r="E52" s="123">
        <v>0</v>
      </c>
      <c r="F52" s="6">
        <f t="shared" si="1"/>
        <v>0</v>
      </c>
      <c r="G52" s="123">
        <v>0</v>
      </c>
      <c r="H52" s="6">
        <f t="shared" si="2"/>
        <v>0</v>
      </c>
      <c r="I52" s="123">
        <v>1828</v>
      </c>
      <c r="J52" s="6">
        <f t="shared" si="3"/>
        <v>0.0029338974291483032</v>
      </c>
      <c r="K52" s="54">
        <f t="shared" si="4"/>
        <v>1828</v>
      </c>
      <c r="L52" s="6">
        <f t="shared" si="5"/>
        <v>0.0005595326861364451</v>
      </c>
    </row>
    <row r="53" spans="2:12" ht="12.75">
      <c r="B53" s="121" t="s">
        <v>121</v>
      </c>
      <c r="C53" s="123">
        <v>603</v>
      </c>
      <c r="D53" s="6">
        <f t="shared" si="0"/>
        <v>0.00042004543177953673</v>
      </c>
      <c r="E53" s="123">
        <v>603</v>
      </c>
      <c r="F53" s="6">
        <f t="shared" si="1"/>
        <v>0.0006206213005875833</v>
      </c>
      <c r="G53" s="123">
        <v>0</v>
      </c>
      <c r="H53" s="6">
        <f t="shared" si="2"/>
        <v>0</v>
      </c>
      <c r="I53" s="123">
        <v>466</v>
      </c>
      <c r="J53" s="6">
        <f t="shared" si="3"/>
        <v>0.0007479191476931669</v>
      </c>
      <c r="K53" s="54">
        <f t="shared" si="4"/>
        <v>1672</v>
      </c>
      <c r="L53" s="6">
        <f t="shared" si="5"/>
        <v>0.0005117826319584991</v>
      </c>
    </row>
    <row r="54" spans="2:12" ht="12.75">
      <c r="B54" s="121" t="s">
        <v>122</v>
      </c>
      <c r="C54" s="123">
        <v>8691</v>
      </c>
      <c r="D54" s="6">
        <f t="shared" si="0"/>
        <v>0.006054087641120985</v>
      </c>
      <c r="E54" s="123">
        <v>8691</v>
      </c>
      <c r="F54" s="6">
        <f t="shared" si="1"/>
        <v>0.008944974665682729</v>
      </c>
      <c r="G54" s="123">
        <v>832</v>
      </c>
      <c r="H54" s="6">
        <f t="shared" si="2"/>
        <v>0.003513750929116832</v>
      </c>
      <c r="I54" s="123">
        <v>3172</v>
      </c>
      <c r="J54" s="6">
        <f t="shared" si="3"/>
        <v>0.005090986129791256</v>
      </c>
      <c r="K54" s="54">
        <f t="shared" si="4"/>
        <v>21386</v>
      </c>
      <c r="L54" s="6">
        <f t="shared" si="5"/>
        <v>0.006546042683650994</v>
      </c>
    </row>
    <row r="55" spans="2:12" ht="12.75">
      <c r="B55" s="121" t="s">
        <v>123</v>
      </c>
      <c r="C55" s="123">
        <v>194</v>
      </c>
      <c r="D55" s="6">
        <f t="shared" si="0"/>
        <v>0.0001351389946355392</v>
      </c>
      <c r="E55" s="123">
        <v>194</v>
      </c>
      <c r="F55" s="6">
        <f t="shared" si="1"/>
        <v>0.0001996692078175641</v>
      </c>
      <c r="G55" s="123">
        <v>0</v>
      </c>
      <c r="H55" s="6">
        <f t="shared" si="2"/>
        <v>0</v>
      </c>
      <c r="I55" s="123">
        <v>0</v>
      </c>
      <c r="J55" s="6">
        <f t="shared" si="3"/>
        <v>0</v>
      </c>
      <c r="K55" s="54">
        <f t="shared" si="4"/>
        <v>388</v>
      </c>
      <c r="L55" s="6">
        <f t="shared" si="5"/>
        <v>0.00011876295526309668</v>
      </c>
    </row>
    <row r="56" spans="2:12" ht="12.75">
      <c r="B56" s="121" t="s">
        <v>127</v>
      </c>
      <c r="C56" s="123">
        <v>0</v>
      </c>
      <c r="D56" s="6">
        <f t="shared" si="0"/>
        <v>0</v>
      </c>
      <c r="E56" s="123">
        <v>0</v>
      </c>
      <c r="F56" s="6">
        <f t="shared" si="1"/>
        <v>0</v>
      </c>
      <c r="G56" s="123">
        <v>0</v>
      </c>
      <c r="H56" s="6">
        <f t="shared" si="2"/>
        <v>0</v>
      </c>
      <c r="I56" s="123">
        <v>12193</v>
      </c>
      <c r="J56" s="6">
        <f t="shared" si="3"/>
        <v>0.019569481046830012</v>
      </c>
      <c r="K56" s="54">
        <f t="shared" si="4"/>
        <v>12193</v>
      </c>
      <c r="L56" s="6">
        <f t="shared" si="5"/>
        <v>0.0037321564781519017</v>
      </c>
    </row>
    <row r="57" spans="2:12" ht="12.75">
      <c r="B57" s="121" t="s">
        <v>128</v>
      </c>
      <c r="C57" s="123">
        <v>0</v>
      </c>
      <c r="D57" s="6">
        <f t="shared" si="0"/>
        <v>0</v>
      </c>
      <c r="E57" s="123">
        <v>0</v>
      </c>
      <c r="F57" s="6">
        <f t="shared" si="1"/>
        <v>0</v>
      </c>
      <c r="G57" s="123">
        <v>0</v>
      </c>
      <c r="H57" s="6">
        <f t="shared" si="2"/>
        <v>0</v>
      </c>
      <c r="I57" s="123">
        <v>6747</v>
      </c>
      <c r="J57" s="6">
        <f t="shared" si="3"/>
        <v>0.010828777874433043</v>
      </c>
      <c r="K57" s="54">
        <f t="shared" si="4"/>
        <v>6747</v>
      </c>
      <c r="L57" s="6">
        <f t="shared" si="5"/>
        <v>0.002065189843196168</v>
      </c>
    </row>
    <row r="58" spans="2:12" ht="12.75">
      <c r="B58" s="121" t="s">
        <v>130</v>
      </c>
      <c r="C58" s="123">
        <v>0</v>
      </c>
      <c r="D58" s="6">
        <f t="shared" si="0"/>
        <v>0</v>
      </c>
      <c r="E58" s="123">
        <v>0</v>
      </c>
      <c r="F58" s="6">
        <f t="shared" si="1"/>
        <v>0</v>
      </c>
      <c r="G58" s="123">
        <v>0</v>
      </c>
      <c r="H58" s="6">
        <f t="shared" si="2"/>
        <v>0</v>
      </c>
      <c r="I58" s="123">
        <v>4519</v>
      </c>
      <c r="J58" s="6">
        <f t="shared" si="3"/>
        <v>0.0072528897605695745</v>
      </c>
      <c r="K58" s="54">
        <f t="shared" si="4"/>
        <v>4519</v>
      </c>
      <c r="L58" s="6">
        <f t="shared" si="5"/>
        <v>0.001383221120706015</v>
      </c>
    </row>
    <row r="59" spans="2:12" ht="12.75">
      <c r="B59" s="121" t="s">
        <v>131</v>
      </c>
      <c r="C59" s="123">
        <v>0</v>
      </c>
      <c r="D59" s="6">
        <f t="shared" si="0"/>
        <v>0</v>
      </c>
      <c r="E59" s="123">
        <v>0</v>
      </c>
      <c r="F59" s="6">
        <f t="shared" si="1"/>
        <v>0</v>
      </c>
      <c r="G59" s="123">
        <v>0</v>
      </c>
      <c r="H59" s="6">
        <f t="shared" si="2"/>
        <v>0</v>
      </c>
      <c r="I59" s="123">
        <v>2891</v>
      </c>
      <c r="J59" s="6">
        <f t="shared" si="3"/>
        <v>0.004639987673778854</v>
      </c>
      <c r="K59" s="54">
        <f t="shared" si="4"/>
        <v>2891</v>
      </c>
      <c r="L59" s="6">
        <f t="shared" si="5"/>
        <v>0.000884906452746424</v>
      </c>
    </row>
    <row r="60" spans="2:12" ht="12.75">
      <c r="B60" s="121" t="s">
        <v>132</v>
      </c>
      <c r="C60" s="123">
        <v>7240</v>
      </c>
      <c r="D60" s="6">
        <f t="shared" si="0"/>
        <v>0.005043331552377854</v>
      </c>
      <c r="E60" s="123">
        <v>7240</v>
      </c>
      <c r="F60" s="6">
        <f t="shared" si="1"/>
        <v>0.007451572497933836</v>
      </c>
      <c r="G60" s="123">
        <v>0</v>
      </c>
      <c r="H60" s="6">
        <f t="shared" si="2"/>
        <v>0</v>
      </c>
      <c r="I60" s="123">
        <v>39106</v>
      </c>
      <c r="J60" s="6">
        <f t="shared" si="3"/>
        <v>0.06276421929117809</v>
      </c>
      <c r="K60" s="54">
        <f t="shared" si="4"/>
        <v>53586</v>
      </c>
      <c r="L60" s="6">
        <f t="shared" si="5"/>
        <v>0.01640214361012448</v>
      </c>
    </row>
    <row r="61" spans="2:12" ht="12.75">
      <c r="B61" s="121" t="s">
        <v>134</v>
      </c>
      <c r="C61" s="123">
        <v>352</v>
      </c>
      <c r="D61" s="6">
        <f t="shared" si="0"/>
        <v>0.00024520065006035976</v>
      </c>
      <c r="E61" s="123">
        <v>352</v>
      </c>
      <c r="F61" s="6">
        <f t="shared" si="1"/>
        <v>0.00036228639768960084</v>
      </c>
      <c r="G61" s="123">
        <v>0</v>
      </c>
      <c r="H61" s="6">
        <f t="shared" si="2"/>
        <v>0</v>
      </c>
      <c r="I61" s="123">
        <v>743</v>
      </c>
      <c r="J61" s="6">
        <f t="shared" si="3"/>
        <v>0.0011924976968584187</v>
      </c>
      <c r="K61" s="54">
        <f t="shared" si="4"/>
        <v>1447</v>
      </c>
      <c r="L61" s="6">
        <f t="shared" si="5"/>
        <v>0.0004429123615095384</v>
      </c>
    </row>
    <row r="62" spans="2:12" ht="12.75">
      <c r="B62" s="121" t="s">
        <v>135</v>
      </c>
      <c r="C62" s="123">
        <v>24430</v>
      </c>
      <c r="D62" s="6">
        <f t="shared" si="0"/>
        <v>0.01701776102549599</v>
      </c>
      <c r="E62" s="123">
        <v>24430</v>
      </c>
      <c r="F62" s="6">
        <f t="shared" si="1"/>
        <v>0.02514391106692315</v>
      </c>
      <c r="G62" s="123">
        <v>13892</v>
      </c>
      <c r="H62" s="6">
        <f t="shared" si="2"/>
        <v>0.05866950469626326</v>
      </c>
      <c r="I62" s="123">
        <v>661</v>
      </c>
      <c r="J62" s="6">
        <f t="shared" si="3"/>
        <v>0.0010608896064918099</v>
      </c>
      <c r="K62" s="54">
        <f t="shared" si="4"/>
        <v>63413</v>
      </c>
      <c r="L62" s="6">
        <f t="shared" si="5"/>
        <v>0.0194100909332442</v>
      </c>
    </row>
    <row r="63" spans="2:12" ht="12.75">
      <c r="B63" s="121" t="s">
        <v>136</v>
      </c>
      <c r="C63" s="123">
        <v>0</v>
      </c>
      <c r="D63" s="6">
        <f t="shared" si="0"/>
        <v>0</v>
      </c>
      <c r="E63" s="123">
        <v>0</v>
      </c>
      <c r="F63" s="6">
        <f t="shared" si="1"/>
        <v>0</v>
      </c>
      <c r="G63" s="123">
        <v>0</v>
      </c>
      <c r="H63" s="6">
        <f t="shared" si="2"/>
        <v>0</v>
      </c>
      <c r="I63" s="123">
        <v>21197</v>
      </c>
      <c r="J63" s="6">
        <f t="shared" si="3"/>
        <v>0.03402069135976837</v>
      </c>
      <c r="K63" s="54">
        <f t="shared" si="4"/>
        <v>21197</v>
      </c>
      <c r="L63" s="6">
        <f t="shared" si="5"/>
        <v>0.0064881916564738665</v>
      </c>
    </row>
    <row r="64" spans="2:12" ht="12.75">
      <c r="B64" s="121" t="s">
        <v>137</v>
      </c>
      <c r="C64" s="123">
        <v>32267</v>
      </c>
      <c r="D64" s="6">
        <f t="shared" si="0"/>
        <v>0.022476958453118263</v>
      </c>
      <c r="E64" s="123">
        <v>32267</v>
      </c>
      <c r="F64" s="6">
        <f t="shared" si="1"/>
        <v>0.033209929529120316</v>
      </c>
      <c r="G64" s="123">
        <v>20804</v>
      </c>
      <c r="H64" s="6">
        <f t="shared" si="2"/>
        <v>0.08786066626123387</v>
      </c>
      <c r="I64" s="123">
        <v>25287</v>
      </c>
      <c r="J64" s="6">
        <f t="shared" si="3"/>
        <v>0.04058504611098093</v>
      </c>
      <c r="K64" s="54">
        <f t="shared" si="4"/>
        <v>110625</v>
      </c>
      <c r="L64" s="6">
        <f t="shared" si="5"/>
        <v>0.03386121630407234</v>
      </c>
    </row>
    <row r="65" spans="2:12" ht="12.75">
      <c r="B65" s="121" t="s">
        <v>139</v>
      </c>
      <c r="C65" s="123">
        <v>2351</v>
      </c>
      <c r="D65" s="6">
        <f t="shared" si="0"/>
        <v>0.001637689569011096</v>
      </c>
      <c r="E65" s="123">
        <v>2351</v>
      </c>
      <c r="F65" s="6">
        <f t="shared" si="1"/>
        <v>0.0024197026163870782</v>
      </c>
      <c r="G65" s="123">
        <v>208</v>
      </c>
      <c r="H65" s="6">
        <f t="shared" si="2"/>
        <v>0.000878437732279208</v>
      </c>
      <c r="I65" s="123">
        <v>11893</v>
      </c>
      <c r="J65" s="6">
        <f t="shared" si="3"/>
        <v>0.019087988033293635</v>
      </c>
      <c r="K65" s="54">
        <f t="shared" si="4"/>
        <v>16803</v>
      </c>
      <c r="L65" s="6">
        <f t="shared" si="5"/>
        <v>0.005143231797128385</v>
      </c>
    </row>
    <row r="66" spans="2:12" ht="12.75">
      <c r="B66" s="121" t="s">
        <v>140</v>
      </c>
      <c r="C66" s="123">
        <v>5497</v>
      </c>
      <c r="D66" s="6">
        <f t="shared" si="0"/>
        <v>0.0038291703789255613</v>
      </c>
      <c r="E66" s="123">
        <v>5497</v>
      </c>
      <c r="F66" s="6">
        <f t="shared" si="1"/>
        <v>0.005657637295737886</v>
      </c>
      <c r="G66" s="123">
        <v>0</v>
      </c>
      <c r="H66" s="6">
        <f t="shared" si="2"/>
        <v>0</v>
      </c>
      <c r="I66" s="123">
        <v>15932</v>
      </c>
      <c r="J66" s="6">
        <f t="shared" si="3"/>
        <v>0.025570488972205013</v>
      </c>
      <c r="K66" s="54">
        <f t="shared" si="4"/>
        <v>26926</v>
      </c>
      <c r="L66" s="6">
        <f t="shared" si="5"/>
        <v>0.008241781787149849</v>
      </c>
    </row>
    <row r="67" spans="2:12" ht="12.75">
      <c r="B67" s="121" t="s">
        <v>141</v>
      </c>
      <c r="C67" s="123">
        <v>0</v>
      </c>
      <c r="D67" s="6">
        <f aca="true" t="shared" si="6" ref="D67:D73">+C67/$C$76</f>
        <v>0</v>
      </c>
      <c r="E67" s="123">
        <v>0</v>
      </c>
      <c r="F67" s="6">
        <f t="shared" si="1"/>
        <v>0</v>
      </c>
      <c r="G67" s="123">
        <v>0</v>
      </c>
      <c r="H67" s="6">
        <f t="shared" si="2"/>
        <v>0</v>
      </c>
      <c r="I67" s="123">
        <v>3283</v>
      </c>
      <c r="J67" s="6">
        <f t="shared" si="3"/>
        <v>0.005269138544799715</v>
      </c>
      <c r="K67" s="54">
        <f t="shared" si="4"/>
        <v>3283</v>
      </c>
      <c r="L67" s="6">
        <f t="shared" si="5"/>
        <v>0.0010048937683730576</v>
      </c>
    </row>
    <row r="68" spans="2:12" ht="12.75">
      <c r="B68" s="121" t="s">
        <v>143</v>
      </c>
      <c r="C68" s="123">
        <v>0</v>
      </c>
      <c r="D68" s="6">
        <f t="shared" si="6"/>
        <v>0</v>
      </c>
      <c r="E68" s="123">
        <v>0</v>
      </c>
      <c r="F68" s="6">
        <f aca="true" t="shared" si="7" ref="F68:F73">+E68/$E$76</f>
        <v>0</v>
      </c>
      <c r="G68" s="123">
        <v>0</v>
      </c>
      <c r="H68" s="6">
        <f aca="true" t="shared" si="8" ref="H68:H73">+G68/$G$76</f>
        <v>0</v>
      </c>
      <c r="I68" s="123">
        <v>20403</v>
      </c>
      <c r="J68" s="6">
        <f aca="true" t="shared" si="9" ref="J68:J73">+I68/$I$76</f>
        <v>0.03274633985060877</v>
      </c>
      <c r="K68" s="54">
        <f aca="true" t="shared" si="10" ref="K68:K73">+C68+E68+G68+I68</f>
        <v>20403</v>
      </c>
      <c r="L68" s="6">
        <f aca="true" t="shared" si="11" ref="L68:L73">+K68/$K$76</f>
        <v>0.006245156124311756</v>
      </c>
    </row>
    <row r="69" spans="2:12" ht="12.75">
      <c r="B69" s="121" t="s">
        <v>145</v>
      </c>
      <c r="C69" s="123">
        <v>688</v>
      </c>
      <c r="D69" s="6">
        <f t="shared" si="6"/>
        <v>0.0004792558160270668</v>
      </c>
      <c r="E69" s="123">
        <v>688</v>
      </c>
      <c r="F69" s="6">
        <f t="shared" si="7"/>
        <v>0.0007081052318478562</v>
      </c>
      <c r="G69" s="123">
        <v>0</v>
      </c>
      <c r="H69" s="6">
        <f t="shared" si="8"/>
        <v>0</v>
      </c>
      <c r="I69" s="123">
        <v>0</v>
      </c>
      <c r="J69" s="6">
        <f t="shared" si="9"/>
        <v>0</v>
      </c>
      <c r="K69" s="54">
        <f t="shared" si="10"/>
        <v>1376</v>
      </c>
      <c r="L69" s="6">
        <f t="shared" si="11"/>
        <v>0.0004211799650567552</v>
      </c>
    </row>
    <row r="70" spans="2:12" ht="12.75">
      <c r="B70" s="121" t="s">
        <v>146</v>
      </c>
      <c r="C70" s="123">
        <v>2749</v>
      </c>
      <c r="D70" s="6">
        <f t="shared" si="6"/>
        <v>0.0019149334858407072</v>
      </c>
      <c r="E70" s="123">
        <v>2749</v>
      </c>
      <c r="F70" s="6">
        <f t="shared" si="7"/>
        <v>0.0028293332592292976</v>
      </c>
      <c r="G70" s="123">
        <v>0</v>
      </c>
      <c r="H70" s="6">
        <f t="shared" si="8"/>
        <v>0</v>
      </c>
      <c r="I70" s="123">
        <v>866</v>
      </c>
      <c r="J70" s="6">
        <f t="shared" si="9"/>
        <v>0.0013899098324083317</v>
      </c>
      <c r="K70" s="54">
        <f t="shared" si="10"/>
        <v>6364</v>
      </c>
      <c r="L70" s="6">
        <f t="shared" si="11"/>
        <v>0.0019479573383874929</v>
      </c>
    </row>
    <row r="71" spans="2:12" ht="12.75">
      <c r="B71" s="121" t="s">
        <v>147</v>
      </c>
      <c r="C71" s="123">
        <v>0</v>
      </c>
      <c r="D71" s="6">
        <f t="shared" si="6"/>
        <v>0</v>
      </c>
      <c r="E71" s="123">
        <v>0</v>
      </c>
      <c r="F71" s="6">
        <f t="shared" si="7"/>
        <v>0</v>
      </c>
      <c r="G71" s="123">
        <v>0</v>
      </c>
      <c r="H71" s="6">
        <f t="shared" si="8"/>
        <v>0</v>
      </c>
      <c r="I71" s="123">
        <v>557</v>
      </c>
      <c r="J71" s="6">
        <f t="shared" si="9"/>
        <v>0.000893972028465867</v>
      </c>
      <c r="K71" s="54">
        <f t="shared" si="10"/>
        <v>557</v>
      </c>
      <c r="L71" s="6">
        <f t="shared" si="11"/>
        <v>0.00017049218062253828</v>
      </c>
    </row>
    <row r="72" spans="2:12" ht="12.75">
      <c r="B72" s="121" t="s">
        <v>148</v>
      </c>
      <c r="C72" s="123">
        <v>1969</v>
      </c>
      <c r="D72" s="6">
        <f t="shared" si="6"/>
        <v>0.0013715911362751374</v>
      </c>
      <c r="E72" s="123">
        <v>1969</v>
      </c>
      <c r="F72" s="6">
        <f t="shared" si="7"/>
        <v>0.0020265395370762046</v>
      </c>
      <c r="G72" s="123">
        <v>0</v>
      </c>
      <c r="H72" s="6">
        <f t="shared" si="8"/>
        <v>0</v>
      </c>
      <c r="I72" s="123">
        <v>5029</v>
      </c>
      <c r="J72" s="6">
        <f t="shared" si="9"/>
        <v>0.008071427883581409</v>
      </c>
      <c r="K72" s="54">
        <f t="shared" si="10"/>
        <v>8967</v>
      </c>
      <c r="L72" s="6">
        <f t="shared" si="11"/>
        <v>0.0027447098449592472</v>
      </c>
    </row>
    <row r="73" spans="2:12" ht="12.75">
      <c r="B73" s="121" t="s">
        <v>149</v>
      </c>
      <c r="C73" s="123">
        <v>0</v>
      </c>
      <c r="D73" s="6">
        <f t="shared" si="6"/>
        <v>0</v>
      </c>
      <c r="E73" s="123">
        <v>0</v>
      </c>
      <c r="F73" s="6">
        <f t="shared" si="7"/>
        <v>0</v>
      </c>
      <c r="G73" s="123">
        <v>0</v>
      </c>
      <c r="H73" s="6">
        <f t="shared" si="8"/>
        <v>0</v>
      </c>
      <c r="I73" s="123">
        <v>1542</v>
      </c>
      <c r="J73" s="6">
        <f t="shared" si="9"/>
        <v>0.00247487408957696</v>
      </c>
      <c r="K73" s="54">
        <f t="shared" si="10"/>
        <v>1542</v>
      </c>
      <c r="L73" s="6">
        <f t="shared" si="11"/>
        <v>0.000471990920143544</v>
      </c>
    </row>
    <row r="74" spans="2:12" ht="12.75">
      <c r="B74" s="66"/>
      <c r="C74" s="67"/>
      <c r="D74" s="6"/>
      <c r="E74" s="67"/>
      <c r="F74" s="6"/>
      <c r="G74" s="67"/>
      <c r="H74" s="6"/>
      <c r="I74" s="67"/>
      <c r="J74" s="6"/>
      <c r="K74" s="54"/>
      <c r="L74" s="6"/>
    </row>
    <row r="75" spans="2:13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  <c r="M75" s="4"/>
    </row>
    <row r="76" spans="3:13" ht="12.75">
      <c r="C76" s="4">
        <f>SUM(C2:C75)</f>
        <v>1435559</v>
      </c>
      <c r="D76" s="7">
        <f>SUM(D2:D75)</f>
        <v>1</v>
      </c>
      <c r="E76" s="4">
        <f>SUM(E2:E75)</f>
        <v>971607</v>
      </c>
      <c r="F76" s="10">
        <f>+E76/$E$76</f>
        <v>1</v>
      </c>
      <c r="G76" s="4">
        <f>SUM(G2:G75)</f>
        <v>236784</v>
      </c>
      <c r="H76" s="10">
        <f>+G76/$G$76</f>
        <v>1</v>
      </c>
      <c r="I76" s="4">
        <f>SUM(I2:I75)</f>
        <v>623062</v>
      </c>
      <c r="J76" s="10">
        <f>+I76/$I$76</f>
        <v>1</v>
      </c>
      <c r="K76" s="4">
        <f>SUM(K2:K75)</f>
        <v>3267012</v>
      </c>
      <c r="L76" s="6">
        <f>+K76/$K$76</f>
        <v>1</v>
      </c>
      <c r="M76" s="4">
        <f>+I76+G76+E76+C76</f>
        <v>3267012</v>
      </c>
    </row>
    <row r="77" spans="3:11" ht="12.75">
      <c r="C77" s="4"/>
      <c r="G77" s="4"/>
      <c r="I77" s="4"/>
      <c r="K77" s="4">
        <f>+K76-K78</f>
        <v>6.819999999832362</v>
      </c>
    </row>
    <row r="78" spans="3:11" ht="12.75">
      <c r="C78" s="9">
        <v>1435555.91</v>
      </c>
      <c r="E78" s="4">
        <v>971604.3</v>
      </c>
      <c r="G78" s="9">
        <v>236783.35</v>
      </c>
      <c r="I78" s="9">
        <v>623061.62</v>
      </c>
      <c r="K78" s="4">
        <f>SUM(C78:I78)</f>
        <v>3267005.18</v>
      </c>
    </row>
    <row r="80" spans="3:11" ht="12.75">
      <c r="C80" s="4">
        <f>+C76-C78</f>
        <v>3.090000000083819</v>
      </c>
      <c r="E80" s="4">
        <f>+E76-E78</f>
        <v>2.699999999953434</v>
      </c>
      <c r="G80" s="4">
        <f>+G76-G78</f>
        <v>0.6499999999941792</v>
      </c>
      <c r="I80" s="4">
        <f>+I76-I78</f>
        <v>0.3800000000046566</v>
      </c>
      <c r="K80" s="4">
        <f>+K76-K78</f>
        <v>6.819999999832362</v>
      </c>
    </row>
    <row r="83" ht="12.75">
      <c r="K83" s="4"/>
    </row>
    <row r="84" ht="12.75">
      <c r="K84" s="4"/>
    </row>
    <row r="85" ht="12.75">
      <c r="K85" s="4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M85"/>
  <sheetViews>
    <sheetView workbookViewId="0" topLeftCell="A48">
      <selection activeCell="B73" sqref="B73"/>
    </sheetView>
  </sheetViews>
  <sheetFormatPr defaultColWidth="9.140625" defaultRowHeight="12.75"/>
  <cols>
    <col min="3" max="3" width="14.57421875" style="0" customWidth="1"/>
    <col min="5" max="5" width="13.8515625" style="0" customWidth="1"/>
    <col min="7" max="7" width="18.140625" style="0" customWidth="1"/>
    <col min="9" max="9" width="15.57421875" style="0" customWidth="1"/>
    <col min="11" max="11" width="12.57421875" style="0" customWidth="1"/>
    <col min="13" max="13" width="14.421875" style="0" customWidth="1"/>
  </cols>
  <sheetData>
    <row r="1" spans="4:6" ht="12.75">
      <c r="D1" s="5">
        <v>35309</v>
      </c>
      <c r="F1" t="s">
        <v>157</v>
      </c>
    </row>
    <row r="2" spans="2:12" ht="12.75">
      <c r="B2" s="124" t="s">
        <v>150</v>
      </c>
      <c r="C2" s="126" t="s">
        <v>151</v>
      </c>
      <c r="D2" s="1" t="s">
        <v>159</v>
      </c>
      <c r="E2" s="126" t="s">
        <v>152</v>
      </c>
      <c r="F2" s="1" t="s">
        <v>159</v>
      </c>
      <c r="G2" s="126" t="s">
        <v>153</v>
      </c>
      <c r="H2" s="1" t="s">
        <v>159</v>
      </c>
      <c r="I2" s="126" t="s">
        <v>154</v>
      </c>
      <c r="J2" s="1" t="s">
        <v>159</v>
      </c>
      <c r="K2" s="55" t="s">
        <v>155</v>
      </c>
      <c r="L2" s="1" t="s">
        <v>156</v>
      </c>
    </row>
    <row r="3" spans="2:12" ht="12.75">
      <c r="B3" s="125" t="s">
        <v>2</v>
      </c>
      <c r="C3" s="127">
        <v>4559</v>
      </c>
      <c r="D3" s="6">
        <f aca="true" t="shared" si="0" ref="D3:D66">+C3/$C$76</f>
        <v>0.003369327516519608</v>
      </c>
      <c r="E3" s="127">
        <v>4559</v>
      </c>
      <c r="F3" s="6">
        <f>+E3/$E$76</f>
        <v>0.004904017228063155</v>
      </c>
      <c r="G3" s="127">
        <v>394</v>
      </c>
      <c r="H3" s="6">
        <f>+G3/$G$76</f>
        <v>0.0016040647162759642</v>
      </c>
      <c r="I3" s="127">
        <v>1327</v>
      </c>
      <c r="J3" s="6">
        <f>+I3/$I$76</f>
        <v>0.002214575142019853</v>
      </c>
      <c r="K3" s="56">
        <f>+C3+E3+G3+I3</f>
        <v>10839</v>
      </c>
      <c r="L3" s="6">
        <f>+K3/$K$76</f>
        <v>0.0034656265417306008</v>
      </c>
    </row>
    <row r="4" spans="2:12" ht="12.75">
      <c r="B4" s="125" t="s">
        <v>6</v>
      </c>
      <c r="C4" s="127">
        <v>8546</v>
      </c>
      <c r="D4" s="6">
        <f t="shared" si="0"/>
        <v>0.006315918612892426</v>
      </c>
      <c r="E4" s="127">
        <v>8546</v>
      </c>
      <c r="F4" s="6">
        <f aca="true" t="shared" si="1" ref="F4:F67">+E4/$E$76</f>
        <v>0.009192746486296935</v>
      </c>
      <c r="G4" s="127">
        <v>1171</v>
      </c>
      <c r="H4" s="6">
        <f aca="true" t="shared" si="2" ref="H4:H67">+G4/$G$76</f>
        <v>0.004767410616139985</v>
      </c>
      <c r="I4" s="127">
        <v>13921</v>
      </c>
      <c r="J4" s="6">
        <f aca="true" t="shared" si="3" ref="J4:J67">+I4/$I$76</f>
        <v>0.023232178260782495</v>
      </c>
      <c r="K4" s="56">
        <f aca="true" t="shared" si="4" ref="K4:K67">+C4+E4+G4+I4</f>
        <v>32184</v>
      </c>
      <c r="L4" s="6">
        <f aca="true" t="shared" si="5" ref="L4:L67">+K4/$K$76</f>
        <v>0.010290407290253496</v>
      </c>
    </row>
    <row r="5" spans="2:12" ht="12.75">
      <c r="B5" s="125" t="s">
        <v>7</v>
      </c>
      <c r="C5" s="127">
        <v>528</v>
      </c>
      <c r="D5" s="6">
        <f t="shared" si="0"/>
        <v>0.00039021823398165237</v>
      </c>
      <c r="E5" s="127">
        <v>528</v>
      </c>
      <c r="F5" s="6">
        <f t="shared" si="1"/>
        <v>0.000567958125996347</v>
      </c>
      <c r="G5" s="127">
        <v>0</v>
      </c>
      <c r="H5" s="6">
        <f t="shared" si="2"/>
        <v>0</v>
      </c>
      <c r="I5" s="127">
        <v>1515</v>
      </c>
      <c r="J5" s="6">
        <f t="shared" si="3"/>
        <v>0.0025283205276262826</v>
      </c>
      <c r="K5" s="56">
        <f t="shared" si="4"/>
        <v>2571</v>
      </c>
      <c r="L5" s="6">
        <f t="shared" si="5"/>
        <v>0.0008220431625416897</v>
      </c>
    </row>
    <row r="6" spans="2:12" ht="12.75">
      <c r="B6" s="125" t="s">
        <v>8</v>
      </c>
      <c r="C6" s="127">
        <v>17111</v>
      </c>
      <c r="D6" s="6">
        <f t="shared" si="0"/>
        <v>0.012645879169810708</v>
      </c>
      <c r="E6" s="127">
        <v>17111</v>
      </c>
      <c r="F6" s="6">
        <f t="shared" si="1"/>
        <v>0.018405930859703587</v>
      </c>
      <c r="G6" s="127">
        <v>13680</v>
      </c>
      <c r="H6" s="6">
        <f t="shared" si="2"/>
        <v>0.055694429742779675</v>
      </c>
      <c r="I6" s="127">
        <v>9246</v>
      </c>
      <c r="J6" s="6">
        <f t="shared" si="3"/>
        <v>0.015430265081473668</v>
      </c>
      <c r="K6" s="56">
        <f t="shared" si="4"/>
        <v>57148</v>
      </c>
      <c r="L6" s="6">
        <f t="shared" si="5"/>
        <v>0.018272315306469264</v>
      </c>
    </row>
    <row r="7" spans="2:12" ht="12.75">
      <c r="B7" s="125" t="s">
        <v>12</v>
      </c>
      <c r="C7" s="127">
        <v>0</v>
      </c>
      <c r="D7" s="6">
        <f t="shared" si="0"/>
        <v>0</v>
      </c>
      <c r="E7" s="127">
        <v>0</v>
      </c>
      <c r="F7" s="6">
        <f t="shared" si="1"/>
        <v>0</v>
      </c>
      <c r="G7" s="127">
        <v>0</v>
      </c>
      <c r="H7" s="6">
        <f t="shared" si="2"/>
        <v>0</v>
      </c>
      <c r="I7" s="127">
        <v>3170</v>
      </c>
      <c r="J7" s="6">
        <f t="shared" si="3"/>
        <v>0.00529028123602331</v>
      </c>
      <c r="K7" s="56">
        <f t="shared" si="4"/>
        <v>3170</v>
      </c>
      <c r="L7" s="6">
        <f t="shared" si="5"/>
        <v>0.0010135654707340163</v>
      </c>
    </row>
    <row r="8" spans="2:12" ht="12.75">
      <c r="B8" s="125" t="s">
        <v>15</v>
      </c>
      <c r="C8" s="127">
        <v>28277</v>
      </c>
      <c r="D8" s="6">
        <f t="shared" si="0"/>
        <v>0.02089810795889997</v>
      </c>
      <c r="E8" s="127">
        <v>28277</v>
      </c>
      <c r="F8" s="6">
        <f t="shared" si="1"/>
        <v>0.030416954410603606</v>
      </c>
      <c r="G8" s="127">
        <v>2654</v>
      </c>
      <c r="H8" s="6">
        <f t="shared" si="2"/>
        <v>0.010805045068518804</v>
      </c>
      <c r="I8" s="127">
        <v>3869</v>
      </c>
      <c r="J8" s="6">
        <f t="shared" si="3"/>
        <v>0.006456813281442961</v>
      </c>
      <c r="K8" s="56">
        <f t="shared" si="4"/>
        <v>63077</v>
      </c>
      <c r="L8" s="6">
        <f t="shared" si="5"/>
        <v>0.020168034447157587</v>
      </c>
    </row>
    <row r="9" spans="2:12" ht="12.75">
      <c r="B9" s="125" t="s">
        <v>17</v>
      </c>
      <c r="C9" s="127">
        <v>5064</v>
      </c>
      <c r="D9" s="6">
        <f t="shared" si="0"/>
        <v>0.0037425476077331205</v>
      </c>
      <c r="E9" s="127">
        <v>5064</v>
      </c>
      <c r="F9" s="6">
        <f t="shared" si="1"/>
        <v>0.005447234753874056</v>
      </c>
      <c r="G9" s="127">
        <v>435</v>
      </c>
      <c r="H9" s="6">
        <f t="shared" si="2"/>
        <v>0.001770985156294529</v>
      </c>
      <c r="I9" s="127">
        <v>1024</v>
      </c>
      <c r="J9" s="6">
        <f t="shared" si="3"/>
        <v>0.0017089110364945962</v>
      </c>
      <c r="K9" s="56">
        <f t="shared" si="4"/>
        <v>11587</v>
      </c>
      <c r="L9" s="6">
        <f t="shared" si="5"/>
        <v>0.003704789624414842</v>
      </c>
    </row>
    <row r="10" spans="2:12" ht="12.75">
      <c r="B10" s="125" t="s">
        <v>24</v>
      </c>
      <c r="C10" s="127">
        <v>1166</v>
      </c>
      <c r="D10" s="6">
        <f t="shared" si="0"/>
        <v>0.000861731933376149</v>
      </c>
      <c r="E10" s="127">
        <v>1166</v>
      </c>
      <c r="F10" s="6">
        <f t="shared" si="1"/>
        <v>0.0012542408615752662</v>
      </c>
      <c r="G10" s="127">
        <v>0</v>
      </c>
      <c r="H10" s="6">
        <f t="shared" si="2"/>
        <v>0</v>
      </c>
      <c r="I10" s="127">
        <v>397</v>
      </c>
      <c r="J10" s="6">
        <f t="shared" si="3"/>
        <v>0.0006625367983284714</v>
      </c>
      <c r="K10" s="56">
        <f t="shared" si="4"/>
        <v>2729</v>
      </c>
      <c r="L10" s="6">
        <f t="shared" si="5"/>
        <v>0.0008725615677076123</v>
      </c>
    </row>
    <row r="11" spans="2:12" ht="12.75">
      <c r="B11" s="125" t="s">
        <v>27</v>
      </c>
      <c r="C11" s="127">
        <v>393</v>
      </c>
      <c r="D11" s="6">
        <f t="shared" si="0"/>
        <v>0.00029044652642952533</v>
      </c>
      <c r="E11" s="127">
        <v>393</v>
      </c>
      <c r="F11" s="6">
        <f t="shared" si="1"/>
        <v>0.00042274155969046284</v>
      </c>
      <c r="G11" s="127">
        <v>0</v>
      </c>
      <c r="H11" s="6">
        <f t="shared" si="2"/>
        <v>0</v>
      </c>
      <c r="I11" s="127">
        <v>922</v>
      </c>
      <c r="J11" s="6">
        <f t="shared" si="3"/>
        <v>0.0015386874762187673</v>
      </c>
      <c r="K11" s="56">
        <f t="shared" si="4"/>
        <v>1708</v>
      </c>
      <c r="L11" s="6">
        <f t="shared" si="5"/>
        <v>0.0005461103545784543</v>
      </c>
    </row>
    <row r="12" spans="2:12" ht="12.75">
      <c r="B12" s="125" t="s">
        <v>28</v>
      </c>
      <c r="C12" s="127">
        <v>9560</v>
      </c>
      <c r="D12" s="6">
        <f t="shared" si="0"/>
        <v>0.007065314994061736</v>
      </c>
      <c r="E12" s="127">
        <v>9560</v>
      </c>
      <c r="F12" s="6">
        <f t="shared" si="1"/>
        <v>0.010283484250994464</v>
      </c>
      <c r="G12" s="127">
        <v>0</v>
      </c>
      <c r="H12" s="6">
        <f t="shared" si="2"/>
        <v>0</v>
      </c>
      <c r="I12" s="127">
        <v>3429</v>
      </c>
      <c r="J12" s="6">
        <f t="shared" si="3"/>
        <v>0.00572251557044919</v>
      </c>
      <c r="K12" s="56">
        <f t="shared" si="4"/>
        <v>22549</v>
      </c>
      <c r="L12" s="6">
        <f t="shared" si="5"/>
        <v>0.007209743785356888</v>
      </c>
    </row>
    <row r="13" spans="2:12" ht="12.75">
      <c r="B13" s="125" t="s">
        <v>31</v>
      </c>
      <c r="C13" s="127">
        <v>42</v>
      </c>
      <c r="D13" s="6">
        <f t="shared" si="0"/>
        <v>3.1040086793995074E-05</v>
      </c>
      <c r="E13" s="127">
        <v>42</v>
      </c>
      <c r="F13" s="6">
        <f t="shared" si="1"/>
        <v>4.5178487295163964E-05</v>
      </c>
      <c r="G13" s="127">
        <v>0</v>
      </c>
      <c r="H13" s="6">
        <f t="shared" si="2"/>
        <v>0</v>
      </c>
      <c r="I13" s="127">
        <v>505</v>
      </c>
      <c r="J13" s="6">
        <f t="shared" si="3"/>
        <v>0.0008427735092087609</v>
      </c>
      <c r="K13" s="56">
        <f t="shared" si="4"/>
        <v>589</v>
      </c>
      <c r="L13" s="6">
        <f t="shared" si="5"/>
        <v>0.00018832494077676204</v>
      </c>
    </row>
    <row r="14" spans="2:12" ht="12.75">
      <c r="B14" s="125" t="s">
        <v>32</v>
      </c>
      <c r="C14" s="127">
        <v>198</v>
      </c>
      <c r="D14" s="6">
        <f t="shared" si="0"/>
        <v>0.00014633183774311965</v>
      </c>
      <c r="E14" s="127">
        <v>198</v>
      </c>
      <c r="F14" s="6">
        <f t="shared" si="1"/>
        <v>0.00021298429724863013</v>
      </c>
      <c r="G14" s="127">
        <v>0</v>
      </c>
      <c r="H14" s="6">
        <f t="shared" si="2"/>
        <v>0</v>
      </c>
      <c r="I14" s="127">
        <v>0</v>
      </c>
      <c r="J14" s="6">
        <f t="shared" si="3"/>
        <v>0</v>
      </c>
      <c r="K14" s="56">
        <f t="shared" si="4"/>
        <v>396</v>
      </c>
      <c r="L14" s="6">
        <f t="shared" si="5"/>
        <v>0.00012661574965636293</v>
      </c>
    </row>
    <row r="15" spans="2:12" ht="12.75">
      <c r="B15" s="125" t="s">
        <v>33</v>
      </c>
      <c r="C15" s="127">
        <v>7026</v>
      </c>
      <c r="D15" s="6">
        <f t="shared" si="0"/>
        <v>0.005192563090824033</v>
      </c>
      <c r="E15" s="127">
        <v>7026</v>
      </c>
      <c r="F15" s="6">
        <f t="shared" si="1"/>
        <v>0.007557715517519572</v>
      </c>
      <c r="G15" s="127">
        <v>1166</v>
      </c>
      <c r="H15" s="6">
        <f t="shared" si="2"/>
        <v>0.004747054464918209</v>
      </c>
      <c r="I15" s="127">
        <v>23142</v>
      </c>
      <c r="J15" s="6">
        <f t="shared" si="3"/>
        <v>0.038620721881404245</v>
      </c>
      <c r="K15" s="56">
        <f t="shared" si="4"/>
        <v>38360</v>
      </c>
      <c r="L15" s="6">
        <f t="shared" si="5"/>
        <v>0.012265101406106269</v>
      </c>
    </row>
    <row r="16" spans="2:12" ht="12.75">
      <c r="B16" s="125" t="s">
        <v>35</v>
      </c>
      <c r="C16" s="127">
        <v>7643</v>
      </c>
      <c r="D16" s="6">
        <f t="shared" si="0"/>
        <v>0.0056485567468215325</v>
      </c>
      <c r="E16" s="127">
        <v>7643</v>
      </c>
      <c r="F16" s="6">
        <f t="shared" si="1"/>
        <v>0.00822140900945091</v>
      </c>
      <c r="G16" s="127">
        <v>4356</v>
      </c>
      <c r="H16" s="6">
        <f t="shared" si="2"/>
        <v>0.017734278944411423</v>
      </c>
      <c r="I16" s="127">
        <v>0</v>
      </c>
      <c r="J16" s="6">
        <f t="shared" si="3"/>
        <v>0</v>
      </c>
      <c r="K16" s="56">
        <f t="shared" si="4"/>
        <v>19642</v>
      </c>
      <c r="L16" s="6">
        <f t="shared" si="5"/>
        <v>0.006280269077652224</v>
      </c>
    </row>
    <row r="17" spans="2:12" ht="12.75">
      <c r="B17" s="125" t="s">
        <v>38</v>
      </c>
      <c r="C17" s="127">
        <v>25683</v>
      </c>
      <c r="D17" s="6">
        <f t="shared" si="0"/>
        <v>0.018981013074527986</v>
      </c>
      <c r="E17" s="127">
        <v>25683</v>
      </c>
      <c r="F17" s="6">
        <f t="shared" si="1"/>
        <v>0.027626644980992765</v>
      </c>
      <c r="G17" s="127">
        <v>7732</v>
      </c>
      <c r="H17" s="6">
        <f t="shared" si="2"/>
        <v>0.03147875224935471</v>
      </c>
      <c r="I17" s="127">
        <v>24544</v>
      </c>
      <c r="J17" s="6">
        <f t="shared" si="3"/>
        <v>0.04096046140597985</v>
      </c>
      <c r="K17" s="56">
        <f t="shared" si="4"/>
        <v>83642</v>
      </c>
      <c r="L17" s="6">
        <f t="shared" si="5"/>
        <v>0.026743420537266437</v>
      </c>
    </row>
    <row r="18" spans="2:12" ht="12.75">
      <c r="B18" s="125" t="s">
        <v>39</v>
      </c>
      <c r="C18" s="127">
        <v>89</v>
      </c>
      <c r="D18" s="6">
        <f t="shared" si="0"/>
        <v>6.57754220158467E-05</v>
      </c>
      <c r="E18" s="127">
        <v>89</v>
      </c>
      <c r="F18" s="6">
        <f t="shared" si="1"/>
        <v>9.573536593499031E-05</v>
      </c>
      <c r="G18" s="127">
        <v>0</v>
      </c>
      <c r="H18" s="6">
        <f t="shared" si="2"/>
        <v>0</v>
      </c>
      <c r="I18" s="127">
        <v>1976</v>
      </c>
      <c r="J18" s="6">
        <f t="shared" si="3"/>
        <v>0.003297664265735666</v>
      </c>
      <c r="K18" s="56">
        <f t="shared" si="4"/>
        <v>2154</v>
      </c>
      <c r="L18" s="6">
        <f t="shared" si="5"/>
        <v>0.0006887129413126409</v>
      </c>
    </row>
    <row r="19" spans="2:12" ht="12.75">
      <c r="B19" s="125" t="s">
        <v>40</v>
      </c>
      <c r="C19" s="127">
        <v>164745</v>
      </c>
      <c r="D19" s="6">
        <f t="shared" si="0"/>
        <v>0.12175474044944568</v>
      </c>
      <c r="E19" s="127">
        <v>164745</v>
      </c>
      <c r="F19" s="6">
        <f t="shared" si="1"/>
        <v>0.17721261641528066</v>
      </c>
      <c r="G19" s="127">
        <v>35824</v>
      </c>
      <c r="H19" s="6">
        <f t="shared" si="2"/>
        <v>0.1458477522737821</v>
      </c>
      <c r="I19" s="127">
        <v>16911</v>
      </c>
      <c r="J19" s="6">
        <f t="shared" si="3"/>
        <v>0.02822206497867199</v>
      </c>
      <c r="K19" s="56">
        <f t="shared" si="4"/>
        <v>382225</v>
      </c>
      <c r="L19" s="6">
        <f t="shared" si="5"/>
        <v>0.12221137604142253</v>
      </c>
    </row>
    <row r="20" spans="2:12" ht="12.75">
      <c r="B20" s="125" t="s">
        <v>42</v>
      </c>
      <c r="C20" s="127">
        <v>0</v>
      </c>
      <c r="D20" s="6">
        <f t="shared" si="0"/>
        <v>0</v>
      </c>
      <c r="E20" s="127">
        <v>0</v>
      </c>
      <c r="F20" s="6">
        <f t="shared" si="1"/>
        <v>0</v>
      </c>
      <c r="G20" s="127">
        <v>0</v>
      </c>
      <c r="H20" s="6">
        <f t="shared" si="2"/>
        <v>0</v>
      </c>
      <c r="I20" s="127">
        <v>627</v>
      </c>
      <c r="J20" s="6">
        <f t="shared" si="3"/>
        <v>0.001046374238166125</v>
      </c>
      <c r="K20" s="56">
        <f t="shared" si="4"/>
        <v>627</v>
      </c>
      <c r="L20" s="6">
        <f t="shared" si="5"/>
        <v>0.00020047493695590798</v>
      </c>
    </row>
    <row r="21" spans="2:12" ht="12.75">
      <c r="B21" s="125" t="s">
        <v>43</v>
      </c>
      <c r="C21" s="127">
        <v>3099</v>
      </c>
      <c r="D21" s="6">
        <f t="shared" si="0"/>
        <v>0.002290314975585494</v>
      </c>
      <c r="E21" s="127">
        <v>3099</v>
      </c>
      <c r="F21" s="6">
        <f t="shared" si="1"/>
        <v>0.003333526955421741</v>
      </c>
      <c r="G21" s="127">
        <v>26</v>
      </c>
      <c r="H21" s="6">
        <f t="shared" si="2"/>
        <v>0.00010585198635323622</v>
      </c>
      <c r="I21" s="127">
        <v>677</v>
      </c>
      <c r="J21" s="6">
        <f t="shared" si="3"/>
        <v>0.0011298171598699625</v>
      </c>
      <c r="K21" s="56">
        <f t="shared" si="4"/>
        <v>6901</v>
      </c>
      <c r="L21" s="6">
        <f t="shared" si="5"/>
        <v>0.0022065032534812137</v>
      </c>
    </row>
    <row r="22" spans="2:12" ht="12.75">
      <c r="B22" s="125" t="s">
        <v>44</v>
      </c>
      <c r="C22" s="127">
        <v>11762</v>
      </c>
      <c r="D22" s="6">
        <f t="shared" si="0"/>
        <v>0.008692702401689763</v>
      </c>
      <c r="E22" s="127">
        <v>11762</v>
      </c>
      <c r="F22" s="6">
        <f t="shared" si="1"/>
        <v>0.012652127799183776</v>
      </c>
      <c r="G22" s="127">
        <v>689</v>
      </c>
      <c r="H22" s="6">
        <f t="shared" si="2"/>
        <v>0.0028050776383607597</v>
      </c>
      <c r="I22" s="127">
        <v>7289</v>
      </c>
      <c r="J22" s="6">
        <f t="shared" si="3"/>
        <v>0.012164309125985462</v>
      </c>
      <c r="K22" s="56">
        <f t="shared" si="4"/>
        <v>31502</v>
      </c>
      <c r="L22" s="6">
        <f t="shared" si="5"/>
        <v>0.010072346832511982</v>
      </c>
    </row>
    <row r="23" spans="2:12" ht="12.75">
      <c r="B23" s="125" t="s">
        <v>45</v>
      </c>
      <c r="C23" s="127">
        <v>78443</v>
      </c>
      <c r="D23" s="6">
        <f t="shared" si="0"/>
        <v>0.05797327448527037</v>
      </c>
      <c r="E23" s="127">
        <v>78444</v>
      </c>
      <c r="F23" s="6">
        <f t="shared" si="1"/>
        <v>0.0843805061281391</v>
      </c>
      <c r="G23" s="127">
        <v>22378</v>
      </c>
      <c r="H23" s="6">
        <f t="shared" si="2"/>
        <v>0.09110599040818154</v>
      </c>
      <c r="I23" s="127">
        <v>3685</v>
      </c>
      <c r="J23" s="6">
        <f t="shared" si="3"/>
        <v>0.006149743329572839</v>
      </c>
      <c r="K23" s="56">
        <f t="shared" si="4"/>
        <v>182950</v>
      </c>
      <c r="L23" s="6">
        <f t="shared" si="5"/>
        <v>0.058495836867756563</v>
      </c>
    </row>
    <row r="24" spans="2:12" ht="12.75">
      <c r="B24" s="125" t="s">
        <v>46</v>
      </c>
      <c r="C24" s="127">
        <v>73000</v>
      </c>
      <c r="D24" s="6">
        <f t="shared" si="0"/>
        <v>0.053950627046705724</v>
      </c>
      <c r="E24" s="127">
        <v>73000</v>
      </c>
      <c r="F24" s="6">
        <f t="shared" si="1"/>
        <v>0.0785245136320707</v>
      </c>
      <c r="G24" s="127">
        <v>15210</v>
      </c>
      <c r="H24" s="6">
        <f t="shared" si="2"/>
        <v>0.06192341201664319</v>
      </c>
      <c r="I24" s="127">
        <v>26151</v>
      </c>
      <c r="J24" s="6">
        <f t="shared" si="3"/>
        <v>0.0436423169095412</v>
      </c>
      <c r="K24" s="56">
        <f t="shared" si="4"/>
        <v>187361</v>
      </c>
      <c r="L24" s="6">
        <f t="shared" si="5"/>
        <v>0.05990619563476216</v>
      </c>
    </row>
    <row r="25" spans="2:12" ht="12.75">
      <c r="B25" s="125" t="s">
        <v>48</v>
      </c>
      <c r="C25" s="127">
        <v>46802</v>
      </c>
      <c r="D25" s="6">
        <f t="shared" si="0"/>
        <v>0.03458900338410851</v>
      </c>
      <c r="E25" s="127">
        <v>46802</v>
      </c>
      <c r="F25" s="6">
        <f t="shared" si="1"/>
        <v>0.05034389434257771</v>
      </c>
      <c r="G25" s="127">
        <v>16492</v>
      </c>
      <c r="H25" s="6">
        <f t="shared" si="2"/>
        <v>0.0671427291899066</v>
      </c>
      <c r="I25" s="127">
        <v>50663</v>
      </c>
      <c r="J25" s="6">
        <f t="shared" si="3"/>
        <v>0.08454937484563059</v>
      </c>
      <c r="K25" s="56">
        <f t="shared" si="4"/>
        <v>160759</v>
      </c>
      <c r="L25" s="6">
        <f t="shared" si="5"/>
        <v>0.051400558835876894</v>
      </c>
    </row>
    <row r="26" spans="2:12" ht="12.75">
      <c r="B26" s="125" t="s">
        <v>51</v>
      </c>
      <c r="C26" s="127">
        <v>64421</v>
      </c>
      <c r="D26" s="6">
        <f t="shared" si="0"/>
        <v>0.04761031979418944</v>
      </c>
      <c r="E26" s="127">
        <v>64421</v>
      </c>
      <c r="F26" s="6">
        <f t="shared" si="1"/>
        <v>0.069296269762899</v>
      </c>
      <c r="G26" s="127">
        <v>27449</v>
      </c>
      <c r="H26" s="6">
        <f t="shared" si="2"/>
        <v>0.11175119897730697</v>
      </c>
      <c r="I26" s="127">
        <v>29720</v>
      </c>
      <c r="J26" s="6">
        <f t="shared" si="3"/>
        <v>0.04959847266076113</v>
      </c>
      <c r="K26" s="56">
        <f t="shared" si="4"/>
        <v>186011</v>
      </c>
      <c r="L26" s="6">
        <f t="shared" si="5"/>
        <v>0.05947455103366092</v>
      </c>
    </row>
    <row r="27" spans="2:12" ht="12.75">
      <c r="B27" s="125" t="s">
        <v>52</v>
      </c>
      <c r="C27" s="127">
        <v>2110</v>
      </c>
      <c r="D27" s="6">
        <f t="shared" si="0"/>
        <v>0.0015593948365554668</v>
      </c>
      <c r="E27" s="127">
        <v>2110</v>
      </c>
      <c r="F27" s="6">
        <f t="shared" si="1"/>
        <v>0.002269681147447523</v>
      </c>
      <c r="G27" s="127">
        <v>0</v>
      </c>
      <c r="H27" s="6">
        <f t="shared" si="2"/>
        <v>0</v>
      </c>
      <c r="I27" s="127">
        <v>21202</v>
      </c>
      <c r="J27" s="6">
        <f t="shared" si="3"/>
        <v>0.03538313651929534</v>
      </c>
      <c r="K27" s="56">
        <f t="shared" si="4"/>
        <v>25422</v>
      </c>
      <c r="L27" s="6">
        <f t="shared" si="5"/>
        <v>0.008128347443848633</v>
      </c>
    </row>
    <row r="28" spans="2:12" ht="12.75">
      <c r="B28" s="125" t="s">
        <v>53</v>
      </c>
      <c r="C28" s="127">
        <v>4472</v>
      </c>
      <c r="D28" s="6">
        <f t="shared" si="0"/>
        <v>0.003305030193874904</v>
      </c>
      <c r="E28" s="127">
        <v>4472</v>
      </c>
      <c r="F28" s="6">
        <f t="shared" si="1"/>
        <v>0.00481043321866603</v>
      </c>
      <c r="G28" s="127">
        <v>0</v>
      </c>
      <c r="H28" s="6">
        <f t="shared" si="2"/>
        <v>0</v>
      </c>
      <c r="I28" s="127">
        <v>1707</v>
      </c>
      <c r="J28" s="6">
        <f t="shared" si="3"/>
        <v>0.002848741346969019</v>
      </c>
      <c r="K28" s="56">
        <f t="shared" si="4"/>
        <v>10651</v>
      </c>
      <c r="L28" s="6">
        <f t="shared" si="5"/>
        <v>0.003405516034317984</v>
      </c>
    </row>
    <row r="29" spans="2:12" ht="12.75">
      <c r="B29" s="125" t="s">
        <v>54</v>
      </c>
      <c r="C29" s="127">
        <v>2100</v>
      </c>
      <c r="D29" s="6">
        <f t="shared" si="0"/>
        <v>0.0015520043396997536</v>
      </c>
      <c r="E29" s="127">
        <v>2100</v>
      </c>
      <c r="F29" s="6">
        <f t="shared" si="1"/>
        <v>0.0022589243647581983</v>
      </c>
      <c r="G29" s="127">
        <v>49</v>
      </c>
      <c r="H29" s="6">
        <f t="shared" si="2"/>
        <v>0.00019949028197340673</v>
      </c>
      <c r="I29" s="127">
        <v>350</v>
      </c>
      <c r="J29" s="6">
        <f t="shared" si="3"/>
        <v>0.0005841004519268639</v>
      </c>
      <c r="K29" s="56">
        <f t="shared" si="4"/>
        <v>4599</v>
      </c>
      <c r="L29" s="6">
        <f t="shared" si="5"/>
        <v>0.001470469274418215</v>
      </c>
    </row>
    <row r="30" spans="2:12" ht="12.75">
      <c r="B30" s="125" t="s">
        <v>55</v>
      </c>
      <c r="C30" s="127">
        <v>5591</v>
      </c>
      <c r="D30" s="6">
        <f t="shared" si="0"/>
        <v>0.004132026792029201</v>
      </c>
      <c r="E30" s="127">
        <v>5591</v>
      </c>
      <c r="F30" s="6">
        <f t="shared" si="1"/>
        <v>0.00601411720160147</v>
      </c>
      <c r="G30" s="127">
        <v>0</v>
      </c>
      <c r="H30" s="6">
        <f t="shared" si="2"/>
        <v>0</v>
      </c>
      <c r="I30" s="127">
        <v>2637</v>
      </c>
      <c r="J30" s="6">
        <f t="shared" si="3"/>
        <v>0.004400779690660401</v>
      </c>
      <c r="K30" s="56">
        <f t="shared" si="4"/>
        <v>13819</v>
      </c>
      <c r="L30" s="6">
        <f t="shared" si="5"/>
        <v>0.004418442031568887</v>
      </c>
    </row>
    <row r="31" spans="2:12" ht="12.75">
      <c r="B31" s="125" t="s">
        <v>58</v>
      </c>
      <c r="C31" s="127">
        <v>195115</v>
      </c>
      <c r="D31" s="6">
        <f t="shared" si="0"/>
        <v>0.1441996794002464</v>
      </c>
      <c r="E31" s="127">
        <v>0</v>
      </c>
      <c r="F31" s="6">
        <f t="shared" si="1"/>
        <v>0</v>
      </c>
      <c r="G31" s="127">
        <v>0</v>
      </c>
      <c r="H31" s="6">
        <f t="shared" si="2"/>
        <v>0</v>
      </c>
      <c r="I31" s="127">
        <v>0</v>
      </c>
      <c r="J31" s="6">
        <f t="shared" si="3"/>
        <v>0</v>
      </c>
      <c r="K31" s="56">
        <f t="shared" si="4"/>
        <v>195115</v>
      </c>
      <c r="L31" s="6">
        <f t="shared" si="5"/>
        <v>0.062385434328791046</v>
      </c>
    </row>
    <row r="32" spans="2:12" ht="12.75">
      <c r="B32" s="125" t="s">
        <v>61</v>
      </c>
      <c r="C32" s="127">
        <v>189659</v>
      </c>
      <c r="D32" s="6">
        <f t="shared" si="0"/>
        <v>0.1401674243157693</v>
      </c>
      <c r="E32" s="127">
        <v>0</v>
      </c>
      <c r="F32" s="6">
        <f t="shared" si="1"/>
        <v>0</v>
      </c>
      <c r="G32" s="127">
        <v>0</v>
      </c>
      <c r="H32" s="6">
        <f t="shared" si="2"/>
        <v>0</v>
      </c>
      <c r="I32" s="127">
        <v>0</v>
      </c>
      <c r="J32" s="6">
        <f t="shared" si="3"/>
        <v>0</v>
      </c>
      <c r="K32" s="56">
        <f t="shared" si="4"/>
        <v>189659</v>
      </c>
      <c r="L32" s="6">
        <f t="shared" si="5"/>
        <v>0.060640950666858935</v>
      </c>
    </row>
    <row r="33" spans="2:12" ht="12.75">
      <c r="B33" s="125" t="s">
        <v>63</v>
      </c>
      <c r="C33" s="127">
        <v>34047</v>
      </c>
      <c r="D33" s="6">
        <f t="shared" si="0"/>
        <v>0.025162424644646436</v>
      </c>
      <c r="E33" s="127">
        <v>1582</v>
      </c>
      <c r="F33" s="6">
        <f t="shared" si="1"/>
        <v>0.001701723021451176</v>
      </c>
      <c r="G33" s="127">
        <v>2349</v>
      </c>
      <c r="H33" s="6">
        <f t="shared" si="2"/>
        <v>0.009563319843990456</v>
      </c>
      <c r="I33" s="127">
        <v>6684</v>
      </c>
      <c r="J33" s="6">
        <f t="shared" si="3"/>
        <v>0.011154649773369024</v>
      </c>
      <c r="K33" s="56">
        <f t="shared" si="4"/>
        <v>44662</v>
      </c>
      <c r="L33" s="6">
        <f t="shared" si="5"/>
        <v>0.014280082351395156</v>
      </c>
    </row>
    <row r="34" spans="2:12" ht="12.75">
      <c r="B34" s="125" t="s">
        <v>67</v>
      </c>
      <c r="C34" s="127">
        <v>53179</v>
      </c>
      <c r="D34" s="6">
        <f t="shared" si="0"/>
        <v>0.03930192322899676</v>
      </c>
      <c r="E34" s="127">
        <v>53179</v>
      </c>
      <c r="F34" s="6">
        <f t="shared" si="1"/>
        <v>0.05720349466356011</v>
      </c>
      <c r="G34" s="127">
        <v>8923</v>
      </c>
      <c r="H34" s="6">
        <f t="shared" si="2"/>
        <v>0.0363275874703818</v>
      </c>
      <c r="I34" s="127">
        <v>6761</v>
      </c>
      <c r="J34" s="6">
        <f t="shared" si="3"/>
        <v>0.011283151872792935</v>
      </c>
      <c r="K34" s="56">
        <f t="shared" si="4"/>
        <v>122042</v>
      </c>
      <c r="L34" s="6">
        <f t="shared" si="5"/>
        <v>0.03902131141303496</v>
      </c>
    </row>
    <row r="35" spans="2:12" ht="12.75">
      <c r="B35" s="125" t="s">
        <v>68</v>
      </c>
      <c r="C35" s="127">
        <v>22</v>
      </c>
      <c r="D35" s="6">
        <f t="shared" si="0"/>
        <v>1.625909308256885E-05</v>
      </c>
      <c r="E35" s="127">
        <v>22</v>
      </c>
      <c r="F35" s="6">
        <f t="shared" si="1"/>
        <v>2.366492191651446E-05</v>
      </c>
      <c r="G35" s="127">
        <v>0</v>
      </c>
      <c r="H35" s="6">
        <f t="shared" si="2"/>
        <v>0</v>
      </c>
      <c r="I35" s="127">
        <v>19287</v>
      </c>
      <c r="J35" s="6">
        <f t="shared" si="3"/>
        <v>0.03218727261803836</v>
      </c>
      <c r="K35" s="56">
        <f t="shared" si="4"/>
        <v>19331</v>
      </c>
      <c r="L35" s="6">
        <f t="shared" si="5"/>
        <v>0.006180830951028162</v>
      </c>
    </row>
    <row r="36" spans="2:12" ht="12.75">
      <c r="B36" s="125" t="s">
        <v>70</v>
      </c>
      <c r="C36" s="127">
        <v>4269</v>
      </c>
      <c r="D36" s="6">
        <f t="shared" si="0"/>
        <v>0.0031550031077039278</v>
      </c>
      <c r="E36" s="127">
        <v>4269</v>
      </c>
      <c r="F36" s="6">
        <f t="shared" si="1"/>
        <v>0.004592070530072738</v>
      </c>
      <c r="G36" s="127">
        <v>231</v>
      </c>
      <c r="H36" s="6">
        <f t="shared" si="2"/>
        <v>0.0009404541864460603</v>
      </c>
      <c r="I36" s="127">
        <v>10573</v>
      </c>
      <c r="J36" s="6">
        <f t="shared" si="3"/>
        <v>0.01764484022349352</v>
      </c>
      <c r="K36" s="56">
        <f t="shared" si="4"/>
        <v>19342</v>
      </c>
      <c r="L36" s="6">
        <f t="shared" si="5"/>
        <v>0.006184348055185283</v>
      </c>
    </row>
    <row r="37" spans="2:12" ht="12.75">
      <c r="B37" s="125" t="s">
        <v>73</v>
      </c>
      <c r="C37" s="127">
        <v>0</v>
      </c>
      <c r="D37" s="6">
        <f t="shared" si="0"/>
        <v>0</v>
      </c>
      <c r="E37" s="127">
        <v>0</v>
      </c>
      <c r="F37" s="6">
        <f t="shared" si="1"/>
        <v>0</v>
      </c>
      <c r="G37" s="127">
        <v>0</v>
      </c>
      <c r="H37" s="6">
        <f t="shared" si="2"/>
        <v>0</v>
      </c>
      <c r="I37" s="127">
        <v>10547</v>
      </c>
      <c r="J37" s="6">
        <f t="shared" si="3"/>
        <v>0.017601449904207526</v>
      </c>
      <c r="K37" s="56">
        <f t="shared" si="4"/>
        <v>10547</v>
      </c>
      <c r="L37" s="6">
        <f t="shared" si="5"/>
        <v>0.003372263413196111</v>
      </c>
    </row>
    <row r="38" spans="2:12" ht="12.75">
      <c r="B38" s="125" t="s">
        <v>75</v>
      </c>
      <c r="C38" s="127">
        <v>11911</v>
      </c>
      <c r="D38" s="6">
        <f t="shared" si="0"/>
        <v>0.008802820804839889</v>
      </c>
      <c r="E38" s="127">
        <v>11911</v>
      </c>
      <c r="F38" s="6">
        <f t="shared" si="1"/>
        <v>0.012812403861254713</v>
      </c>
      <c r="G38" s="127">
        <v>699</v>
      </c>
      <c r="H38" s="6">
        <f t="shared" si="2"/>
        <v>0.002845789940804312</v>
      </c>
      <c r="I38" s="127">
        <v>1540</v>
      </c>
      <c r="J38" s="6">
        <f t="shared" si="3"/>
        <v>0.0025700419884782015</v>
      </c>
      <c r="K38" s="56">
        <f t="shared" si="4"/>
        <v>26061</v>
      </c>
      <c r="L38" s="6">
        <f t="shared" si="5"/>
        <v>0.00833265922170322</v>
      </c>
    </row>
    <row r="39" spans="2:12" ht="12.75">
      <c r="B39" s="125" t="s">
        <v>78</v>
      </c>
      <c r="C39" s="127">
        <v>225</v>
      </c>
      <c r="D39" s="6">
        <f t="shared" si="0"/>
        <v>0.00016628617925354503</v>
      </c>
      <c r="E39" s="127">
        <v>225</v>
      </c>
      <c r="F39" s="6">
        <f t="shared" si="1"/>
        <v>0.00024202761050980695</v>
      </c>
      <c r="G39" s="127">
        <v>0</v>
      </c>
      <c r="H39" s="6">
        <f t="shared" si="2"/>
        <v>0</v>
      </c>
      <c r="I39" s="127">
        <v>89</v>
      </c>
      <c r="J39" s="6">
        <f t="shared" si="3"/>
        <v>0.00014852840063283112</v>
      </c>
      <c r="K39" s="56">
        <f t="shared" si="4"/>
        <v>539</v>
      </c>
      <c r="L39" s="6">
        <f t="shared" si="5"/>
        <v>0.00017233810369893845</v>
      </c>
    </row>
    <row r="40" spans="2:12" ht="12.75">
      <c r="B40" s="125" t="s">
        <v>79</v>
      </c>
      <c r="C40" s="127">
        <v>30230</v>
      </c>
      <c r="D40" s="6">
        <f t="shared" si="0"/>
        <v>0.02234147199482074</v>
      </c>
      <c r="E40" s="127">
        <v>30230</v>
      </c>
      <c r="F40" s="6">
        <f t="shared" si="1"/>
        <v>0.03251775406982873</v>
      </c>
      <c r="G40" s="127">
        <v>12922</v>
      </c>
      <c r="H40" s="6">
        <f t="shared" si="2"/>
        <v>0.0526084372175584</v>
      </c>
      <c r="I40" s="127">
        <v>13878</v>
      </c>
      <c r="J40" s="6">
        <f t="shared" si="3"/>
        <v>0.023160417348117194</v>
      </c>
      <c r="K40" s="56">
        <f t="shared" si="4"/>
        <v>87260</v>
      </c>
      <c r="L40" s="6">
        <f t="shared" si="5"/>
        <v>0.027900228068217754</v>
      </c>
    </row>
    <row r="41" spans="2:12" ht="12.75">
      <c r="B41" s="125" t="s">
        <v>81</v>
      </c>
      <c r="C41" s="127">
        <v>2429</v>
      </c>
      <c r="D41" s="6">
        <f t="shared" si="0"/>
        <v>0.001795151686252715</v>
      </c>
      <c r="E41" s="127">
        <v>2429</v>
      </c>
      <c r="F41" s="6">
        <f t="shared" si="1"/>
        <v>0.0026128225152369827</v>
      </c>
      <c r="G41" s="127">
        <v>0</v>
      </c>
      <c r="H41" s="6">
        <f t="shared" si="2"/>
        <v>0</v>
      </c>
      <c r="I41" s="127">
        <v>518</v>
      </c>
      <c r="J41" s="6">
        <f t="shared" si="3"/>
        <v>0.0008644686688517587</v>
      </c>
      <c r="K41" s="56">
        <f t="shared" si="4"/>
        <v>5376</v>
      </c>
      <c r="L41" s="6">
        <f t="shared" si="5"/>
        <v>0.0017189047226075938</v>
      </c>
    </row>
    <row r="42" spans="2:12" ht="12.75">
      <c r="B42" s="125" t="s">
        <v>82</v>
      </c>
      <c r="C42" s="127">
        <v>7151</v>
      </c>
      <c r="D42" s="6">
        <f t="shared" si="0"/>
        <v>0.005284944301520447</v>
      </c>
      <c r="E42" s="127">
        <v>946</v>
      </c>
      <c r="F42" s="6">
        <f t="shared" si="1"/>
        <v>0.0010175916424101216</v>
      </c>
      <c r="G42" s="127">
        <v>4491</v>
      </c>
      <c r="H42" s="6">
        <f t="shared" si="2"/>
        <v>0.01828389502739938</v>
      </c>
      <c r="I42" s="127">
        <v>1019</v>
      </c>
      <c r="J42" s="6">
        <f t="shared" si="3"/>
        <v>0.0017005667443242124</v>
      </c>
      <c r="K42" s="56">
        <f t="shared" si="4"/>
        <v>13607</v>
      </c>
      <c r="L42" s="6">
        <f t="shared" si="5"/>
        <v>0.004350657842358915</v>
      </c>
    </row>
    <row r="43" spans="2:12" ht="12.75">
      <c r="B43" s="125" t="s">
        <v>88</v>
      </c>
      <c r="C43" s="127">
        <v>0</v>
      </c>
      <c r="D43" s="6">
        <f t="shared" si="0"/>
        <v>0</v>
      </c>
      <c r="E43" s="127">
        <v>0</v>
      </c>
      <c r="F43" s="6">
        <f t="shared" si="1"/>
        <v>0</v>
      </c>
      <c r="G43" s="127">
        <v>0</v>
      </c>
      <c r="H43" s="6">
        <f t="shared" si="2"/>
        <v>0</v>
      </c>
      <c r="I43" s="127">
        <v>12967</v>
      </c>
      <c r="J43" s="6">
        <f t="shared" si="3"/>
        <v>0.021640087314673272</v>
      </c>
      <c r="K43" s="56">
        <f t="shared" si="4"/>
        <v>12967</v>
      </c>
      <c r="L43" s="6">
        <f t="shared" si="5"/>
        <v>0.004146026327762773</v>
      </c>
    </row>
    <row r="44" spans="2:12" ht="12.75">
      <c r="B44" s="125" t="s">
        <v>89</v>
      </c>
      <c r="C44" s="127">
        <v>27790</v>
      </c>
      <c r="D44" s="6">
        <f t="shared" si="0"/>
        <v>0.02053819076202674</v>
      </c>
      <c r="E44" s="127">
        <v>27790</v>
      </c>
      <c r="F44" s="6">
        <f t="shared" si="1"/>
        <v>0.02989309909363349</v>
      </c>
      <c r="G44" s="127">
        <v>3326</v>
      </c>
      <c r="H44" s="6">
        <f t="shared" si="2"/>
        <v>0.013540911792725525</v>
      </c>
      <c r="I44" s="127">
        <v>22363</v>
      </c>
      <c r="J44" s="6">
        <f t="shared" si="3"/>
        <v>0.03732068116125845</v>
      </c>
      <c r="K44" s="56">
        <f t="shared" si="4"/>
        <v>81269</v>
      </c>
      <c r="L44" s="6">
        <f t="shared" si="5"/>
        <v>0.025984685249552927</v>
      </c>
    </row>
    <row r="45" spans="2:12" ht="12.75">
      <c r="B45" s="125" t="s">
        <v>93</v>
      </c>
      <c r="C45" s="127">
        <v>4330</v>
      </c>
      <c r="D45" s="6">
        <f t="shared" si="0"/>
        <v>0.0032000851385237776</v>
      </c>
      <c r="E45" s="127">
        <v>4330</v>
      </c>
      <c r="F45" s="6">
        <f t="shared" si="1"/>
        <v>0.004657686904477618</v>
      </c>
      <c r="G45" s="127">
        <v>84</v>
      </c>
      <c r="H45" s="6">
        <f t="shared" si="2"/>
        <v>0.0003419833405258401</v>
      </c>
      <c r="I45" s="127">
        <v>7082</v>
      </c>
      <c r="J45" s="6">
        <f t="shared" si="3"/>
        <v>0.011818855430131572</v>
      </c>
      <c r="K45" s="56">
        <f t="shared" si="4"/>
        <v>15826</v>
      </c>
      <c r="L45" s="6">
        <f t="shared" si="5"/>
        <v>0.005060153671872727</v>
      </c>
    </row>
    <row r="46" spans="2:12" ht="12.75">
      <c r="B46" s="125" t="s">
        <v>97</v>
      </c>
      <c r="C46" s="127">
        <v>0</v>
      </c>
      <c r="D46" s="6">
        <f t="shared" si="0"/>
        <v>0</v>
      </c>
      <c r="E46" s="127">
        <v>0</v>
      </c>
      <c r="F46" s="6">
        <f t="shared" si="1"/>
        <v>0</v>
      </c>
      <c r="G46" s="127">
        <v>0</v>
      </c>
      <c r="H46" s="6">
        <f t="shared" si="2"/>
        <v>0</v>
      </c>
      <c r="I46" s="127">
        <v>275</v>
      </c>
      <c r="J46" s="6">
        <f t="shared" si="3"/>
        <v>0.0004589360693711074</v>
      </c>
      <c r="K46" s="56">
        <f t="shared" si="4"/>
        <v>275</v>
      </c>
      <c r="L46" s="6">
        <f t="shared" si="5"/>
        <v>8.792760392802982E-05</v>
      </c>
    </row>
    <row r="47" spans="2:12" ht="12.75">
      <c r="B47" s="125" t="s">
        <v>99</v>
      </c>
      <c r="C47" s="127">
        <v>73203</v>
      </c>
      <c r="D47" s="6">
        <f t="shared" si="0"/>
        <v>0.0541006541328767</v>
      </c>
      <c r="E47" s="127">
        <v>73203</v>
      </c>
      <c r="F47" s="6">
        <f t="shared" si="1"/>
        <v>0.078742876320664</v>
      </c>
      <c r="G47" s="127">
        <v>14450</v>
      </c>
      <c r="H47" s="6">
        <f t="shared" si="2"/>
        <v>0.05882927703093321</v>
      </c>
      <c r="I47" s="127">
        <v>37022</v>
      </c>
      <c r="J47" s="6">
        <f t="shared" si="3"/>
        <v>0.06178447694638959</v>
      </c>
      <c r="K47" s="56">
        <f t="shared" si="4"/>
        <v>197878</v>
      </c>
      <c r="L47" s="6">
        <f t="shared" si="5"/>
        <v>0.06326886694571159</v>
      </c>
    </row>
    <row r="48" spans="2:12" ht="12.75">
      <c r="B48" s="125" t="s">
        <v>106</v>
      </c>
      <c r="C48" s="127">
        <v>3239</v>
      </c>
      <c r="D48" s="6">
        <f t="shared" si="0"/>
        <v>0.0023937819315654773</v>
      </c>
      <c r="E48" s="127">
        <v>3239</v>
      </c>
      <c r="F48" s="6">
        <f t="shared" si="1"/>
        <v>0.0034841219130722877</v>
      </c>
      <c r="G48" s="127">
        <v>168</v>
      </c>
      <c r="H48" s="6">
        <f t="shared" si="2"/>
        <v>0.0006839666810516802</v>
      </c>
      <c r="I48" s="127">
        <v>4221</v>
      </c>
      <c r="J48" s="6">
        <f t="shared" si="3"/>
        <v>0.007044251450237979</v>
      </c>
      <c r="K48" s="56">
        <f t="shared" si="4"/>
        <v>10867</v>
      </c>
      <c r="L48" s="6">
        <f t="shared" si="5"/>
        <v>0.003474579170494182</v>
      </c>
    </row>
    <row r="49" spans="2:12" ht="12.75">
      <c r="B49" s="125" t="s">
        <v>110</v>
      </c>
      <c r="C49" s="127">
        <v>0</v>
      </c>
      <c r="D49" s="6">
        <f t="shared" si="0"/>
        <v>0</v>
      </c>
      <c r="E49" s="127">
        <v>0</v>
      </c>
      <c r="F49" s="6">
        <f t="shared" si="1"/>
        <v>0</v>
      </c>
      <c r="G49" s="127">
        <v>0</v>
      </c>
      <c r="H49" s="6">
        <f t="shared" si="2"/>
        <v>0</v>
      </c>
      <c r="I49" s="127">
        <v>4465</v>
      </c>
      <c r="J49" s="6">
        <f t="shared" si="3"/>
        <v>0.0074514529081527075</v>
      </c>
      <c r="K49" s="56">
        <f t="shared" si="4"/>
        <v>4465</v>
      </c>
      <c r="L49" s="6">
        <f t="shared" si="5"/>
        <v>0.0014276245510496477</v>
      </c>
    </row>
    <row r="50" spans="2:12" ht="12.75">
      <c r="B50" s="125" t="s">
        <v>112</v>
      </c>
      <c r="C50" s="127">
        <v>0</v>
      </c>
      <c r="D50" s="6">
        <f t="shared" si="0"/>
        <v>0</v>
      </c>
      <c r="E50" s="127">
        <v>0</v>
      </c>
      <c r="F50" s="6">
        <f t="shared" si="1"/>
        <v>0</v>
      </c>
      <c r="G50" s="127">
        <v>0</v>
      </c>
      <c r="H50" s="6">
        <f t="shared" si="2"/>
        <v>0</v>
      </c>
      <c r="I50" s="127">
        <v>9677</v>
      </c>
      <c r="J50" s="6">
        <f t="shared" si="3"/>
        <v>0.01614954306656075</v>
      </c>
      <c r="K50" s="56">
        <f t="shared" si="4"/>
        <v>9677</v>
      </c>
      <c r="L50" s="6">
        <f t="shared" si="5"/>
        <v>0.0030940924480419804</v>
      </c>
    </row>
    <row r="51" spans="2:12" ht="12.75">
      <c r="B51" s="125" t="s">
        <v>115</v>
      </c>
      <c r="C51" s="127">
        <v>47552</v>
      </c>
      <c r="D51" s="6">
        <f t="shared" si="0"/>
        <v>0.035143290648286994</v>
      </c>
      <c r="E51" s="127">
        <v>47552</v>
      </c>
      <c r="F51" s="6">
        <f t="shared" si="1"/>
        <v>0.051150653044277065</v>
      </c>
      <c r="G51" s="127">
        <v>3156</v>
      </c>
      <c r="H51" s="6">
        <f t="shared" si="2"/>
        <v>0.012848802651185135</v>
      </c>
      <c r="I51" s="127">
        <v>10513</v>
      </c>
      <c r="J51" s="6">
        <f t="shared" si="3"/>
        <v>0.017544708717448915</v>
      </c>
      <c r="K51" s="56">
        <f t="shared" si="4"/>
        <v>108773</v>
      </c>
      <c r="L51" s="6">
        <f t="shared" si="5"/>
        <v>0.03477872458932214</v>
      </c>
    </row>
    <row r="52" spans="2:12" ht="12.75">
      <c r="B52" s="125" t="s">
        <v>120</v>
      </c>
      <c r="C52" s="127">
        <v>0</v>
      </c>
      <c r="D52" s="6">
        <f t="shared" si="0"/>
        <v>0</v>
      </c>
      <c r="E52" s="127">
        <v>0</v>
      </c>
      <c r="F52" s="6">
        <f t="shared" si="1"/>
        <v>0</v>
      </c>
      <c r="G52" s="127">
        <v>0</v>
      </c>
      <c r="H52" s="6">
        <f t="shared" si="2"/>
        <v>0</v>
      </c>
      <c r="I52" s="127">
        <v>393</v>
      </c>
      <c r="J52" s="6">
        <f t="shared" si="3"/>
        <v>0.0006558613645921644</v>
      </c>
      <c r="K52" s="56">
        <f t="shared" si="4"/>
        <v>393</v>
      </c>
      <c r="L52" s="6">
        <f t="shared" si="5"/>
        <v>0.00012565653943169352</v>
      </c>
    </row>
    <row r="53" spans="2:12" ht="12.75">
      <c r="B53" s="125" t="s">
        <v>121</v>
      </c>
      <c r="C53" s="127">
        <v>537</v>
      </c>
      <c r="D53" s="6">
        <f t="shared" si="0"/>
        <v>0.00039686968115179415</v>
      </c>
      <c r="E53" s="127">
        <v>537</v>
      </c>
      <c r="F53" s="6">
        <f t="shared" si="1"/>
        <v>0.0005776392304167393</v>
      </c>
      <c r="G53" s="127">
        <v>0</v>
      </c>
      <c r="H53" s="6">
        <f t="shared" si="2"/>
        <v>0</v>
      </c>
      <c r="I53" s="127">
        <v>772</v>
      </c>
      <c r="J53" s="6">
        <f t="shared" si="3"/>
        <v>0.0012883587111072541</v>
      </c>
      <c r="K53" s="56">
        <f t="shared" si="4"/>
        <v>1846</v>
      </c>
      <c r="L53" s="6">
        <f t="shared" si="5"/>
        <v>0.0005902340249132474</v>
      </c>
    </row>
    <row r="54" spans="2:12" ht="12.75">
      <c r="B54" s="125" t="s">
        <v>122</v>
      </c>
      <c r="C54" s="127">
        <v>9464</v>
      </c>
      <c r="D54" s="6">
        <f t="shared" si="0"/>
        <v>0.00699436622424689</v>
      </c>
      <c r="E54" s="127">
        <v>9464</v>
      </c>
      <c r="F54" s="6">
        <f t="shared" si="1"/>
        <v>0.010180219137176948</v>
      </c>
      <c r="G54" s="127">
        <v>980</v>
      </c>
      <c r="H54" s="6">
        <f t="shared" si="2"/>
        <v>0.003989805639468135</v>
      </c>
      <c r="I54" s="127">
        <v>2388</v>
      </c>
      <c r="J54" s="6">
        <f t="shared" si="3"/>
        <v>0.003985233940575289</v>
      </c>
      <c r="K54" s="56">
        <f t="shared" si="4"/>
        <v>22296</v>
      </c>
      <c r="L54" s="6">
        <f t="shared" si="5"/>
        <v>0.0071288503897431015</v>
      </c>
    </row>
    <row r="55" spans="2:12" ht="12.75">
      <c r="B55" s="125" t="s">
        <v>123</v>
      </c>
      <c r="C55" s="127">
        <v>191</v>
      </c>
      <c r="D55" s="6">
        <f t="shared" si="0"/>
        <v>0.00014115848994412046</v>
      </c>
      <c r="E55" s="127">
        <v>191</v>
      </c>
      <c r="F55" s="6">
        <f t="shared" si="1"/>
        <v>0.0002054545493661028</v>
      </c>
      <c r="G55" s="127">
        <v>0</v>
      </c>
      <c r="H55" s="6">
        <f t="shared" si="2"/>
        <v>0</v>
      </c>
      <c r="I55" s="127">
        <v>0</v>
      </c>
      <c r="J55" s="6">
        <f t="shared" si="3"/>
        <v>0</v>
      </c>
      <c r="K55" s="56">
        <f t="shared" si="4"/>
        <v>382</v>
      </c>
      <c r="L55" s="6">
        <f t="shared" si="5"/>
        <v>0.00012213943527457233</v>
      </c>
    </row>
    <row r="56" spans="2:12" ht="12.75">
      <c r="B56" s="125" t="s">
        <v>127</v>
      </c>
      <c r="C56" s="127">
        <v>0</v>
      </c>
      <c r="D56" s="6">
        <f t="shared" si="0"/>
        <v>0</v>
      </c>
      <c r="E56" s="127">
        <v>0</v>
      </c>
      <c r="F56" s="6">
        <f t="shared" si="1"/>
        <v>0</v>
      </c>
      <c r="G56" s="127">
        <v>0</v>
      </c>
      <c r="H56" s="6">
        <f t="shared" si="2"/>
        <v>0</v>
      </c>
      <c r="I56" s="127">
        <v>14066</v>
      </c>
      <c r="J56" s="6">
        <f t="shared" si="3"/>
        <v>0.023474162733723623</v>
      </c>
      <c r="K56" s="56">
        <f t="shared" si="4"/>
        <v>14066</v>
      </c>
      <c r="L56" s="6">
        <f t="shared" si="5"/>
        <v>0.004497417006733336</v>
      </c>
    </row>
    <row r="57" spans="2:12" ht="12.75">
      <c r="B57" s="125" t="s">
        <v>128</v>
      </c>
      <c r="C57" s="127">
        <v>0</v>
      </c>
      <c r="D57" s="6">
        <f t="shared" si="0"/>
        <v>0</v>
      </c>
      <c r="E57" s="127">
        <v>0</v>
      </c>
      <c r="F57" s="6">
        <f t="shared" si="1"/>
        <v>0</v>
      </c>
      <c r="G57" s="127">
        <v>0</v>
      </c>
      <c r="H57" s="6">
        <f t="shared" si="2"/>
        <v>0</v>
      </c>
      <c r="I57" s="127">
        <v>7066</v>
      </c>
      <c r="J57" s="6">
        <f t="shared" si="3"/>
        <v>0.011792153695186344</v>
      </c>
      <c r="K57" s="56">
        <f t="shared" si="4"/>
        <v>7066</v>
      </c>
      <c r="L57" s="6">
        <f t="shared" si="5"/>
        <v>0.0022592598158380317</v>
      </c>
    </row>
    <row r="58" spans="2:12" ht="12.75">
      <c r="B58" s="125" t="s">
        <v>130</v>
      </c>
      <c r="C58" s="127">
        <v>0</v>
      </c>
      <c r="D58" s="6">
        <f t="shared" si="0"/>
        <v>0</v>
      </c>
      <c r="E58" s="127">
        <v>0</v>
      </c>
      <c r="F58" s="6">
        <f t="shared" si="1"/>
        <v>0</v>
      </c>
      <c r="G58" s="127">
        <v>0</v>
      </c>
      <c r="H58" s="6">
        <f t="shared" si="2"/>
        <v>0</v>
      </c>
      <c r="I58" s="127">
        <v>4664</v>
      </c>
      <c r="J58" s="6">
        <f t="shared" si="3"/>
        <v>0.0077835557365339815</v>
      </c>
      <c r="K58" s="56">
        <f t="shared" si="4"/>
        <v>4664</v>
      </c>
      <c r="L58" s="6">
        <f t="shared" si="5"/>
        <v>0.0014912521626193856</v>
      </c>
    </row>
    <row r="59" spans="2:12" ht="12.75">
      <c r="B59" s="125" t="s">
        <v>131</v>
      </c>
      <c r="C59" s="127">
        <v>0</v>
      </c>
      <c r="D59" s="6">
        <f t="shared" si="0"/>
        <v>0</v>
      </c>
      <c r="E59" s="127">
        <v>0</v>
      </c>
      <c r="F59" s="6">
        <f t="shared" si="1"/>
        <v>0</v>
      </c>
      <c r="G59" s="127">
        <v>0</v>
      </c>
      <c r="H59" s="6">
        <f t="shared" si="2"/>
        <v>0</v>
      </c>
      <c r="I59" s="127">
        <v>2870</v>
      </c>
      <c r="J59" s="6">
        <f t="shared" si="3"/>
        <v>0.004789623705800284</v>
      </c>
      <c r="K59" s="56">
        <f t="shared" si="4"/>
        <v>2870</v>
      </c>
      <c r="L59" s="6">
        <f t="shared" si="5"/>
        <v>0.0009176444482670748</v>
      </c>
    </row>
    <row r="60" spans="2:12" ht="12.75">
      <c r="B60" s="125" t="s">
        <v>132</v>
      </c>
      <c r="C60" s="127">
        <v>8004</v>
      </c>
      <c r="D60" s="6">
        <f t="shared" si="0"/>
        <v>0.005915353683312775</v>
      </c>
      <c r="E60" s="127">
        <v>8004</v>
      </c>
      <c r="F60" s="6">
        <f t="shared" si="1"/>
        <v>0.008609728864535532</v>
      </c>
      <c r="G60" s="127">
        <v>0</v>
      </c>
      <c r="H60" s="6">
        <f t="shared" si="2"/>
        <v>0</v>
      </c>
      <c r="I60" s="127">
        <v>32440</v>
      </c>
      <c r="J60" s="6">
        <f t="shared" si="3"/>
        <v>0.05413776760144991</v>
      </c>
      <c r="K60" s="56">
        <f t="shared" si="4"/>
        <v>48448</v>
      </c>
      <c r="L60" s="6">
        <f t="shared" si="5"/>
        <v>0.015490605654927958</v>
      </c>
    </row>
    <row r="61" spans="2:12" ht="12.75">
      <c r="B61" s="125" t="s">
        <v>134</v>
      </c>
      <c r="C61" s="127">
        <v>246</v>
      </c>
      <c r="D61" s="6">
        <f t="shared" si="0"/>
        <v>0.00018180622265054258</v>
      </c>
      <c r="E61" s="127">
        <v>246</v>
      </c>
      <c r="F61" s="6">
        <f t="shared" si="1"/>
        <v>0.00026461685415738893</v>
      </c>
      <c r="G61" s="127">
        <v>0</v>
      </c>
      <c r="H61" s="6">
        <f t="shared" si="2"/>
        <v>0</v>
      </c>
      <c r="I61" s="127">
        <v>724</v>
      </c>
      <c r="J61" s="6">
        <f t="shared" si="3"/>
        <v>0.00120825350627157</v>
      </c>
      <c r="K61" s="56">
        <f t="shared" si="4"/>
        <v>1216</v>
      </c>
      <c r="L61" s="6">
        <f t="shared" si="5"/>
        <v>0.00038879987773267</v>
      </c>
    </row>
    <row r="62" spans="2:12" ht="12.75">
      <c r="B62" s="125" t="s">
        <v>135</v>
      </c>
      <c r="C62" s="127">
        <v>34297</v>
      </c>
      <c r="D62" s="6">
        <f t="shared" si="0"/>
        <v>0.02534718706603926</v>
      </c>
      <c r="E62" s="127">
        <v>34297</v>
      </c>
      <c r="F62" s="6">
        <f t="shared" si="1"/>
        <v>0.036892537589577105</v>
      </c>
      <c r="G62" s="127">
        <v>25447</v>
      </c>
      <c r="H62" s="6">
        <f t="shared" si="2"/>
        <v>0.10360059602810777</v>
      </c>
      <c r="I62" s="127">
        <v>674</v>
      </c>
      <c r="J62" s="6">
        <f t="shared" si="3"/>
        <v>0.0011248105845677323</v>
      </c>
      <c r="K62" s="56">
        <f t="shared" si="4"/>
        <v>94715</v>
      </c>
      <c r="L62" s="6">
        <f t="shared" si="5"/>
        <v>0.030283865476521253</v>
      </c>
    </row>
    <row r="63" spans="2:12" ht="12.75">
      <c r="B63" s="125" t="s">
        <v>136</v>
      </c>
      <c r="C63" s="127">
        <v>0</v>
      </c>
      <c r="D63" s="6">
        <f t="shared" si="0"/>
        <v>0</v>
      </c>
      <c r="E63" s="127">
        <v>0</v>
      </c>
      <c r="F63" s="6">
        <f t="shared" si="1"/>
        <v>0</v>
      </c>
      <c r="G63" s="127">
        <v>0</v>
      </c>
      <c r="H63" s="6">
        <f t="shared" si="2"/>
        <v>0</v>
      </c>
      <c r="I63" s="127">
        <v>21168</v>
      </c>
      <c r="J63" s="6">
        <f t="shared" si="3"/>
        <v>0.03532639533253673</v>
      </c>
      <c r="K63" s="56">
        <f t="shared" si="4"/>
        <v>21168</v>
      </c>
      <c r="L63" s="6">
        <f t="shared" si="5"/>
        <v>0.006768187345267401</v>
      </c>
    </row>
    <row r="64" spans="2:12" ht="12.75">
      <c r="B64" s="125" t="s">
        <v>137</v>
      </c>
      <c r="C64" s="127">
        <v>29337</v>
      </c>
      <c r="D64" s="6">
        <f t="shared" si="0"/>
        <v>0.02168150062560556</v>
      </c>
      <c r="E64" s="127">
        <v>29337</v>
      </c>
      <c r="F64" s="6">
        <f t="shared" si="1"/>
        <v>0.03155717337567203</v>
      </c>
      <c r="G64" s="127">
        <v>18504</v>
      </c>
      <c r="H64" s="6">
        <f t="shared" si="2"/>
        <v>0.07533404444154934</v>
      </c>
      <c r="I64" s="127">
        <v>28790</v>
      </c>
      <c r="J64" s="6">
        <f t="shared" si="3"/>
        <v>0.04804643431706975</v>
      </c>
      <c r="K64" s="56">
        <f t="shared" si="4"/>
        <v>105968</v>
      </c>
      <c r="L64" s="6">
        <f t="shared" si="5"/>
        <v>0.033881863029256234</v>
      </c>
    </row>
    <row r="65" spans="2:12" ht="12.75">
      <c r="B65" s="125" t="s">
        <v>139</v>
      </c>
      <c r="C65" s="127">
        <v>2707</v>
      </c>
      <c r="D65" s="6">
        <f t="shared" si="0"/>
        <v>0.0020006074988415394</v>
      </c>
      <c r="E65" s="127">
        <v>2707</v>
      </c>
      <c r="F65" s="6">
        <f t="shared" si="1"/>
        <v>0.002911861074000211</v>
      </c>
      <c r="G65" s="127">
        <v>191</v>
      </c>
      <c r="H65" s="6">
        <f t="shared" si="2"/>
        <v>0.0007776049766718507</v>
      </c>
      <c r="I65" s="127">
        <v>11984</v>
      </c>
      <c r="J65" s="6">
        <f t="shared" si="3"/>
        <v>0.01999959947397582</v>
      </c>
      <c r="K65" s="56">
        <f t="shared" si="4"/>
        <v>17589</v>
      </c>
      <c r="L65" s="6">
        <f t="shared" si="5"/>
        <v>0.005623849547236787</v>
      </c>
    </row>
    <row r="66" spans="2:12" ht="12.75">
      <c r="B66" s="125" t="s">
        <v>140</v>
      </c>
      <c r="C66" s="127">
        <v>5504</v>
      </c>
      <c r="D66" s="6">
        <f t="shared" si="0"/>
        <v>0.004067729469384497</v>
      </c>
      <c r="E66" s="127">
        <v>5504</v>
      </c>
      <c r="F66" s="6">
        <f t="shared" si="1"/>
        <v>0.005920533192204345</v>
      </c>
      <c r="G66" s="127">
        <v>0</v>
      </c>
      <c r="H66" s="6">
        <f t="shared" si="2"/>
        <v>0</v>
      </c>
      <c r="I66" s="127">
        <v>15749</v>
      </c>
      <c r="J66" s="6">
        <f t="shared" si="3"/>
        <v>0.0262828514782748</v>
      </c>
      <c r="K66" s="56">
        <f t="shared" si="4"/>
        <v>26757</v>
      </c>
      <c r="L66" s="6">
        <f t="shared" si="5"/>
        <v>0.008555195993826523</v>
      </c>
    </row>
    <row r="67" spans="2:12" ht="12.75">
      <c r="B67" s="125" t="s">
        <v>141</v>
      </c>
      <c r="C67" s="127">
        <v>0</v>
      </c>
      <c r="D67" s="6">
        <f>+C67/$C$76</f>
        <v>0</v>
      </c>
      <c r="E67" s="127">
        <v>0</v>
      </c>
      <c r="F67" s="6">
        <f t="shared" si="1"/>
        <v>0</v>
      </c>
      <c r="G67" s="127">
        <v>0</v>
      </c>
      <c r="H67" s="6">
        <f t="shared" si="2"/>
        <v>0</v>
      </c>
      <c r="I67" s="127">
        <v>2978</v>
      </c>
      <c r="J67" s="6">
        <f t="shared" si="3"/>
        <v>0.004969860416680574</v>
      </c>
      <c r="K67" s="56">
        <f t="shared" si="4"/>
        <v>2978</v>
      </c>
      <c r="L67" s="6">
        <f t="shared" si="5"/>
        <v>0.0009521760163551738</v>
      </c>
    </row>
    <row r="68" spans="2:12" ht="12.75">
      <c r="B68" s="125" t="s">
        <v>143</v>
      </c>
      <c r="C68" s="127">
        <v>0</v>
      </c>
      <c r="D68" s="6">
        <f>+C68/$C$76</f>
        <v>0</v>
      </c>
      <c r="E68" s="127">
        <v>0</v>
      </c>
      <c r="F68" s="6">
        <f>+E68/$E$76</f>
        <v>0</v>
      </c>
      <c r="G68" s="127">
        <v>0</v>
      </c>
      <c r="H68" s="6">
        <f>+G68/$G$76</f>
        <v>0</v>
      </c>
      <c r="I68" s="127">
        <v>17265</v>
      </c>
      <c r="J68" s="6">
        <f>+I68/$I$76</f>
        <v>0.028812840864335162</v>
      </c>
      <c r="K68" s="56">
        <f>+C68+E68+G68+I68</f>
        <v>17265</v>
      </c>
      <c r="L68" s="6">
        <f>+K68/$K$76</f>
        <v>0.00552025484297249</v>
      </c>
    </row>
    <row r="69" spans="2:12" ht="12.75">
      <c r="B69" s="125" t="s">
        <v>145</v>
      </c>
      <c r="C69" s="127">
        <v>603</v>
      </c>
      <c r="D69" s="6">
        <f>+C69/$C$76</f>
        <v>0.0004456469603995007</v>
      </c>
      <c r="E69" s="127">
        <v>603</v>
      </c>
      <c r="F69" s="6">
        <f>+E69/$E$76</f>
        <v>0.0006486339961662826</v>
      </c>
      <c r="G69" s="127">
        <v>0</v>
      </c>
      <c r="H69" s="6">
        <f>+G69/$G$76</f>
        <v>0</v>
      </c>
      <c r="I69" s="127">
        <v>0</v>
      </c>
      <c r="J69" s="6">
        <f>+I69/$I$76</f>
        <v>0</v>
      </c>
      <c r="K69" s="56">
        <f>+C69+E69+G69+I69</f>
        <v>1206</v>
      </c>
      <c r="L69" s="6">
        <f>+K69/$K$76</f>
        <v>0.00038560251031710533</v>
      </c>
    </row>
    <row r="70" spans="2:12" ht="12.75">
      <c r="B70" s="125" t="s">
        <v>146</v>
      </c>
      <c r="C70" s="127">
        <v>2674</v>
      </c>
      <c r="D70" s="6">
        <f>+C70/$C$76</f>
        <v>0.0019762188592176862</v>
      </c>
      <c r="E70" s="127">
        <v>2674</v>
      </c>
      <c r="F70" s="6">
        <f>+E70/$E$76</f>
        <v>0.0028763636911254393</v>
      </c>
      <c r="G70" s="127">
        <v>0</v>
      </c>
      <c r="H70" s="6">
        <f>+G70/$G$76</f>
        <v>0</v>
      </c>
      <c r="I70" s="127">
        <v>1102</v>
      </c>
      <c r="J70" s="6">
        <f>+I70/$I$76</f>
        <v>0.0018390819943525831</v>
      </c>
      <c r="K70" s="56">
        <f>+C70+E70+G70+I70</f>
        <v>6450</v>
      </c>
      <c r="L70" s="6">
        <f>+K70/$K$76</f>
        <v>0.002062301983039245</v>
      </c>
    </row>
    <row r="71" spans="2:12" ht="12.75">
      <c r="B71" s="125" t="s">
        <v>147</v>
      </c>
      <c r="C71" s="127">
        <v>0</v>
      </c>
      <c r="D71" s="6">
        <f>+C71/$C$76</f>
        <v>0</v>
      </c>
      <c r="E71" s="127">
        <v>0</v>
      </c>
      <c r="F71" s="6">
        <f>+E71/$E$76</f>
        <v>0</v>
      </c>
      <c r="G71" s="127">
        <v>0</v>
      </c>
      <c r="H71" s="6">
        <f>+G71/$G$76</f>
        <v>0</v>
      </c>
      <c r="I71" s="127">
        <v>538</v>
      </c>
      <c r="J71" s="6">
        <f>+I71/$I$76</f>
        <v>0.0008978458375332937</v>
      </c>
      <c r="K71" s="56">
        <f>+C71+E71+G71+I71</f>
        <v>538</v>
      </c>
      <c r="L71" s="6">
        <f>+K71/$K$76</f>
        <v>0.00017201836695738198</v>
      </c>
    </row>
    <row r="72" spans="2:12" ht="12.75">
      <c r="B72" s="125" t="s">
        <v>148</v>
      </c>
      <c r="C72" s="127">
        <v>2744</v>
      </c>
      <c r="D72" s="6"/>
      <c r="E72" s="127">
        <v>2744</v>
      </c>
      <c r="F72" s="6"/>
      <c r="G72" s="127">
        <v>0</v>
      </c>
      <c r="H72" s="6"/>
      <c r="I72" s="127">
        <v>3494</v>
      </c>
      <c r="J72" s="6">
        <f>+I72/$I$76</f>
        <v>0.005830991368664179</v>
      </c>
      <c r="K72" s="56">
        <f>+C72+E72+G72+I72</f>
        <v>8982</v>
      </c>
      <c r="L72" s="6">
        <f>+K72/$K$76</f>
        <v>0.0028718754126602322</v>
      </c>
    </row>
    <row r="73" spans="2:12" ht="12.75">
      <c r="B73" s="78"/>
      <c r="C73" s="79">
        <v>0</v>
      </c>
      <c r="D73" s="6"/>
      <c r="E73" s="79">
        <v>0</v>
      </c>
      <c r="F73" s="6"/>
      <c r="G73" s="79">
        <v>0</v>
      </c>
      <c r="H73" s="6"/>
      <c r="I73" s="79"/>
      <c r="J73" s="6"/>
      <c r="K73" s="56"/>
      <c r="L73" s="6"/>
    </row>
    <row r="74" spans="2:12" ht="12.75">
      <c r="B74" s="31"/>
      <c r="C74" s="32"/>
      <c r="D74" s="6"/>
      <c r="E74" s="32"/>
      <c r="F74" s="6"/>
      <c r="G74" s="32"/>
      <c r="H74" s="6"/>
      <c r="I74" s="32"/>
      <c r="J74" s="6"/>
      <c r="K74" s="32"/>
      <c r="L74" s="6"/>
    </row>
    <row r="75" spans="2:13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  <c r="M75" s="4"/>
    </row>
    <row r="76" spans="3:13" ht="12.75">
      <c r="C76" s="4">
        <f>SUM(C2:C75)</f>
        <v>1353089</v>
      </c>
      <c r="D76" s="7">
        <f>SUM(D2:D75)</f>
        <v>0.9979720476627922</v>
      </c>
      <c r="E76" s="4">
        <f>SUM(E2:E75)</f>
        <v>929646</v>
      </c>
      <c r="F76" s="10">
        <f>+E76/$E$76</f>
        <v>1</v>
      </c>
      <c r="G76" s="4">
        <f>SUM(G2:G75)</f>
        <v>245626</v>
      </c>
      <c r="H76" s="10">
        <f>+G76/$G$76</f>
        <v>1</v>
      </c>
      <c r="I76" s="4">
        <f>SUM(I2:I75)</f>
        <v>599212</v>
      </c>
      <c r="J76" s="10">
        <f>+I76/$I$76</f>
        <v>1</v>
      </c>
      <c r="K76" s="4">
        <f>SUM(K2:K75)</f>
        <v>3127573</v>
      </c>
      <c r="L76" s="10">
        <f>+K76/$K$76</f>
        <v>1</v>
      </c>
      <c r="M76" s="4">
        <f>+I76+G76+E76+C76</f>
        <v>3127573</v>
      </c>
    </row>
    <row r="77" spans="3:11" ht="12.75">
      <c r="C77" s="4"/>
      <c r="E77" s="4"/>
      <c r="G77" s="4"/>
      <c r="I77" s="4"/>
      <c r="K77" s="4">
        <f>+K76-K78</f>
        <v>-5.580000000540167</v>
      </c>
    </row>
    <row r="78" spans="3:11" ht="12.75">
      <c r="C78" s="9">
        <v>1353092.97</v>
      </c>
      <c r="E78" s="4">
        <v>929648.98</v>
      </c>
      <c r="G78" s="9">
        <v>245626.2</v>
      </c>
      <c r="I78" s="9">
        <v>599210.43</v>
      </c>
      <c r="K78" s="4">
        <f>SUM(C78:I78)</f>
        <v>3127578.5800000005</v>
      </c>
    </row>
    <row r="80" spans="3:11" ht="12.75">
      <c r="C80" s="4">
        <f>+C76-C78</f>
        <v>-3.9699999999720603</v>
      </c>
      <c r="E80" s="4">
        <f>+E76-E78</f>
        <v>-2.9799999999813735</v>
      </c>
      <c r="G80" s="4">
        <f>+G76-G78</f>
        <v>-0.20000000001164153</v>
      </c>
      <c r="I80" s="4">
        <f>+I76-I78</f>
        <v>1.5699999999487773</v>
      </c>
      <c r="K80" s="4">
        <f>+K76-K78</f>
        <v>-5.580000000540167</v>
      </c>
    </row>
    <row r="83" ht="12.75">
      <c r="K83" s="4">
        <f>+K78</f>
        <v>3127578.5800000005</v>
      </c>
    </row>
    <row r="84" ht="12.75">
      <c r="K84" s="4">
        <v>0</v>
      </c>
    </row>
    <row r="85" ht="12.75">
      <c r="K85" s="4">
        <f>+K83-K84</f>
        <v>3127578.5800000005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CA85"/>
  <sheetViews>
    <sheetView tabSelected="1" workbookViewId="0" topLeftCell="A1">
      <selection activeCell="A1" sqref="A1"/>
    </sheetView>
  </sheetViews>
  <sheetFormatPr defaultColWidth="9.140625" defaultRowHeight="12.75"/>
  <cols>
    <col min="2" max="2" width="11.7109375" style="0" customWidth="1"/>
    <col min="3" max="3" width="15.7109375" style="0" customWidth="1"/>
    <col min="4" max="4" width="10.28125" style="0" customWidth="1"/>
    <col min="5" max="5" width="14.00390625" style="0" customWidth="1"/>
    <col min="6" max="6" width="10.421875" style="0" customWidth="1"/>
    <col min="7" max="7" width="19.8515625" style="0" customWidth="1"/>
    <col min="8" max="8" width="10.00390625" style="0" customWidth="1"/>
    <col min="9" max="9" width="14.28125" style="0" customWidth="1"/>
    <col min="10" max="10" width="10.7109375" style="0" customWidth="1"/>
    <col min="11" max="11" width="16.28125" style="0" customWidth="1"/>
    <col min="17" max="17" width="15.8515625" style="0" customWidth="1"/>
    <col min="19" max="19" width="21.140625" style="0" customWidth="1"/>
    <col min="24" max="24" width="14.8515625" style="0" customWidth="1"/>
    <col min="25" max="25" width="11.8515625" style="0" customWidth="1"/>
    <col min="27" max="27" width="11.140625" style="0" bestFit="1" customWidth="1"/>
    <col min="30" max="30" width="15.421875" style="4" customWidth="1"/>
    <col min="33" max="33" width="11.140625" style="0" bestFit="1" customWidth="1"/>
    <col min="35" max="35" width="13.140625" style="0" customWidth="1"/>
    <col min="36" max="36" width="11.140625" style="0" bestFit="1" customWidth="1"/>
    <col min="37" max="37" width="10.140625" style="0" bestFit="1" customWidth="1"/>
    <col min="44" max="44" width="17.57421875" style="4" customWidth="1"/>
    <col min="47" max="47" width="10.140625" style="0" bestFit="1" customWidth="1"/>
    <col min="49" max="49" width="13.57421875" style="0" customWidth="1"/>
    <col min="50" max="50" width="13.28125" style="0" customWidth="1"/>
    <col min="57" max="57" width="15.140625" style="0" customWidth="1"/>
    <col min="61" max="61" width="10.7109375" style="0" customWidth="1"/>
    <col min="62" max="62" width="11.140625" style="0" bestFit="1" customWidth="1"/>
    <col min="63" max="63" width="13.421875" style="0" bestFit="1" customWidth="1"/>
    <col min="65" max="65" width="11.140625" style="0" bestFit="1" customWidth="1"/>
    <col min="71" max="71" width="16.28125" style="0" customWidth="1"/>
    <col min="76" max="76" width="11.140625" style="0" bestFit="1" customWidth="1"/>
    <col min="79" max="79" width="11.140625" style="0" bestFit="1" customWidth="1"/>
  </cols>
  <sheetData>
    <row r="1" spans="2:72" ht="12.75">
      <c r="B1" s="80" t="s">
        <v>150</v>
      </c>
      <c r="C1" s="128" t="s">
        <v>151</v>
      </c>
      <c r="D1" s="1" t="s">
        <v>159</v>
      </c>
      <c r="E1" s="128" t="s">
        <v>152</v>
      </c>
      <c r="F1" s="1" t="s">
        <v>159</v>
      </c>
      <c r="G1" s="128" t="s">
        <v>153</v>
      </c>
      <c r="H1" s="1" t="s">
        <v>159</v>
      </c>
      <c r="I1" s="128" t="s">
        <v>161</v>
      </c>
      <c r="J1" s="1" t="s">
        <v>159</v>
      </c>
      <c r="K1" s="57" t="s">
        <v>162</v>
      </c>
      <c r="L1" s="1" t="s">
        <v>156</v>
      </c>
      <c r="P1" s="80" t="s">
        <v>150</v>
      </c>
      <c r="Q1" s="128" t="s">
        <v>151</v>
      </c>
      <c r="R1" s="13" t="s">
        <v>159</v>
      </c>
      <c r="S1" s="12"/>
      <c r="AC1" s="80" t="s">
        <v>150</v>
      </c>
      <c r="AD1" s="128" t="s">
        <v>152</v>
      </c>
      <c r="AE1" s="13" t="s">
        <v>159</v>
      </c>
      <c r="AF1" s="12"/>
      <c r="AQ1" s="80" t="s">
        <v>150</v>
      </c>
      <c r="AR1" s="128" t="s">
        <v>153</v>
      </c>
      <c r="AS1" s="13" t="s">
        <v>159</v>
      </c>
      <c r="AT1" s="12"/>
      <c r="BD1" s="80" t="s">
        <v>150</v>
      </c>
      <c r="BE1" s="128" t="s">
        <v>161</v>
      </c>
      <c r="BF1" s="13" t="s">
        <v>159</v>
      </c>
      <c r="BR1" s="80" t="s">
        <v>150</v>
      </c>
      <c r="BS1" s="130" t="s">
        <v>162</v>
      </c>
      <c r="BT1" s="13" t="s">
        <v>159</v>
      </c>
    </row>
    <row r="2" spans="2:77" ht="12.75">
      <c r="B2" s="81" t="s">
        <v>2</v>
      </c>
      <c r="C2" s="129">
        <v>92192</v>
      </c>
      <c r="D2" s="6">
        <f>+C2/$C$76</f>
        <v>0.004555610998495727</v>
      </c>
      <c r="E2" s="129">
        <v>92194</v>
      </c>
      <c r="F2" s="6">
        <f>+E2/$E$76</f>
        <v>0.006664689780428277</v>
      </c>
      <c r="G2" s="129">
        <v>3955</v>
      </c>
      <c r="H2" s="6">
        <f>+G2/$G$76</f>
        <v>0.0010723911475534298</v>
      </c>
      <c r="I2" s="129">
        <v>17374</v>
      </c>
      <c r="J2" s="6">
        <f>+I2/$I$76</f>
        <v>0.0023185854360165702</v>
      </c>
      <c r="K2" s="58">
        <f>+C2+E2+G2+I2</f>
        <v>205715</v>
      </c>
      <c r="L2" s="6">
        <f>+K2/$K$76</f>
        <v>0.004546026499037404</v>
      </c>
      <c r="O2">
        <v>1</v>
      </c>
      <c r="P2" s="81" t="s">
        <v>61</v>
      </c>
      <c r="Q2" s="129">
        <v>3061019</v>
      </c>
      <c r="R2" s="6">
        <f aca="true" t="shared" si="0" ref="R2:R66">+Q2/$C$76</f>
        <v>0.1512583719086731</v>
      </c>
      <c r="W2">
        <v>1</v>
      </c>
      <c r="X2" s="27" t="str">
        <f>+P2</f>
        <v>33140</v>
      </c>
      <c r="Y2" s="27">
        <f>+Q2</f>
        <v>3061019</v>
      </c>
      <c r="AB2">
        <v>1</v>
      </c>
      <c r="AC2" s="81" t="s">
        <v>40</v>
      </c>
      <c r="AD2" s="129">
        <v>2174071</v>
      </c>
      <c r="AE2" s="6">
        <f aca="true" t="shared" si="1" ref="AE2:AE66">+AD2/$E$76</f>
        <v>0.15716325114026383</v>
      </c>
      <c r="AH2">
        <v>1</v>
      </c>
      <c r="AI2" s="34" t="str">
        <f>+AC2</f>
        <v>33126</v>
      </c>
      <c r="AJ2" s="27">
        <f>+AD2</f>
        <v>2174071</v>
      </c>
      <c r="AK2" s="6">
        <f aca="true" t="shared" si="2" ref="AK2:AK11">+AJ2/$E$76</f>
        <v>0.15716325114026383</v>
      </c>
      <c r="AP2">
        <v>1</v>
      </c>
      <c r="AQ2" s="81" t="s">
        <v>40</v>
      </c>
      <c r="AR2" s="129">
        <v>501620</v>
      </c>
      <c r="AS2" s="6">
        <f aca="true" t="shared" si="3" ref="AS2:AS66">+AR2/$G$76</f>
        <v>0.13601336218350227</v>
      </c>
      <c r="AV2">
        <v>1</v>
      </c>
      <c r="AW2" s="26" t="str">
        <f>+AQ2</f>
        <v>33126</v>
      </c>
      <c r="AX2" s="27">
        <f>+AR2</f>
        <v>501620</v>
      </c>
      <c r="AY2" s="6">
        <f aca="true" t="shared" si="4" ref="AY2:AY11">+AX2/$G$76</f>
        <v>0.13601336218350227</v>
      </c>
      <c r="BC2">
        <v>1</v>
      </c>
      <c r="BD2" s="81" t="s">
        <v>48</v>
      </c>
      <c r="BE2" s="129">
        <v>721587</v>
      </c>
      <c r="BF2" s="6">
        <f aca="true" t="shared" si="5" ref="BF2:BF66">+BE2/$I$76</f>
        <v>0.0962968291135541</v>
      </c>
      <c r="BH2">
        <v>1</v>
      </c>
      <c r="BI2" s="26" t="str">
        <f>+BD2</f>
        <v>33133</v>
      </c>
      <c r="BJ2" s="27">
        <f>+BE2</f>
        <v>721587</v>
      </c>
      <c r="BK2" s="6">
        <f>+BJ2/$I$76</f>
        <v>0.0962968291135541</v>
      </c>
      <c r="BR2" s="81" t="s">
        <v>40</v>
      </c>
      <c r="BS2" s="131">
        <v>5037051</v>
      </c>
      <c r="BT2" s="6">
        <f aca="true" t="shared" si="6" ref="BT2:BT66">+BS2/$K$76</f>
        <v>0.1113120935420502</v>
      </c>
      <c r="BW2" s="26" t="str">
        <f>+BR2</f>
        <v>33126</v>
      </c>
      <c r="BX2" s="70">
        <f>+BS2</f>
        <v>5037051</v>
      </c>
      <c r="BY2" s="6">
        <f>+BX2/$K$76</f>
        <v>0.1113120935420502</v>
      </c>
    </row>
    <row r="3" spans="2:77" ht="12.75">
      <c r="B3" s="81" t="s">
        <v>6</v>
      </c>
      <c r="C3" s="129">
        <v>90865</v>
      </c>
      <c r="D3" s="6">
        <f aca="true" t="shared" si="7" ref="D3:D66">+C3/$C$76</f>
        <v>0.004490038109362138</v>
      </c>
      <c r="E3" s="129">
        <v>90865</v>
      </c>
      <c r="F3" s="6">
        <f aca="true" t="shared" si="8" ref="F3:F66">+E3/$E$76</f>
        <v>0.006568616579154992</v>
      </c>
      <c r="G3" s="129">
        <v>13265</v>
      </c>
      <c r="H3" s="6">
        <f aca="true" t="shared" si="9" ref="H3:H66">+G3/$G$76</f>
        <v>0.00359678092851991</v>
      </c>
      <c r="I3" s="129">
        <v>167488</v>
      </c>
      <c r="J3" s="6">
        <f aca="true" t="shared" si="10" ref="J3:J66">+I3/$I$76</f>
        <v>0.022351515915019188</v>
      </c>
      <c r="K3" s="58">
        <f aca="true" t="shared" si="11" ref="K3:K66">+C3+E3+G3+I3</f>
        <v>362483</v>
      </c>
      <c r="L3" s="6">
        <f aca="true" t="shared" si="12" ref="L3:L66">+K3/$K$76</f>
        <v>0.008010389730698177</v>
      </c>
      <c r="O3">
        <v>2</v>
      </c>
      <c r="P3" s="81" t="s">
        <v>58</v>
      </c>
      <c r="Q3" s="129">
        <v>2913971</v>
      </c>
      <c r="R3" s="6">
        <f t="shared" si="0"/>
        <v>0.1439920853967545</v>
      </c>
      <c r="W3">
        <v>2</v>
      </c>
      <c r="X3" s="27" t="str">
        <f aca="true" t="shared" si="13" ref="X3:X13">+P3</f>
        <v>33139</v>
      </c>
      <c r="Y3" s="27">
        <f aca="true" t="shared" si="14" ref="Y3:Y13">+Q3</f>
        <v>2913971</v>
      </c>
      <c r="AB3">
        <v>2</v>
      </c>
      <c r="AC3" s="81" t="s">
        <v>45</v>
      </c>
      <c r="AD3" s="129">
        <v>1451309</v>
      </c>
      <c r="AE3" s="6">
        <f t="shared" si="1"/>
        <v>0.10491489967398726</v>
      </c>
      <c r="AH3">
        <v>2</v>
      </c>
      <c r="AI3" s="34" t="str">
        <f aca="true" t="shared" si="15" ref="AI3:AJ11">+AC3</f>
        <v>33131</v>
      </c>
      <c r="AJ3" s="27">
        <f t="shared" si="15"/>
        <v>1451309</v>
      </c>
      <c r="AK3" s="6">
        <f t="shared" si="2"/>
        <v>0.10491489967398726</v>
      </c>
      <c r="AP3">
        <v>2</v>
      </c>
      <c r="AQ3" s="81" t="s">
        <v>45</v>
      </c>
      <c r="AR3" s="129">
        <v>424259</v>
      </c>
      <c r="AS3" s="6">
        <f t="shared" si="3"/>
        <v>0.11503706595951214</v>
      </c>
      <c r="AV3">
        <v>2</v>
      </c>
      <c r="AW3" s="26" t="str">
        <f aca="true" t="shared" si="16" ref="AW3:AW11">+AQ3</f>
        <v>33131</v>
      </c>
      <c r="AX3" s="27">
        <f aca="true" t="shared" si="17" ref="AX3:AX11">+AR3</f>
        <v>424259</v>
      </c>
      <c r="AY3" s="6">
        <f t="shared" si="4"/>
        <v>0.11503706595951214</v>
      </c>
      <c r="BC3">
        <f>+BC2+1</f>
        <v>2</v>
      </c>
      <c r="BD3" s="81" t="s">
        <v>99</v>
      </c>
      <c r="BE3" s="129">
        <v>454421</v>
      </c>
      <c r="BF3" s="6">
        <f t="shared" si="5"/>
        <v>0.06064313988834384</v>
      </c>
      <c r="BH3">
        <f>+BH2+1</f>
        <v>2</v>
      </c>
      <c r="BI3" s="26" t="str">
        <f aca="true" t="shared" si="18" ref="BI3:BI21">+BD3</f>
        <v>33160</v>
      </c>
      <c r="BJ3" s="27">
        <f aca="true" t="shared" si="19" ref="BJ3:BJ21">+BE3</f>
        <v>454421</v>
      </c>
      <c r="BK3" s="6">
        <f aca="true" t="shared" si="20" ref="BK3:BK21">+BJ3/$I$76</f>
        <v>0.06064313988834384</v>
      </c>
      <c r="BR3" s="81" t="s">
        <v>45</v>
      </c>
      <c r="BS3" s="131">
        <v>3372850</v>
      </c>
      <c r="BT3" s="6">
        <f>+BS3/$K$76</f>
        <v>0.07453547615525513</v>
      </c>
      <c r="BW3" s="26" t="str">
        <f aca="true" t="shared" si="21" ref="BW3:BW18">+BR3</f>
        <v>33131</v>
      </c>
      <c r="BX3" s="70">
        <f aca="true" t="shared" si="22" ref="BX3:BX18">+BS3</f>
        <v>3372850</v>
      </c>
      <c r="BY3" s="6">
        <f aca="true" t="shared" si="23" ref="BY3:BY18">+BX3/$K$76</f>
        <v>0.07453547615525513</v>
      </c>
    </row>
    <row r="4" spans="2:77" ht="12.75">
      <c r="B4" s="81" t="s">
        <v>7</v>
      </c>
      <c r="C4" s="129">
        <v>5290</v>
      </c>
      <c r="D4" s="6">
        <f t="shared" si="7"/>
        <v>0.0002614020976011194</v>
      </c>
      <c r="E4" s="129">
        <v>5290</v>
      </c>
      <c r="F4" s="6">
        <f t="shared" si="8"/>
        <v>0.00038241326917657964</v>
      </c>
      <c r="G4" s="129">
        <v>0</v>
      </c>
      <c r="H4" s="6">
        <f t="shared" si="9"/>
        <v>0</v>
      </c>
      <c r="I4" s="129">
        <v>23956</v>
      </c>
      <c r="J4" s="6">
        <f t="shared" si="10"/>
        <v>0.0031969628585940464</v>
      </c>
      <c r="K4" s="58">
        <f t="shared" si="11"/>
        <v>34536</v>
      </c>
      <c r="L4" s="6">
        <f t="shared" si="12"/>
        <v>0.0007631994320820349</v>
      </c>
      <c r="O4">
        <v>3</v>
      </c>
      <c r="P4" s="81" t="s">
        <v>40</v>
      </c>
      <c r="Q4" s="129">
        <v>2174071</v>
      </c>
      <c r="R4" s="6">
        <f t="shared" si="0"/>
        <v>0.10743038180222367</v>
      </c>
      <c r="W4">
        <v>3</v>
      </c>
      <c r="X4" s="27" t="str">
        <f t="shared" si="13"/>
        <v>33126</v>
      </c>
      <c r="Y4" s="27">
        <f t="shared" si="14"/>
        <v>2174071</v>
      </c>
      <c r="AB4">
        <v>3</v>
      </c>
      <c r="AC4" s="81" t="s">
        <v>99</v>
      </c>
      <c r="AD4" s="129">
        <v>1120731</v>
      </c>
      <c r="AE4" s="6">
        <f t="shared" si="1"/>
        <v>0.08101746797306943</v>
      </c>
      <c r="AH4">
        <v>3</v>
      </c>
      <c r="AI4" s="34" t="str">
        <f t="shared" si="15"/>
        <v>33160</v>
      </c>
      <c r="AJ4" s="27">
        <f t="shared" si="15"/>
        <v>1120731</v>
      </c>
      <c r="AK4" s="6">
        <f t="shared" si="2"/>
        <v>0.08101746797306943</v>
      </c>
      <c r="AP4">
        <v>3</v>
      </c>
      <c r="AQ4" s="81" t="s">
        <v>51</v>
      </c>
      <c r="AR4" s="129">
        <v>420713</v>
      </c>
      <c r="AS4" s="6">
        <f t="shared" si="3"/>
        <v>0.11407557442747057</v>
      </c>
      <c r="AV4">
        <v>3</v>
      </c>
      <c r="AW4" s="26" t="str">
        <f t="shared" si="16"/>
        <v>33134</v>
      </c>
      <c r="AX4" s="27">
        <f t="shared" si="17"/>
        <v>420713</v>
      </c>
      <c r="AY4" s="6">
        <f t="shared" si="4"/>
        <v>0.11407557442747057</v>
      </c>
      <c r="BC4">
        <f aca="true" t="shared" si="24" ref="BC4:BC67">+BC3+1</f>
        <v>3</v>
      </c>
      <c r="BD4" s="81" t="s">
        <v>132</v>
      </c>
      <c r="BE4" s="129">
        <v>397174</v>
      </c>
      <c r="BF4" s="6">
        <f t="shared" si="5"/>
        <v>0.05300344491564667</v>
      </c>
      <c r="BH4">
        <f aca="true" t="shared" si="25" ref="BH4:BH21">+BH3+1</f>
        <v>3</v>
      </c>
      <c r="BI4" s="26" t="str">
        <f t="shared" si="18"/>
        <v>33176</v>
      </c>
      <c r="BJ4" s="27">
        <f t="shared" si="19"/>
        <v>397174</v>
      </c>
      <c r="BK4" s="6">
        <f t="shared" si="20"/>
        <v>0.05300344491564667</v>
      </c>
      <c r="BR4" s="81" t="s">
        <v>61</v>
      </c>
      <c r="BS4" s="131">
        <v>3061019</v>
      </c>
      <c r="BT4" s="6">
        <f t="shared" si="6"/>
        <v>0.06764442791268005</v>
      </c>
      <c r="BW4" s="26" t="str">
        <f t="shared" si="21"/>
        <v>33140</v>
      </c>
      <c r="BX4" s="70">
        <f t="shared" si="22"/>
        <v>3061019</v>
      </c>
      <c r="BY4" s="6">
        <f t="shared" si="23"/>
        <v>0.06764442791268005</v>
      </c>
    </row>
    <row r="5" spans="2:77" ht="12.75">
      <c r="B5" s="81" t="s">
        <v>8</v>
      </c>
      <c r="C5" s="129">
        <v>251848</v>
      </c>
      <c r="D5" s="6">
        <f t="shared" si="7"/>
        <v>0.012444914078761193</v>
      </c>
      <c r="E5" s="129">
        <v>251848</v>
      </c>
      <c r="F5" s="6">
        <f t="shared" si="8"/>
        <v>0.018206052365894752</v>
      </c>
      <c r="G5" s="129">
        <v>191943</v>
      </c>
      <c r="H5" s="6">
        <f t="shared" si="9"/>
        <v>0.05204499975596662</v>
      </c>
      <c r="I5" s="129">
        <v>148915</v>
      </c>
      <c r="J5" s="6">
        <f t="shared" si="10"/>
        <v>0.0198729221943368</v>
      </c>
      <c r="K5" s="58">
        <f t="shared" si="11"/>
        <v>844554</v>
      </c>
      <c r="L5" s="6">
        <f t="shared" si="12"/>
        <v>0.018663514395489078</v>
      </c>
      <c r="O5">
        <v>4</v>
      </c>
      <c r="P5" s="81" t="s">
        <v>45</v>
      </c>
      <c r="Q5" s="129">
        <v>1451308</v>
      </c>
      <c r="R5" s="6">
        <f t="shared" si="0"/>
        <v>0.07171549252651897</v>
      </c>
      <c r="W5">
        <v>4</v>
      </c>
      <c r="X5" s="27" t="str">
        <f t="shared" si="13"/>
        <v>33131</v>
      </c>
      <c r="Y5" s="27">
        <f t="shared" si="14"/>
        <v>1451308</v>
      </c>
      <c r="AB5">
        <v>4</v>
      </c>
      <c r="AC5" s="81" t="s">
        <v>46</v>
      </c>
      <c r="AD5" s="129">
        <v>1100257</v>
      </c>
      <c r="AE5" s="6">
        <f t="shared" si="1"/>
        <v>0.07953740572862306</v>
      </c>
      <c r="AH5">
        <v>4</v>
      </c>
      <c r="AI5" s="34" t="str">
        <f t="shared" si="15"/>
        <v>33132</v>
      </c>
      <c r="AJ5" s="27">
        <f t="shared" si="15"/>
        <v>1100257</v>
      </c>
      <c r="AK5" s="6">
        <f t="shared" si="2"/>
        <v>0.07953740572862306</v>
      </c>
      <c r="AP5">
        <v>4</v>
      </c>
      <c r="AQ5" s="81" t="s">
        <v>137</v>
      </c>
      <c r="AR5" s="129">
        <v>344632</v>
      </c>
      <c r="AS5" s="6">
        <f t="shared" si="3"/>
        <v>0.09344634790483783</v>
      </c>
      <c r="AV5">
        <v>4</v>
      </c>
      <c r="AW5" s="26" t="str">
        <f t="shared" si="16"/>
        <v>33180</v>
      </c>
      <c r="AX5" s="27">
        <f t="shared" si="17"/>
        <v>344632</v>
      </c>
      <c r="AY5" s="6">
        <f t="shared" si="4"/>
        <v>0.09344634790483783</v>
      </c>
      <c r="BC5">
        <f t="shared" si="24"/>
        <v>4</v>
      </c>
      <c r="BD5" s="81" t="s">
        <v>51</v>
      </c>
      <c r="BE5" s="129">
        <v>367125</v>
      </c>
      <c r="BF5" s="6">
        <f t="shared" si="5"/>
        <v>0.04899336239194103</v>
      </c>
      <c r="BH5">
        <f t="shared" si="25"/>
        <v>4</v>
      </c>
      <c r="BI5" s="26" t="str">
        <f t="shared" si="18"/>
        <v>33134</v>
      </c>
      <c r="BJ5" s="27">
        <f t="shared" si="19"/>
        <v>367125</v>
      </c>
      <c r="BK5" s="6">
        <f t="shared" si="20"/>
        <v>0.04899336239194103</v>
      </c>
      <c r="BR5" s="81" t="s">
        <v>58</v>
      </c>
      <c r="BS5" s="131">
        <v>2913971</v>
      </c>
      <c r="BT5" s="6">
        <f t="shared" si="6"/>
        <v>0.0643948636872689</v>
      </c>
      <c r="BW5" s="26" t="str">
        <f t="shared" si="21"/>
        <v>33139</v>
      </c>
      <c r="BX5" s="70">
        <f t="shared" si="22"/>
        <v>2913971</v>
      </c>
      <c r="BY5" s="6">
        <f t="shared" si="23"/>
        <v>0.0643948636872689</v>
      </c>
    </row>
    <row r="6" spans="2:77" ht="12.75">
      <c r="B6" s="81" t="s">
        <v>12</v>
      </c>
      <c r="C6" s="129">
        <v>0</v>
      </c>
      <c r="D6" s="6">
        <f t="shared" si="7"/>
        <v>0</v>
      </c>
      <c r="E6" s="129">
        <v>0</v>
      </c>
      <c r="F6" s="6">
        <f t="shared" si="8"/>
        <v>0</v>
      </c>
      <c r="G6" s="129">
        <v>0</v>
      </c>
      <c r="H6" s="6">
        <f t="shared" si="9"/>
        <v>0</v>
      </c>
      <c r="I6" s="129">
        <v>32868</v>
      </c>
      <c r="J6" s="6">
        <f t="shared" si="10"/>
        <v>0.00438628215212344</v>
      </c>
      <c r="K6" s="58">
        <f t="shared" si="11"/>
        <v>32868</v>
      </c>
      <c r="L6" s="6">
        <f t="shared" si="12"/>
        <v>0.0007263388618737642</v>
      </c>
      <c r="O6">
        <v>5</v>
      </c>
      <c r="P6" s="81" t="s">
        <v>99</v>
      </c>
      <c r="Q6" s="129">
        <v>1120728</v>
      </c>
      <c r="R6" s="6">
        <f t="shared" si="0"/>
        <v>0.0553800850737821</v>
      </c>
      <c r="W6">
        <v>5</v>
      </c>
      <c r="X6" s="27" t="str">
        <f t="shared" si="13"/>
        <v>33160</v>
      </c>
      <c r="Y6" s="27">
        <f t="shared" si="14"/>
        <v>1120728</v>
      </c>
      <c r="AB6">
        <v>5</v>
      </c>
      <c r="AC6" s="81" t="s">
        <v>51</v>
      </c>
      <c r="AD6" s="129">
        <v>970021</v>
      </c>
      <c r="AE6" s="6">
        <f t="shared" si="1"/>
        <v>0.07012266574289885</v>
      </c>
      <c r="AH6">
        <v>5</v>
      </c>
      <c r="AI6" s="34" t="str">
        <f t="shared" si="15"/>
        <v>33134</v>
      </c>
      <c r="AJ6" s="27">
        <f t="shared" si="15"/>
        <v>970021</v>
      </c>
      <c r="AK6" s="6">
        <f t="shared" si="2"/>
        <v>0.07012266574289885</v>
      </c>
      <c r="AP6">
        <v>5</v>
      </c>
      <c r="AQ6" s="81" t="s">
        <v>135</v>
      </c>
      <c r="AR6" s="129">
        <v>331265</v>
      </c>
      <c r="AS6" s="6">
        <f t="shared" si="3"/>
        <v>0.089821909859491</v>
      </c>
      <c r="AV6">
        <v>5</v>
      </c>
      <c r="AW6" s="26" t="str">
        <f t="shared" si="16"/>
        <v>33178</v>
      </c>
      <c r="AX6" s="27">
        <f t="shared" si="17"/>
        <v>331265</v>
      </c>
      <c r="AY6" s="6">
        <f t="shared" si="4"/>
        <v>0.089821909859491</v>
      </c>
      <c r="BC6">
        <f t="shared" si="24"/>
        <v>5</v>
      </c>
      <c r="BD6" s="81" t="s">
        <v>46</v>
      </c>
      <c r="BE6" s="129">
        <v>326094</v>
      </c>
      <c r="BF6" s="6">
        <f t="shared" si="5"/>
        <v>0.0435177160799118</v>
      </c>
      <c r="BH6">
        <f t="shared" si="25"/>
        <v>5</v>
      </c>
      <c r="BI6" s="26" t="str">
        <f t="shared" si="18"/>
        <v>33132</v>
      </c>
      <c r="BJ6" s="27">
        <f t="shared" si="19"/>
        <v>326094</v>
      </c>
      <c r="BK6" s="6">
        <f t="shared" si="20"/>
        <v>0.0435177160799118</v>
      </c>
      <c r="BM6" s="4">
        <f>+I76</f>
        <v>7493362</v>
      </c>
      <c r="BR6" s="81" t="s">
        <v>99</v>
      </c>
      <c r="BS6" s="131">
        <v>2883084</v>
      </c>
      <c r="BT6" s="6">
        <f t="shared" si="6"/>
        <v>0.06371230227718326</v>
      </c>
      <c r="BW6" s="26" t="str">
        <f t="shared" si="21"/>
        <v>33160</v>
      </c>
      <c r="BX6" s="70">
        <f t="shared" si="22"/>
        <v>2883084</v>
      </c>
      <c r="BY6" s="6">
        <f t="shared" si="23"/>
        <v>0.06371230227718326</v>
      </c>
    </row>
    <row r="7" spans="2:77" ht="12.75">
      <c r="B7" s="81" t="s">
        <v>15</v>
      </c>
      <c r="C7" s="129">
        <v>284862</v>
      </c>
      <c r="D7" s="6">
        <f t="shared" si="7"/>
        <v>0.01407628059108697</v>
      </c>
      <c r="E7" s="129">
        <v>284863</v>
      </c>
      <c r="F7" s="6">
        <f t="shared" si="8"/>
        <v>0.02059270153070851</v>
      </c>
      <c r="G7" s="129">
        <v>39599</v>
      </c>
      <c r="H7" s="6">
        <f t="shared" si="9"/>
        <v>0.010737197737539384</v>
      </c>
      <c r="I7" s="129">
        <v>49047</v>
      </c>
      <c r="J7" s="6">
        <f t="shared" si="10"/>
        <v>0.006545393109261236</v>
      </c>
      <c r="K7" s="58">
        <f t="shared" si="11"/>
        <v>658371</v>
      </c>
      <c r="L7" s="6">
        <f t="shared" si="12"/>
        <v>0.01454911898596483</v>
      </c>
      <c r="O7">
        <v>6</v>
      </c>
      <c r="P7" s="81" t="s">
        <v>46</v>
      </c>
      <c r="Q7" s="129">
        <v>1100254</v>
      </c>
      <c r="R7" s="6">
        <f t="shared" si="0"/>
        <v>0.05436837495161096</v>
      </c>
      <c r="W7">
        <v>6</v>
      </c>
      <c r="X7" s="27" t="str">
        <f t="shared" si="13"/>
        <v>33132</v>
      </c>
      <c r="Y7" s="27">
        <f t="shared" si="14"/>
        <v>1100254</v>
      </c>
      <c r="AB7">
        <v>6</v>
      </c>
      <c r="AC7" s="81" t="s">
        <v>67</v>
      </c>
      <c r="AD7" s="129">
        <v>755328</v>
      </c>
      <c r="AE7" s="6">
        <f t="shared" si="1"/>
        <v>0.05460254249160823</v>
      </c>
      <c r="AH7">
        <v>6</v>
      </c>
      <c r="AI7" s="34" t="str">
        <f t="shared" si="15"/>
        <v>33142</v>
      </c>
      <c r="AJ7" s="27">
        <f t="shared" si="15"/>
        <v>755328</v>
      </c>
      <c r="AK7" s="6">
        <f t="shared" si="2"/>
        <v>0.05460254249160823</v>
      </c>
      <c r="AP7">
        <v>6</v>
      </c>
      <c r="AQ7" s="81" t="s">
        <v>48</v>
      </c>
      <c r="AR7" s="129">
        <v>247885</v>
      </c>
      <c r="AS7" s="6">
        <f t="shared" si="3"/>
        <v>0.0672135725945087</v>
      </c>
      <c r="AV7">
        <v>6</v>
      </c>
      <c r="AW7" s="26" t="str">
        <f t="shared" si="16"/>
        <v>33133</v>
      </c>
      <c r="AX7" s="27">
        <f t="shared" si="17"/>
        <v>247885</v>
      </c>
      <c r="AY7" s="6">
        <f t="shared" si="4"/>
        <v>0.0672135725945087</v>
      </c>
      <c r="BC7">
        <f t="shared" si="24"/>
        <v>6</v>
      </c>
      <c r="BD7" s="81" t="s">
        <v>137</v>
      </c>
      <c r="BE7" s="129">
        <v>315762</v>
      </c>
      <c r="BF7" s="6">
        <f t="shared" si="5"/>
        <v>0.04213889573198252</v>
      </c>
      <c r="BH7">
        <f t="shared" si="25"/>
        <v>6</v>
      </c>
      <c r="BI7" s="26" t="str">
        <f t="shared" si="18"/>
        <v>33180</v>
      </c>
      <c r="BJ7" s="27">
        <f t="shared" si="19"/>
        <v>315762</v>
      </c>
      <c r="BK7" s="6">
        <f t="shared" si="20"/>
        <v>0.04213889573198252</v>
      </c>
      <c r="BM7" s="4">
        <f>SUM(BJ2:BJ21)</f>
        <v>5433998</v>
      </c>
      <c r="BR7" s="81" t="s">
        <v>46</v>
      </c>
      <c r="BS7" s="131">
        <v>2766793</v>
      </c>
      <c r="BT7" s="6">
        <f t="shared" si="6"/>
        <v>0.061142426635642504</v>
      </c>
      <c r="BW7" s="26" t="str">
        <f t="shared" si="21"/>
        <v>33132</v>
      </c>
      <c r="BX7" s="70">
        <f t="shared" si="22"/>
        <v>2766793</v>
      </c>
      <c r="BY7" s="6">
        <f t="shared" si="23"/>
        <v>0.061142426635642504</v>
      </c>
    </row>
    <row r="8" spans="2:77" ht="12.75">
      <c r="B8" s="81" t="s">
        <v>17</v>
      </c>
      <c r="C8" s="129">
        <v>97023</v>
      </c>
      <c r="D8" s="6">
        <f t="shared" si="7"/>
        <v>0.0047943318932993206</v>
      </c>
      <c r="E8" s="129">
        <v>97023</v>
      </c>
      <c r="F8" s="6">
        <f t="shared" si="8"/>
        <v>0.007013777432007427</v>
      </c>
      <c r="G8" s="129">
        <v>9535</v>
      </c>
      <c r="H8" s="6">
        <f t="shared" si="9"/>
        <v>0.0025853981269082053</v>
      </c>
      <c r="I8" s="129">
        <v>13602</v>
      </c>
      <c r="J8" s="6">
        <f t="shared" si="10"/>
        <v>0.0018152065788360418</v>
      </c>
      <c r="K8" s="58">
        <f t="shared" si="11"/>
        <v>217183</v>
      </c>
      <c r="L8" s="6">
        <f t="shared" si="12"/>
        <v>0.004799453968550862</v>
      </c>
      <c r="O8">
        <v>7</v>
      </c>
      <c r="P8" s="81" t="s">
        <v>51</v>
      </c>
      <c r="Q8" s="129">
        <v>970019</v>
      </c>
      <c r="R8" s="6">
        <f t="shared" si="0"/>
        <v>0.047932892497720266</v>
      </c>
      <c r="W8">
        <v>7</v>
      </c>
      <c r="X8" s="27" t="str">
        <f t="shared" si="13"/>
        <v>33134</v>
      </c>
      <c r="Y8" s="27">
        <f t="shared" si="14"/>
        <v>970019</v>
      </c>
      <c r="AB8">
        <v>7</v>
      </c>
      <c r="AC8" s="81" t="s">
        <v>48</v>
      </c>
      <c r="AD8" s="129">
        <v>730696</v>
      </c>
      <c r="AE8" s="6">
        <f t="shared" si="1"/>
        <v>0.0528218990801985</v>
      </c>
      <c r="AH8">
        <v>7</v>
      </c>
      <c r="AI8" s="34" t="str">
        <f t="shared" si="15"/>
        <v>33133</v>
      </c>
      <c r="AJ8" s="27">
        <f t="shared" si="15"/>
        <v>730696</v>
      </c>
      <c r="AK8" s="6">
        <f t="shared" si="2"/>
        <v>0.0528218990801985</v>
      </c>
      <c r="AP8">
        <v>7</v>
      </c>
      <c r="AQ8" s="81" t="s">
        <v>46</v>
      </c>
      <c r="AR8" s="129">
        <v>240188</v>
      </c>
      <c r="AS8" s="6">
        <f t="shared" si="3"/>
        <v>0.06512654486689334</v>
      </c>
      <c r="AV8">
        <v>7</v>
      </c>
      <c r="AW8" s="26" t="str">
        <f t="shared" si="16"/>
        <v>33132</v>
      </c>
      <c r="AX8" s="27">
        <f t="shared" si="17"/>
        <v>240188</v>
      </c>
      <c r="AY8" s="6">
        <f t="shared" si="4"/>
        <v>0.06512654486689334</v>
      </c>
      <c r="BC8">
        <f t="shared" si="24"/>
        <v>7</v>
      </c>
      <c r="BD8" s="81" t="s">
        <v>136</v>
      </c>
      <c r="BE8" s="129">
        <v>274649</v>
      </c>
      <c r="BF8" s="6">
        <f t="shared" si="5"/>
        <v>0.036652306401318925</v>
      </c>
      <c r="BH8">
        <f t="shared" si="25"/>
        <v>7</v>
      </c>
      <c r="BI8" s="26" t="str">
        <f t="shared" si="18"/>
        <v>33179</v>
      </c>
      <c r="BJ8" s="27">
        <f t="shared" si="19"/>
        <v>274649</v>
      </c>
      <c r="BK8" s="6">
        <f t="shared" si="20"/>
        <v>0.036652306401318925</v>
      </c>
      <c r="BR8" s="81" t="s">
        <v>51</v>
      </c>
      <c r="BS8" s="131">
        <v>2727878</v>
      </c>
      <c r="BT8" s="6">
        <f t="shared" si="6"/>
        <v>0.060282457157432155</v>
      </c>
      <c r="BW8" s="26" t="str">
        <f t="shared" si="21"/>
        <v>33134</v>
      </c>
      <c r="BX8" s="70">
        <f t="shared" si="22"/>
        <v>2727878</v>
      </c>
      <c r="BY8" s="6">
        <f t="shared" si="23"/>
        <v>0.060282457157432155</v>
      </c>
    </row>
    <row r="9" spans="2:79" ht="12.75">
      <c r="B9" s="81" t="s">
        <v>24</v>
      </c>
      <c r="C9" s="129">
        <v>12284</v>
      </c>
      <c r="D9" s="6">
        <f t="shared" si="7"/>
        <v>0.0006070063075486107</v>
      </c>
      <c r="E9" s="129">
        <v>12284</v>
      </c>
      <c r="F9" s="6">
        <f t="shared" si="8"/>
        <v>0.0008880084307306436</v>
      </c>
      <c r="G9" s="129">
        <v>0</v>
      </c>
      <c r="H9" s="6">
        <f t="shared" si="9"/>
        <v>0</v>
      </c>
      <c r="I9" s="129">
        <v>7886</v>
      </c>
      <c r="J9" s="6">
        <f t="shared" si="10"/>
        <v>0.0010523981091531411</v>
      </c>
      <c r="K9" s="58">
        <f t="shared" si="11"/>
        <v>32454</v>
      </c>
      <c r="L9" s="6">
        <f t="shared" si="12"/>
        <v>0.0007171900153112797</v>
      </c>
      <c r="O9">
        <v>8</v>
      </c>
      <c r="P9" s="81" t="s">
        <v>67</v>
      </c>
      <c r="Q9" s="129">
        <v>755328</v>
      </c>
      <c r="R9" s="6">
        <f t="shared" si="0"/>
        <v>0.037324068729084746</v>
      </c>
      <c r="W9">
        <v>8</v>
      </c>
      <c r="X9" s="27" t="str">
        <f t="shared" si="13"/>
        <v>33142</v>
      </c>
      <c r="Y9" s="27">
        <f t="shared" si="14"/>
        <v>755328</v>
      </c>
      <c r="AB9">
        <v>8</v>
      </c>
      <c r="AC9" s="81" t="s">
        <v>137</v>
      </c>
      <c r="AD9" s="129">
        <v>661159</v>
      </c>
      <c r="AE9" s="6">
        <f t="shared" si="1"/>
        <v>0.047795080271364504</v>
      </c>
      <c r="AH9">
        <v>8</v>
      </c>
      <c r="AI9" s="34" t="str">
        <f t="shared" si="15"/>
        <v>33180</v>
      </c>
      <c r="AJ9" s="27">
        <f t="shared" si="15"/>
        <v>661159</v>
      </c>
      <c r="AK9" s="6">
        <f t="shared" si="2"/>
        <v>0.047795080271364504</v>
      </c>
      <c r="AP9">
        <v>8</v>
      </c>
      <c r="AQ9" s="81" t="s">
        <v>8</v>
      </c>
      <c r="AR9" s="129">
        <v>191943</v>
      </c>
      <c r="AS9" s="6">
        <f t="shared" si="3"/>
        <v>0.05204499975596662</v>
      </c>
      <c r="AV9">
        <v>8</v>
      </c>
      <c r="AW9" s="26" t="str">
        <f t="shared" si="16"/>
        <v>33014</v>
      </c>
      <c r="AX9" s="27">
        <f t="shared" si="17"/>
        <v>191943</v>
      </c>
      <c r="AY9" s="6">
        <f t="shared" si="4"/>
        <v>0.05204499975596662</v>
      </c>
      <c r="BC9">
        <f t="shared" si="24"/>
        <v>8</v>
      </c>
      <c r="BD9" s="81" t="s">
        <v>38</v>
      </c>
      <c r="BE9" s="129">
        <v>266441</v>
      </c>
      <c r="BF9" s="6">
        <f t="shared" si="5"/>
        <v>0.03555693692630891</v>
      </c>
      <c r="BH9">
        <f t="shared" si="25"/>
        <v>8</v>
      </c>
      <c r="BI9" s="26" t="str">
        <f t="shared" si="18"/>
        <v>33122</v>
      </c>
      <c r="BJ9" s="27">
        <f t="shared" si="19"/>
        <v>266441</v>
      </c>
      <c r="BK9" s="6">
        <f t="shared" si="20"/>
        <v>0.03555693692630891</v>
      </c>
      <c r="BR9" s="81" t="s">
        <v>48</v>
      </c>
      <c r="BS9" s="131">
        <v>2430864</v>
      </c>
      <c r="BT9" s="6">
        <f t="shared" si="6"/>
        <v>0.0537188448074086</v>
      </c>
      <c r="BW9" s="26" t="str">
        <f t="shared" si="21"/>
        <v>33133</v>
      </c>
      <c r="BX9" s="70">
        <f t="shared" si="22"/>
        <v>2430864</v>
      </c>
      <c r="BY9" s="6">
        <f t="shared" si="23"/>
        <v>0.0537188448074086</v>
      </c>
      <c r="CA9" s="4">
        <f>+K76</f>
        <v>45251606</v>
      </c>
    </row>
    <row r="10" spans="2:79" ht="12.75">
      <c r="B10" s="81" t="s">
        <v>27</v>
      </c>
      <c r="C10" s="129">
        <v>6801</v>
      </c>
      <c r="D10" s="6">
        <f t="shared" si="7"/>
        <v>0.0003360672336077907</v>
      </c>
      <c r="E10" s="129">
        <v>6801</v>
      </c>
      <c r="F10" s="6">
        <f t="shared" si="8"/>
        <v>0.0004916432218657691</v>
      </c>
      <c r="G10" s="129">
        <v>0</v>
      </c>
      <c r="H10" s="6">
        <f t="shared" si="9"/>
        <v>0</v>
      </c>
      <c r="I10" s="129">
        <v>12456</v>
      </c>
      <c r="J10" s="6">
        <f t="shared" si="10"/>
        <v>0.0016622712208485323</v>
      </c>
      <c r="K10" s="58">
        <f t="shared" si="11"/>
        <v>26058</v>
      </c>
      <c r="L10" s="6">
        <f t="shared" si="12"/>
        <v>0.0005758469655198536</v>
      </c>
      <c r="O10">
        <v>9</v>
      </c>
      <c r="P10" s="81" t="s">
        <v>48</v>
      </c>
      <c r="Q10" s="129">
        <v>730696</v>
      </c>
      <c r="R10" s="6">
        <f t="shared" si="0"/>
        <v>0.03610689359333601</v>
      </c>
      <c r="W10">
        <v>9</v>
      </c>
      <c r="X10" s="27" t="str">
        <f t="shared" si="13"/>
        <v>33133</v>
      </c>
      <c r="Y10" s="27">
        <f t="shared" si="14"/>
        <v>730696</v>
      </c>
      <c r="AB10">
        <v>9</v>
      </c>
      <c r="AC10" s="81" t="s">
        <v>115</v>
      </c>
      <c r="AD10" s="129">
        <v>646367</v>
      </c>
      <c r="AE10" s="6">
        <f t="shared" si="1"/>
        <v>0.046725768914528974</v>
      </c>
      <c r="AH10">
        <v>9</v>
      </c>
      <c r="AI10" s="34" t="str">
        <f t="shared" si="15"/>
        <v>33166</v>
      </c>
      <c r="AJ10" s="27">
        <f t="shared" si="15"/>
        <v>646367</v>
      </c>
      <c r="AK10" s="6">
        <f t="shared" si="2"/>
        <v>0.046725768914528974</v>
      </c>
      <c r="AP10">
        <v>9</v>
      </c>
      <c r="AQ10" s="81" t="s">
        <v>99</v>
      </c>
      <c r="AR10" s="129">
        <v>187204</v>
      </c>
      <c r="AS10" s="6">
        <f t="shared" si="3"/>
        <v>0.0507600284163318</v>
      </c>
      <c r="AU10" s="4">
        <f>SUM(AX2:AX11)</f>
        <v>3074527</v>
      </c>
      <c r="AV10">
        <v>9</v>
      </c>
      <c r="AW10" s="26" t="str">
        <f t="shared" si="16"/>
        <v>33160</v>
      </c>
      <c r="AX10" s="27">
        <f t="shared" si="17"/>
        <v>187204</v>
      </c>
      <c r="AY10" s="6">
        <f t="shared" si="4"/>
        <v>0.0507600284163318</v>
      </c>
      <c r="BC10">
        <f t="shared" si="24"/>
        <v>9</v>
      </c>
      <c r="BD10" s="81" t="s">
        <v>89</v>
      </c>
      <c r="BE10" s="129">
        <v>262868</v>
      </c>
      <c r="BF10" s="6">
        <f t="shared" si="5"/>
        <v>0.03508011490703372</v>
      </c>
      <c r="BH10">
        <f t="shared" si="25"/>
        <v>9</v>
      </c>
      <c r="BI10" s="26" t="str">
        <f t="shared" si="18"/>
        <v>33156</v>
      </c>
      <c r="BJ10" s="27">
        <f t="shared" si="19"/>
        <v>262868</v>
      </c>
      <c r="BK10" s="6">
        <f t="shared" si="20"/>
        <v>0.03508011490703372</v>
      </c>
      <c r="BR10" s="81" t="s">
        <v>137</v>
      </c>
      <c r="BS10" s="131">
        <v>1982712</v>
      </c>
      <c r="BT10" s="6">
        <f t="shared" si="6"/>
        <v>0.04381528469950879</v>
      </c>
      <c r="BW10" s="26" t="str">
        <f t="shared" si="21"/>
        <v>33180</v>
      </c>
      <c r="BX10" s="70">
        <f t="shared" si="22"/>
        <v>1982712</v>
      </c>
      <c r="BY10" s="6">
        <f t="shared" si="23"/>
        <v>0.04381528469950879</v>
      </c>
      <c r="CA10" s="4">
        <f>SUM(BX2:BX18)</f>
        <v>36881922</v>
      </c>
    </row>
    <row r="11" spans="2:77" ht="12.75">
      <c r="B11" s="81" t="s">
        <v>28</v>
      </c>
      <c r="C11" s="129">
        <v>197063</v>
      </c>
      <c r="D11" s="6">
        <f t="shared" si="7"/>
        <v>0.009737746986686084</v>
      </c>
      <c r="E11" s="129">
        <v>197063</v>
      </c>
      <c r="F11" s="6">
        <f t="shared" si="8"/>
        <v>0.01424565332017851</v>
      </c>
      <c r="G11" s="129">
        <v>0</v>
      </c>
      <c r="H11" s="6">
        <f t="shared" si="9"/>
        <v>0</v>
      </c>
      <c r="I11" s="129">
        <v>47615</v>
      </c>
      <c r="J11" s="6">
        <f t="shared" si="10"/>
        <v>0.00635429063750023</v>
      </c>
      <c r="K11" s="58">
        <f t="shared" si="11"/>
        <v>441741</v>
      </c>
      <c r="L11" s="6">
        <f t="shared" si="12"/>
        <v>0.009761885578160474</v>
      </c>
      <c r="O11">
        <v>10</v>
      </c>
      <c r="P11" s="81" t="s">
        <v>137</v>
      </c>
      <c r="Q11" s="129">
        <v>661159</v>
      </c>
      <c r="R11" s="6">
        <f t="shared" si="0"/>
        <v>0.03267076549108856</v>
      </c>
      <c r="W11">
        <v>10</v>
      </c>
      <c r="X11" s="27" t="str">
        <f t="shared" si="13"/>
        <v>33180</v>
      </c>
      <c r="Y11" s="27">
        <f t="shared" si="14"/>
        <v>661159</v>
      </c>
      <c r="AB11">
        <v>10</v>
      </c>
      <c r="AC11" s="81" t="s">
        <v>135</v>
      </c>
      <c r="AD11" s="129">
        <v>624394</v>
      </c>
      <c r="AE11" s="6">
        <f t="shared" si="1"/>
        <v>0.04513734419550875</v>
      </c>
      <c r="AG11" s="4">
        <f>SUM(AD2:AD11)</f>
        <v>10234333</v>
      </c>
      <c r="AH11">
        <v>10</v>
      </c>
      <c r="AI11" s="34" t="str">
        <f t="shared" si="15"/>
        <v>33178</v>
      </c>
      <c r="AJ11" s="27">
        <f t="shared" si="15"/>
        <v>624394</v>
      </c>
      <c r="AK11" s="6">
        <f t="shared" si="2"/>
        <v>0.04513734419550875</v>
      </c>
      <c r="AP11">
        <v>10</v>
      </c>
      <c r="AQ11" s="81" t="s">
        <v>79</v>
      </c>
      <c r="AR11" s="129">
        <v>184818</v>
      </c>
      <c r="AS11" s="6">
        <f t="shared" si="3"/>
        <v>0.05011306880114533</v>
      </c>
      <c r="AU11" s="4">
        <f>+AR76</f>
        <v>3688020</v>
      </c>
      <c r="AV11">
        <v>10</v>
      </c>
      <c r="AW11" s="26" t="str">
        <f t="shared" si="16"/>
        <v>33149</v>
      </c>
      <c r="AX11" s="27">
        <f t="shared" si="17"/>
        <v>184818</v>
      </c>
      <c r="AY11" s="6">
        <f t="shared" si="4"/>
        <v>0.05011306880114533</v>
      </c>
      <c r="BC11">
        <f t="shared" si="24"/>
        <v>10</v>
      </c>
      <c r="BD11" s="81" t="s">
        <v>52</v>
      </c>
      <c r="BE11" s="129">
        <v>236211</v>
      </c>
      <c r="BF11" s="6">
        <f t="shared" si="5"/>
        <v>0.03152269969073962</v>
      </c>
      <c r="BH11">
        <f t="shared" si="25"/>
        <v>10</v>
      </c>
      <c r="BI11" s="26" t="str">
        <f t="shared" si="18"/>
        <v>33135</v>
      </c>
      <c r="BJ11" s="27">
        <f t="shared" si="19"/>
        <v>236211</v>
      </c>
      <c r="BK11" s="6">
        <f t="shared" si="20"/>
        <v>0.03152269969073962</v>
      </c>
      <c r="BR11" s="81" t="s">
        <v>67</v>
      </c>
      <c r="BS11" s="131">
        <v>1713426</v>
      </c>
      <c r="BT11" s="6">
        <f t="shared" si="6"/>
        <v>0.03786442408253975</v>
      </c>
      <c r="BW11" s="26" t="str">
        <f t="shared" si="21"/>
        <v>33142</v>
      </c>
      <c r="BX11" s="70">
        <f t="shared" si="22"/>
        <v>1713426</v>
      </c>
      <c r="BY11" s="6">
        <f t="shared" si="23"/>
        <v>0.03786442408253975</v>
      </c>
    </row>
    <row r="12" spans="2:77" ht="13.5" customHeight="1">
      <c r="B12" s="81" t="s">
        <v>31</v>
      </c>
      <c r="C12" s="129">
        <v>331</v>
      </c>
      <c r="D12" s="6">
        <f t="shared" si="7"/>
        <v>1.6356161494512384E-05</v>
      </c>
      <c r="E12" s="129">
        <v>331</v>
      </c>
      <c r="F12" s="6">
        <f t="shared" si="8"/>
        <v>2.3927938014640428E-05</v>
      </c>
      <c r="G12" s="129">
        <v>0</v>
      </c>
      <c r="H12" s="6">
        <f t="shared" si="9"/>
        <v>0</v>
      </c>
      <c r="I12" s="129">
        <v>6917</v>
      </c>
      <c r="J12" s="6">
        <f t="shared" si="10"/>
        <v>0.0009230836572422365</v>
      </c>
      <c r="K12" s="58">
        <f t="shared" si="11"/>
        <v>7579</v>
      </c>
      <c r="L12" s="6">
        <f t="shared" si="12"/>
        <v>0.0001674857683504095</v>
      </c>
      <c r="O12">
        <v>11</v>
      </c>
      <c r="P12" s="81" t="s">
        <v>115</v>
      </c>
      <c r="Q12" s="129">
        <v>646367</v>
      </c>
      <c r="R12" s="6">
        <f t="shared" si="0"/>
        <v>0.03193982790550902</v>
      </c>
      <c r="W12">
        <v>11</v>
      </c>
      <c r="X12" s="27" t="str">
        <f t="shared" si="13"/>
        <v>33166</v>
      </c>
      <c r="Y12" s="27">
        <f t="shared" si="14"/>
        <v>646367</v>
      </c>
      <c r="AA12" s="4">
        <f>SUM(Y2:Y13)</f>
        <v>16209314</v>
      </c>
      <c r="AB12">
        <f>+AB11+1</f>
        <v>11</v>
      </c>
      <c r="AC12" s="81" t="s">
        <v>79</v>
      </c>
      <c r="AD12" s="129">
        <v>504802</v>
      </c>
      <c r="AE12" s="6">
        <f t="shared" si="1"/>
        <v>0.036492057298086154</v>
      </c>
      <c r="AG12" s="4">
        <f>+E76</f>
        <v>13833202</v>
      </c>
      <c r="AI12" s="2" t="s">
        <v>160</v>
      </c>
      <c r="AJ12" s="4">
        <f>+AG12-AG11</f>
        <v>3598869</v>
      </c>
      <c r="AK12" s="11">
        <f>+AJ12/AJ13</f>
        <v>0.2601616747879486</v>
      </c>
      <c r="AP12">
        <f>+AP11+1</f>
        <v>11</v>
      </c>
      <c r="AQ12" s="81" t="s">
        <v>67</v>
      </c>
      <c r="AR12" s="129">
        <v>115053</v>
      </c>
      <c r="AS12" s="6">
        <f t="shared" si="3"/>
        <v>0.03119641433614785</v>
      </c>
      <c r="AW12" s="2" t="s">
        <v>160</v>
      </c>
      <c r="AX12" s="35">
        <f>+AU11-AU10</f>
        <v>613493</v>
      </c>
      <c r="AY12" s="11">
        <f>+AX12/AX13</f>
        <v>0.1663475252303404</v>
      </c>
      <c r="BC12">
        <f t="shared" si="24"/>
        <v>11</v>
      </c>
      <c r="BD12" s="81" t="s">
        <v>68</v>
      </c>
      <c r="BE12" s="129">
        <v>227822</v>
      </c>
      <c r="BF12" s="6">
        <f t="shared" si="5"/>
        <v>0.030403175503865953</v>
      </c>
      <c r="BH12">
        <f t="shared" si="25"/>
        <v>11</v>
      </c>
      <c r="BI12" s="26" t="str">
        <f t="shared" si="18"/>
        <v>33143</v>
      </c>
      <c r="BJ12" s="27">
        <f t="shared" si="19"/>
        <v>227822</v>
      </c>
      <c r="BK12" s="6">
        <f t="shared" si="20"/>
        <v>0.030403175503865953</v>
      </c>
      <c r="BR12" s="81" t="s">
        <v>135</v>
      </c>
      <c r="BS12" s="131">
        <v>1587932</v>
      </c>
      <c r="BT12" s="6">
        <f t="shared" si="6"/>
        <v>0.03509117444362085</v>
      </c>
      <c r="BW12" s="26" t="str">
        <f t="shared" si="21"/>
        <v>33178</v>
      </c>
      <c r="BX12" s="70">
        <f t="shared" si="22"/>
        <v>1587932</v>
      </c>
      <c r="BY12" s="6">
        <f t="shared" si="23"/>
        <v>0.03509117444362085</v>
      </c>
    </row>
    <row r="13" spans="2:77" ht="12.75">
      <c r="B13" s="81" t="s">
        <v>32</v>
      </c>
      <c r="C13" s="129">
        <v>2331</v>
      </c>
      <c r="D13" s="6">
        <f t="shared" si="7"/>
        <v>0.00011518493185410384</v>
      </c>
      <c r="E13" s="129">
        <v>2331</v>
      </c>
      <c r="F13" s="6">
        <f t="shared" si="8"/>
        <v>0.00016850762390370645</v>
      </c>
      <c r="G13" s="129">
        <v>0</v>
      </c>
      <c r="H13" s="6">
        <f t="shared" si="9"/>
        <v>0</v>
      </c>
      <c r="I13" s="129">
        <v>0</v>
      </c>
      <c r="J13" s="6">
        <f t="shared" si="10"/>
        <v>0</v>
      </c>
      <c r="K13" s="58">
        <f t="shared" si="11"/>
        <v>4662</v>
      </c>
      <c r="L13" s="6">
        <f t="shared" si="12"/>
        <v>0.00010302396781232471</v>
      </c>
      <c r="O13">
        <v>12</v>
      </c>
      <c r="P13" s="81" t="s">
        <v>135</v>
      </c>
      <c r="Q13" s="129">
        <v>624394</v>
      </c>
      <c r="R13" s="6">
        <f t="shared" si="0"/>
        <v>0.03085404561995337</v>
      </c>
      <c r="W13">
        <v>12</v>
      </c>
      <c r="X13" s="27" t="str">
        <f t="shared" si="13"/>
        <v>33178</v>
      </c>
      <c r="Y13" s="27">
        <f t="shared" si="14"/>
        <v>624394</v>
      </c>
      <c r="AA13" s="4">
        <f>+C76</f>
        <v>20237022</v>
      </c>
      <c r="AB13">
        <f aca="true" t="shared" si="26" ref="AB13:AB75">+AB12+1</f>
        <v>12</v>
      </c>
      <c r="AC13" s="81" t="s">
        <v>89</v>
      </c>
      <c r="AD13" s="129">
        <v>392256</v>
      </c>
      <c r="AE13" s="6">
        <f t="shared" si="1"/>
        <v>0.028356124634050742</v>
      </c>
      <c r="AJ13" s="4">
        <f>SUM(AJ2:AJ12)</f>
        <v>13833202</v>
      </c>
      <c r="AK13" s="11">
        <f>SUM(AK2:AK12)</f>
        <v>1</v>
      </c>
      <c r="AP13">
        <f aca="true" t="shared" si="27" ref="AP13:AP75">+AP12+1</f>
        <v>12</v>
      </c>
      <c r="AQ13" s="81" t="s">
        <v>38</v>
      </c>
      <c r="AR13" s="129">
        <v>91467</v>
      </c>
      <c r="AS13" s="6">
        <f t="shared" si="3"/>
        <v>0.024801112792229976</v>
      </c>
      <c r="AX13" s="4">
        <f>SUM(AX2:AX12)</f>
        <v>3688020</v>
      </c>
      <c r="AY13" s="11">
        <f>SUM(AY2:AY12)</f>
        <v>1</v>
      </c>
      <c r="BC13">
        <f t="shared" si="24"/>
        <v>12</v>
      </c>
      <c r="BD13" s="81" t="s">
        <v>143</v>
      </c>
      <c r="BE13" s="129">
        <v>195608</v>
      </c>
      <c r="BF13" s="6">
        <f t="shared" si="5"/>
        <v>0.02610417059792387</v>
      </c>
      <c r="BH13">
        <f t="shared" si="25"/>
        <v>12</v>
      </c>
      <c r="BI13" s="26" t="str">
        <f t="shared" si="18"/>
        <v>33186</v>
      </c>
      <c r="BJ13" s="27">
        <f t="shared" si="19"/>
        <v>195608</v>
      </c>
      <c r="BK13" s="6">
        <f t="shared" si="20"/>
        <v>0.02610417059792387</v>
      </c>
      <c r="BR13" s="81" t="s">
        <v>115</v>
      </c>
      <c r="BS13" s="131">
        <v>1456870</v>
      </c>
      <c r="BT13" s="6">
        <f t="shared" si="6"/>
        <v>0.0321948794480355</v>
      </c>
      <c r="BW13" s="26" t="str">
        <f t="shared" si="21"/>
        <v>33166</v>
      </c>
      <c r="BX13" s="70">
        <f t="shared" si="22"/>
        <v>1456870</v>
      </c>
      <c r="BY13" s="6">
        <f t="shared" si="23"/>
        <v>0.0321948794480355</v>
      </c>
    </row>
    <row r="14" spans="2:77" ht="13.5" customHeight="1">
      <c r="B14" s="81" t="s">
        <v>33</v>
      </c>
      <c r="C14" s="129">
        <v>92222</v>
      </c>
      <c r="D14" s="6">
        <f t="shared" si="7"/>
        <v>0.004557093430051121</v>
      </c>
      <c r="E14" s="129">
        <v>92222</v>
      </c>
      <c r="F14" s="6">
        <f t="shared" si="8"/>
        <v>0.006666713896030724</v>
      </c>
      <c r="G14" s="129">
        <v>14240</v>
      </c>
      <c r="H14" s="6">
        <f t="shared" si="9"/>
        <v>0.003861150427600718</v>
      </c>
      <c r="I14" s="129">
        <v>182378</v>
      </c>
      <c r="J14" s="6">
        <f t="shared" si="10"/>
        <v>0.024338607957282727</v>
      </c>
      <c r="K14" s="58">
        <f t="shared" si="11"/>
        <v>381062</v>
      </c>
      <c r="L14" s="6">
        <f t="shared" si="12"/>
        <v>0.008420960794187062</v>
      </c>
      <c r="O14">
        <v>13</v>
      </c>
      <c r="P14" s="81" t="s">
        <v>79</v>
      </c>
      <c r="Q14" s="129">
        <v>504802</v>
      </c>
      <c r="R14" s="6">
        <f t="shared" si="0"/>
        <v>0.02494448046753124</v>
      </c>
      <c r="X14" s="2" t="s">
        <v>160</v>
      </c>
      <c r="Y14" s="3">
        <f>+AA13-AA12</f>
        <v>4027708</v>
      </c>
      <c r="AB14">
        <f t="shared" si="26"/>
        <v>13</v>
      </c>
      <c r="AC14" s="81" t="s">
        <v>38</v>
      </c>
      <c r="AD14" s="129">
        <v>301728</v>
      </c>
      <c r="AE14" s="6">
        <f t="shared" si="1"/>
        <v>0.021811869731968057</v>
      </c>
      <c r="AP14">
        <f t="shared" si="27"/>
        <v>13</v>
      </c>
      <c r="AQ14" s="81" t="s">
        <v>35</v>
      </c>
      <c r="AR14" s="129">
        <v>82412</v>
      </c>
      <c r="AS14" s="6">
        <f t="shared" si="3"/>
        <v>0.022345865803330783</v>
      </c>
      <c r="BC14">
        <f t="shared" si="24"/>
        <v>13</v>
      </c>
      <c r="BD14" s="81" t="s">
        <v>40</v>
      </c>
      <c r="BE14" s="129">
        <v>187289</v>
      </c>
      <c r="BF14" s="6">
        <f t="shared" si="5"/>
        <v>0.02499398801232344</v>
      </c>
      <c r="BH14">
        <f t="shared" si="25"/>
        <v>13</v>
      </c>
      <c r="BI14" s="26" t="str">
        <f t="shared" si="18"/>
        <v>33126</v>
      </c>
      <c r="BJ14" s="27">
        <f t="shared" si="19"/>
        <v>187289</v>
      </c>
      <c r="BK14" s="6">
        <f t="shared" si="20"/>
        <v>0.02499398801232344</v>
      </c>
      <c r="BR14" s="81" t="s">
        <v>79</v>
      </c>
      <c r="BS14" s="131">
        <v>1376174</v>
      </c>
      <c r="BT14" s="6">
        <f t="shared" si="6"/>
        <v>0.030411605722899648</v>
      </c>
      <c r="BW14" s="26" t="str">
        <f t="shared" si="21"/>
        <v>33149</v>
      </c>
      <c r="BX14" s="70">
        <f t="shared" si="22"/>
        <v>1376174</v>
      </c>
      <c r="BY14" s="6">
        <f t="shared" si="23"/>
        <v>0.030411605722899648</v>
      </c>
    </row>
    <row r="15" spans="2:77" ht="12.75">
      <c r="B15" s="81" t="s">
        <v>35</v>
      </c>
      <c r="C15" s="129">
        <v>159662</v>
      </c>
      <c r="D15" s="6">
        <f t="shared" si="7"/>
        <v>0.007889599566576545</v>
      </c>
      <c r="E15" s="129">
        <v>159662</v>
      </c>
      <c r="F15" s="6">
        <f t="shared" si="8"/>
        <v>0.01154194090421003</v>
      </c>
      <c r="G15" s="129">
        <v>82412</v>
      </c>
      <c r="H15" s="6">
        <f t="shared" si="9"/>
        <v>0.022345865803330783</v>
      </c>
      <c r="I15" s="129">
        <v>0</v>
      </c>
      <c r="J15" s="6">
        <f t="shared" si="10"/>
        <v>0</v>
      </c>
      <c r="K15" s="58">
        <f t="shared" si="11"/>
        <v>401736</v>
      </c>
      <c r="L15" s="6">
        <f t="shared" si="12"/>
        <v>0.00887782855706823</v>
      </c>
      <c r="O15">
        <v>14</v>
      </c>
      <c r="P15" s="81" t="s">
        <v>89</v>
      </c>
      <c r="Q15" s="129">
        <v>392255</v>
      </c>
      <c r="R15" s="6">
        <f t="shared" si="0"/>
        <v>0.019383039658700772</v>
      </c>
      <c r="X15" s="2"/>
      <c r="Y15" s="3">
        <f>+AA13</f>
        <v>20237022</v>
      </c>
      <c r="AB15">
        <f t="shared" si="26"/>
        <v>14</v>
      </c>
      <c r="AC15" s="81" t="s">
        <v>15</v>
      </c>
      <c r="AD15" s="129">
        <v>284863</v>
      </c>
      <c r="AE15" s="6">
        <f t="shared" si="1"/>
        <v>0.02059270153070851</v>
      </c>
      <c r="AP15">
        <f t="shared" si="27"/>
        <v>14</v>
      </c>
      <c r="AQ15" s="81" t="s">
        <v>82</v>
      </c>
      <c r="AR15" s="129">
        <v>63963</v>
      </c>
      <c r="AS15" s="6">
        <f t="shared" si="3"/>
        <v>0.017343452584313534</v>
      </c>
      <c r="BC15">
        <f t="shared" si="24"/>
        <v>14</v>
      </c>
      <c r="BD15" s="81" t="s">
        <v>140</v>
      </c>
      <c r="BE15" s="129">
        <v>183502</v>
      </c>
      <c r="BF15" s="6">
        <f t="shared" si="5"/>
        <v>0.024488607383441503</v>
      </c>
      <c r="BH15">
        <f t="shared" si="25"/>
        <v>14</v>
      </c>
      <c r="BI15" s="26" t="str">
        <f t="shared" si="18"/>
        <v>33183</v>
      </c>
      <c r="BJ15" s="27">
        <f t="shared" si="19"/>
        <v>183502</v>
      </c>
      <c r="BK15" s="6">
        <f t="shared" si="20"/>
        <v>0.024488607383441503</v>
      </c>
      <c r="BR15" s="81" t="s">
        <v>89</v>
      </c>
      <c r="BS15" s="131">
        <v>1107009</v>
      </c>
      <c r="BT15" s="6">
        <f t="shared" si="6"/>
        <v>0.024463419044177127</v>
      </c>
      <c r="BW15" s="26" t="str">
        <f t="shared" si="21"/>
        <v>33156</v>
      </c>
      <c r="BX15" s="70">
        <f t="shared" si="22"/>
        <v>1107009</v>
      </c>
      <c r="BY15" s="6">
        <f t="shared" si="23"/>
        <v>0.024463419044177127</v>
      </c>
    </row>
    <row r="16" spans="2:77" ht="12.75">
      <c r="B16" s="81" t="s">
        <v>38</v>
      </c>
      <c r="C16" s="129">
        <v>301728</v>
      </c>
      <c r="D16" s="6">
        <f t="shared" si="7"/>
        <v>0.014909703611529403</v>
      </c>
      <c r="E16" s="129">
        <v>301728</v>
      </c>
      <c r="F16" s="6">
        <f t="shared" si="8"/>
        <v>0.021811869731968057</v>
      </c>
      <c r="G16" s="129">
        <v>91467</v>
      </c>
      <c r="H16" s="6">
        <f t="shared" si="9"/>
        <v>0.024801112792229976</v>
      </c>
      <c r="I16" s="129">
        <v>266441</v>
      </c>
      <c r="J16" s="6">
        <f t="shared" si="10"/>
        <v>0.03555693692630891</v>
      </c>
      <c r="K16" s="58">
        <f t="shared" si="11"/>
        <v>961364</v>
      </c>
      <c r="L16" s="6">
        <f t="shared" si="12"/>
        <v>0.021244859243227745</v>
      </c>
      <c r="O16">
        <v>15</v>
      </c>
      <c r="P16" s="81" t="s">
        <v>63</v>
      </c>
      <c r="Q16" s="129">
        <v>388877</v>
      </c>
      <c r="R16" s="6">
        <f t="shared" si="0"/>
        <v>0.01921611786556342</v>
      </c>
      <c r="X16" s="2"/>
      <c r="Y16" s="3"/>
      <c r="AB16">
        <f t="shared" si="26"/>
        <v>15</v>
      </c>
      <c r="AC16" s="81" t="s">
        <v>8</v>
      </c>
      <c r="AD16" s="129">
        <v>251848</v>
      </c>
      <c r="AE16" s="6">
        <f t="shared" si="1"/>
        <v>0.018206052365894752</v>
      </c>
      <c r="AP16">
        <f t="shared" si="27"/>
        <v>15</v>
      </c>
      <c r="AQ16" s="81" t="s">
        <v>89</v>
      </c>
      <c r="AR16" s="129">
        <v>59630</v>
      </c>
      <c r="AS16" s="6">
        <f t="shared" si="3"/>
        <v>0.016168567415578008</v>
      </c>
      <c r="BC16">
        <f t="shared" si="24"/>
        <v>15</v>
      </c>
      <c r="BD16" s="81" t="s">
        <v>33</v>
      </c>
      <c r="BE16" s="129">
        <v>182378</v>
      </c>
      <c r="BF16" s="6">
        <f t="shared" si="5"/>
        <v>0.024338607957282727</v>
      </c>
      <c r="BH16">
        <f t="shared" si="25"/>
        <v>15</v>
      </c>
      <c r="BI16" s="26" t="str">
        <f t="shared" si="18"/>
        <v>33056</v>
      </c>
      <c r="BJ16" s="27">
        <f t="shared" si="19"/>
        <v>182378</v>
      </c>
      <c r="BK16" s="6">
        <f t="shared" si="20"/>
        <v>0.024338607957282727</v>
      </c>
      <c r="BR16" s="81" t="s">
        <v>38</v>
      </c>
      <c r="BS16" s="131">
        <v>961364</v>
      </c>
      <c r="BT16" s="6">
        <f t="shared" si="6"/>
        <v>0.021244859243227745</v>
      </c>
      <c r="BW16" s="26" t="str">
        <f t="shared" si="21"/>
        <v>33122</v>
      </c>
      <c r="BX16" s="70">
        <f t="shared" si="22"/>
        <v>961364</v>
      </c>
      <c r="BY16" s="6">
        <f t="shared" si="23"/>
        <v>0.021244859243227745</v>
      </c>
    </row>
    <row r="17" spans="2:77" ht="12.75">
      <c r="B17" s="81" t="s">
        <v>39</v>
      </c>
      <c r="C17" s="129">
        <v>841</v>
      </c>
      <c r="D17" s="6">
        <f t="shared" si="7"/>
        <v>4.1557497936208205E-05</v>
      </c>
      <c r="E17" s="129">
        <v>841</v>
      </c>
      <c r="F17" s="6">
        <f t="shared" si="8"/>
        <v>6.079575791635227E-05</v>
      </c>
      <c r="G17" s="129">
        <v>0</v>
      </c>
      <c r="H17" s="6">
        <f t="shared" si="9"/>
        <v>0</v>
      </c>
      <c r="I17" s="129">
        <v>42651</v>
      </c>
      <c r="J17" s="6">
        <f t="shared" si="10"/>
        <v>0.0056918376557812105</v>
      </c>
      <c r="K17" s="58">
        <f t="shared" si="11"/>
        <v>44333</v>
      </c>
      <c r="L17" s="6">
        <f t="shared" si="12"/>
        <v>0.0009797000353976386</v>
      </c>
      <c r="O17">
        <v>16</v>
      </c>
      <c r="P17" s="81" t="s">
        <v>38</v>
      </c>
      <c r="Q17" s="129">
        <v>301728</v>
      </c>
      <c r="R17" s="6">
        <f t="shared" si="0"/>
        <v>0.014909703611529403</v>
      </c>
      <c r="X17" s="2"/>
      <c r="Y17" s="3"/>
      <c r="AB17">
        <f t="shared" si="26"/>
        <v>16</v>
      </c>
      <c r="AC17" s="81" t="s">
        <v>28</v>
      </c>
      <c r="AD17" s="129">
        <v>197063</v>
      </c>
      <c r="AE17" s="6">
        <f>+AD17/$E$76</f>
        <v>0.01424565332017851</v>
      </c>
      <c r="AP17">
        <f t="shared" si="27"/>
        <v>16</v>
      </c>
      <c r="AQ17" s="81" t="s">
        <v>15</v>
      </c>
      <c r="AR17" s="129">
        <v>39599</v>
      </c>
      <c r="AS17" s="6">
        <f t="shared" si="3"/>
        <v>0.010737197737539384</v>
      </c>
      <c r="BC17">
        <f t="shared" si="24"/>
        <v>16</v>
      </c>
      <c r="BD17" s="81" t="s">
        <v>79</v>
      </c>
      <c r="BE17" s="129">
        <v>181752</v>
      </c>
      <c r="BF17" s="6">
        <f t="shared" si="5"/>
        <v>0.024255067351610666</v>
      </c>
      <c r="BH17">
        <f t="shared" si="25"/>
        <v>16</v>
      </c>
      <c r="BI17" s="26" t="str">
        <f t="shared" si="18"/>
        <v>33149</v>
      </c>
      <c r="BJ17" s="27">
        <f t="shared" si="19"/>
        <v>181752</v>
      </c>
      <c r="BK17" s="6">
        <f t="shared" si="20"/>
        <v>0.024255067351610666</v>
      </c>
      <c r="BR17" s="81" t="s">
        <v>8</v>
      </c>
      <c r="BS17" s="131">
        <v>844554</v>
      </c>
      <c r="BT17" s="6">
        <f t="shared" si="6"/>
        <v>0.018663514395489078</v>
      </c>
      <c r="BW17" s="26" t="str">
        <f t="shared" si="21"/>
        <v>33014</v>
      </c>
      <c r="BX17" s="70">
        <f t="shared" si="22"/>
        <v>844554</v>
      </c>
      <c r="BY17" s="6">
        <f t="shared" si="23"/>
        <v>0.018663514395489078</v>
      </c>
    </row>
    <row r="18" spans="2:77" ht="12.75">
      <c r="B18" s="81" t="s">
        <v>40</v>
      </c>
      <c r="C18" s="129">
        <v>2174071</v>
      </c>
      <c r="D18" s="6">
        <f t="shared" si="7"/>
        <v>0.10743038180222367</v>
      </c>
      <c r="E18" s="129">
        <v>2174071</v>
      </c>
      <c r="F18" s="6">
        <f t="shared" si="8"/>
        <v>0.15716325114026383</v>
      </c>
      <c r="G18" s="129">
        <v>501620</v>
      </c>
      <c r="H18" s="6">
        <f t="shared" si="9"/>
        <v>0.13601336218350227</v>
      </c>
      <c r="I18" s="129">
        <v>187289</v>
      </c>
      <c r="J18" s="6">
        <f t="shared" si="10"/>
        <v>0.02499398801232344</v>
      </c>
      <c r="K18" s="58">
        <f t="shared" si="11"/>
        <v>5037051</v>
      </c>
      <c r="L18" s="6">
        <f t="shared" si="12"/>
        <v>0.1113120935420502</v>
      </c>
      <c r="O18">
        <v>17</v>
      </c>
      <c r="P18" s="81" t="s">
        <v>15</v>
      </c>
      <c r="Q18" s="129">
        <v>284862</v>
      </c>
      <c r="R18" s="6">
        <f t="shared" si="0"/>
        <v>0.01407628059108697</v>
      </c>
      <c r="X18" s="2"/>
      <c r="Y18" s="3"/>
      <c r="AB18">
        <f t="shared" si="26"/>
        <v>17</v>
      </c>
      <c r="AC18" s="81" t="s">
        <v>35</v>
      </c>
      <c r="AD18" s="129">
        <v>159662</v>
      </c>
      <c r="AE18" s="6">
        <f t="shared" si="1"/>
        <v>0.01154194090421003</v>
      </c>
      <c r="AP18">
        <f t="shared" si="27"/>
        <v>17</v>
      </c>
      <c r="AQ18" s="81" t="s">
        <v>115</v>
      </c>
      <c r="AR18" s="129">
        <v>36989</v>
      </c>
      <c r="AS18" s="6">
        <f t="shared" si="3"/>
        <v>0.010029500924615376</v>
      </c>
      <c r="BC18">
        <f t="shared" si="24"/>
        <v>17</v>
      </c>
      <c r="BD18" s="81" t="s">
        <v>6</v>
      </c>
      <c r="BE18" s="129">
        <v>167488</v>
      </c>
      <c r="BF18" s="6">
        <f t="shared" si="5"/>
        <v>0.022351515915019188</v>
      </c>
      <c r="BH18">
        <f t="shared" si="25"/>
        <v>17</v>
      </c>
      <c r="BI18" s="26" t="str">
        <f t="shared" si="18"/>
        <v>33012</v>
      </c>
      <c r="BJ18" s="27">
        <f t="shared" si="19"/>
        <v>167488</v>
      </c>
      <c r="BK18" s="6">
        <f t="shared" si="20"/>
        <v>0.022351515915019188</v>
      </c>
      <c r="BR18" s="81" t="s">
        <v>15</v>
      </c>
      <c r="BS18" s="131">
        <v>658371</v>
      </c>
      <c r="BT18" s="6">
        <f t="shared" si="6"/>
        <v>0.01454911898596483</v>
      </c>
      <c r="BW18" s="26" t="str">
        <f t="shared" si="21"/>
        <v>33016</v>
      </c>
      <c r="BX18" s="70">
        <f t="shared" si="22"/>
        <v>658371</v>
      </c>
      <c r="BY18" s="6">
        <f t="shared" si="23"/>
        <v>0.01454911898596483</v>
      </c>
    </row>
    <row r="19" spans="2:79" ht="12.75">
      <c r="B19" s="81" t="s">
        <v>42</v>
      </c>
      <c r="C19" s="129">
        <v>0</v>
      </c>
      <c r="D19" s="6">
        <f t="shared" si="7"/>
        <v>0</v>
      </c>
      <c r="E19" s="129">
        <v>0</v>
      </c>
      <c r="F19" s="6">
        <f t="shared" si="8"/>
        <v>0</v>
      </c>
      <c r="G19" s="129">
        <v>0</v>
      </c>
      <c r="H19" s="6">
        <f t="shared" si="9"/>
        <v>0</v>
      </c>
      <c r="I19" s="129">
        <v>7561</v>
      </c>
      <c r="J19" s="6">
        <f t="shared" si="10"/>
        <v>0.0010090263889559854</v>
      </c>
      <c r="K19" s="58">
        <f t="shared" si="11"/>
        <v>7561</v>
      </c>
      <c r="L19" s="6">
        <f t="shared" si="12"/>
        <v>0.00016708799241291016</v>
      </c>
      <c r="O19">
        <v>18</v>
      </c>
      <c r="P19" s="81" t="s">
        <v>8</v>
      </c>
      <c r="Q19" s="129">
        <v>251848</v>
      </c>
      <c r="R19" s="6">
        <f t="shared" si="0"/>
        <v>0.012444914078761193</v>
      </c>
      <c r="X19" s="2"/>
      <c r="Y19" s="3"/>
      <c r="AB19">
        <f t="shared" si="26"/>
        <v>18</v>
      </c>
      <c r="AC19" s="81" t="s">
        <v>44</v>
      </c>
      <c r="AD19" s="129">
        <v>138447</v>
      </c>
      <c r="AE19" s="6">
        <f t="shared" si="1"/>
        <v>0.010008311886141763</v>
      </c>
      <c r="AP19">
        <f t="shared" si="27"/>
        <v>18</v>
      </c>
      <c r="AQ19" s="81" t="s">
        <v>53</v>
      </c>
      <c r="AR19" s="129">
        <v>24075</v>
      </c>
      <c r="AS19" s="6">
        <f t="shared" si="3"/>
        <v>0.006527893015764556</v>
      </c>
      <c r="BC19">
        <f t="shared" si="24"/>
        <v>18</v>
      </c>
      <c r="BD19" s="81" t="s">
        <v>88</v>
      </c>
      <c r="BE19" s="129">
        <v>166427</v>
      </c>
      <c r="BF19" s="6">
        <f t="shared" si="5"/>
        <v>0.022209923930006318</v>
      </c>
      <c r="BH19">
        <f t="shared" si="25"/>
        <v>18</v>
      </c>
      <c r="BI19" s="26" t="str">
        <f t="shared" si="18"/>
        <v>33155</v>
      </c>
      <c r="BJ19" s="27">
        <f t="shared" si="19"/>
        <v>166427</v>
      </c>
      <c r="BK19" s="6">
        <f t="shared" si="20"/>
        <v>0.022209923930006318</v>
      </c>
      <c r="BR19" s="81" t="s">
        <v>132</v>
      </c>
      <c r="BS19" s="131">
        <v>572146</v>
      </c>
      <c r="BT19" s="6">
        <f t="shared" si="6"/>
        <v>0.012643661752027099</v>
      </c>
      <c r="BW19" t="s">
        <v>160</v>
      </c>
      <c r="BX19" s="4">
        <f>+CA9-CA10</f>
        <v>8369684</v>
      </c>
      <c r="BY19" s="11">
        <f>+BX19/BX20</f>
        <v>0.18495882775961586</v>
      </c>
      <c r="CA19" s="11">
        <f>SUM(BY2:BY19)</f>
        <v>1</v>
      </c>
    </row>
    <row r="20" spans="2:76" ht="12.75">
      <c r="B20" s="81" t="s">
        <v>43</v>
      </c>
      <c r="C20" s="129">
        <v>44266</v>
      </c>
      <c r="D20" s="6">
        <f t="shared" si="7"/>
        <v>0.0021873771743688374</v>
      </c>
      <c r="E20" s="129">
        <v>44266</v>
      </c>
      <c r="F20" s="6">
        <f t="shared" si="8"/>
        <v>0.0031999821877826983</v>
      </c>
      <c r="G20" s="129">
        <v>308</v>
      </c>
      <c r="H20" s="6">
        <f t="shared" si="9"/>
        <v>8.351364688911665E-05</v>
      </c>
      <c r="I20" s="129">
        <v>7046</v>
      </c>
      <c r="J20" s="6">
        <f t="shared" si="10"/>
        <v>0.0009402988938743384</v>
      </c>
      <c r="K20" s="58">
        <f t="shared" si="11"/>
        <v>95886</v>
      </c>
      <c r="L20" s="6">
        <f t="shared" si="12"/>
        <v>0.0021189524190588947</v>
      </c>
      <c r="O20">
        <v>19</v>
      </c>
      <c r="P20" s="81" t="s">
        <v>28</v>
      </c>
      <c r="Q20" s="129">
        <v>197063</v>
      </c>
      <c r="R20" s="6">
        <f>+Q20/$C$76</f>
        <v>0.009737746986686084</v>
      </c>
      <c r="X20" s="2"/>
      <c r="Y20" s="3"/>
      <c r="AB20">
        <f t="shared" si="26"/>
        <v>19</v>
      </c>
      <c r="AC20" s="81" t="s">
        <v>75</v>
      </c>
      <c r="AD20" s="129">
        <v>126323</v>
      </c>
      <c r="AE20" s="6">
        <f t="shared" si="1"/>
        <v>0.009131869830282245</v>
      </c>
      <c r="AP20">
        <f t="shared" si="27"/>
        <v>19</v>
      </c>
      <c r="AQ20" s="81" t="s">
        <v>63</v>
      </c>
      <c r="AR20" s="129">
        <v>21197</v>
      </c>
      <c r="AS20" s="6">
        <f t="shared" si="3"/>
        <v>0.00574752848411885</v>
      </c>
      <c r="BC20">
        <f t="shared" si="24"/>
        <v>19</v>
      </c>
      <c r="BD20" s="81" t="s">
        <v>139</v>
      </c>
      <c r="BE20" s="129">
        <v>165006</v>
      </c>
      <c r="BF20" s="6">
        <f t="shared" si="5"/>
        <v>0.022020289424159675</v>
      </c>
      <c r="BH20">
        <f t="shared" si="25"/>
        <v>19</v>
      </c>
      <c r="BI20" s="26" t="str">
        <f t="shared" si="18"/>
        <v>33181</v>
      </c>
      <c r="BJ20" s="27">
        <f t="shared" si="19"/>
        <v>165006</v>
      </c>
      <c r="BK20" s="6">
        <f t="shared" si="20"/>
        <v>0.022020289424159675</v>
      </c>
      <c r="BR20" s="81" t="s">
        <v>63</v>
      </c>
      <c r="BS20" s="131">
        <v>513970</v>
      </c>
      <c r="BT20" s="6">
        <f t="shared" si="6"/>
        <v>0.011358049922029287</v>
      </c>
      <c r="BX20" s="4">
        <f>SUM(BX2:BX19)</f>
        <v>45251606</v>
      </c>
    </row>
    <row r="21" spans="2:72" ht="12.75">
      <c r="B21" s="81" t="s">
        <v>44</v>
      </c>
      <c r="C21" s="129">
        <v>138447</v>
      </c>
      <c r="D21" s="6">
        <f t="shared" si="7"/>
        <v>0.006841273384987179</v>
      </c>
      <c r="E21" s="129">
        <v>138447</v>
      </c>
      <c r="F21" s="6">
        <f t="shared" si="8"/>
        <v>0.010008311886141763</v>
      </c>
      <c r="G21" s="129">
        <v>9496</v>
      </c>
      <c r="H21" s="6">
        <f t="shared" si="9"/>
        <v>0.002574823346944973</v>
      </c>
      <c r="I21" s="129">
        <v>106772</v>
      </c>
      <c r="J21" s="6">
        <f t="shared" si="10"/>
        <v>0.014248877873509914</v>
      </c>
      <c r="K21" s="58">
        <f t="shared" si="11"/>
        <v>393162</v>
      </c>
      <c r="L21" s="6">
        <f t="shared" si="12"/>
        <v>0.008688354618839385</v>
      </c>
      <c r="O21">
        <v>20</v>
      </c>
      <c r="P21" s="81" t="s">
        <v>35</v>
      </c>
      <c r="Q21" s="129">
        <v>159662</v>
      </c>
      <c r="R21" s="6">
        <f t="shared" si="0"/>
        <v>0.007889599566576545</v>
      </c>
      <c r="X21" s="2"/>
      <c r="Y21" s="3"/>
      <c r="AB21">
        <f t="shared" si="26"/>
        <v>20</v>
      </c>
      <c r="AC21" s="81" t="s">
        <v>122</v>
      </c>
      <c r="AD21" s="129">
        <v>116173</v>
      </c>
      <c r="AE21" s="6">
        <f t="shared" si="1"/>
        <v>0.008398127924395234</v>
      </c>
      <c r="AP21">
        <f t="shared" si="27"/>
        <v>20</v>
      </c>
      <c r="AQ21" s="81" t="s">
        <v>33</v>
      </c>
      <c r="AR21" s="129">
        <v>14240</v>
      </c>
      <c r="AS21" s="6">
        <f t="shared" si="3"/>
        <v>0.003861150427600718</v>
      </c>
      <c r="BC21">
        <f t="shared" si="24"/>
        <v>20</v>
      </c>
      <c r="BD21" s="81" t="s">
        <v>127</v>
      </c>
      <c r="BE21" s="129">
        <v>154394</v>
      </c>
      <c r="BF21" s="6">
        <f t="shared" si="5"/>
        <v>0.020604102671137468</v>
      </c>
      <c r="BH21">
        <f t="shared" si="25"/>
        <v>20</v>
      </c>
      <c r="BI21" s="26" t="str">
        <f t="shared" si="18"/>
        <v>33172</v>
      </c>
      <c r="BJ21" s="27">
        <f t="shared" si="19"/>
        <v>154394</v>
      </c>
      <c r="BK21" s="6">
        <f t="shared" si="20"/>
        <v>0.020604102671137468</v>
      </c>
      <c r="BR21" s="81" t="s">
        <v>28</v>
      </c>
      <c r="BS21" s="131">
        <v>441741</v>
      </c>
      <c r="BT21" s="6">
        <f t="shared" si="6"/>
        <v>0.009761885578160474</v>
      </c>
    </row>
    <row r="22" spans="2:72" ht="12.75">
      <c r="B22" s="81" t="s">
        <v>45</v>
      </c>
      <c r="C22" s="129">
        <v>1451308</v>
      </c>
      <c r="D22" s="6">
        <f t="shared" si="7"/>
        <v>0.07171549252651897</v>
      </c>
      <c r="E22" s="129">
        <v>1451309</v>
      </c>
      <c r="F22" s="6">
        <f t="shared" si="8"/>
        <v>0.10491489967398726</v>
      </c>
      <c r="G22" s="129">
        <v>424259</v>
      </c>
      <c r="H22" s="6">
        <f t="shared" si="9"/>
        <v>0.11503706595951214</v>
      </c>
      <c r="I22" s="129">
        <v>45974</v>
      </c>
      <c r="J22" s="6">
        <f t="shared" si="10"/>
        <v>0.006135296813366283</v>
      </c>
      <c r="K22" s="58">
        <f t="shared" si="11"/>
        <v>3372850</v>
      </c>
      <c r="L22" s="6">
        <f t="shared" si="12"/>
        <v>0.07453547615525513</v>
      </c>
      <c r="O22">
        <v>21</v>
      </c>
      <c r="P22" s="81" t="s">
        <v>44</v>
      </c>
      <c r="Q22" s="129">
        <v>138447</v>
      </c>
      <c r="R22" s="6">
        <f t="shared" si="0"/>
        <v>0.006841273384987179</v>
      </c>
      <c r="X22" s="2"/>
      <c r="Y22" s="3"/>
      <c r="AB22">
        <f t="shared" si="26"/>
        <v>21</v>
      </c>
      <c r="AC22" s="81" t="s">
        <v>17</v>
      </c>
      <c r="AD22" s="129">
        <v>97023</v>
      </c>
      <c r="AE22" s="6">
        <f t="shared" si="1"/>
        <v>0.007013777432007427</v>
      </c>
      <c r="AP22">
        <f t="shared" si="27"/>
        <v>21</v>
      </c>
      <c r="AQ22" s="81" t="s">
        <v>6</v>
      </c>
      <c r="AR22" s="129">
        <v>13265</v>
      </c>
      <c r="AS22" s="6">
        <f t="shared" si="3"/>
        <v>0.00359678092851991</v>
      </c>
      <c r="BC22">
        <f t="shared" si="24"/>
        <v>21</v>
      </c>
      <c r="BD22" s="81" t="s">
        <v>8</v>
      </c>
      <c r="BE22" s="129">
        <v>148915</v>
      </c>
      <c r="BF22" s="6">
        <f t="shared" si="5"/>
        <v>0.0198729221943368</v>
      </c>
      <c r="BI22" t="s">
        <v>160</v>
      </c>
      <c r="BJ22" s="4">
        <f>+BM6-BM7</f>
        <v>2059364</v>
      </c>
      <c r="BK22" s="11">
        <f>+BJ22/BJ23</f>
        <v>0.27482510520644804</v>
      </c>
      <c r="BR22" s="81" t="s">
        <v>35</v>
      </c>
      <c r="BS22" s="131">
        <v>401736</v>
      </c>
      <c r="BT22" s="6">
        <f t="shared" si="6"/>
        <v>0.00887782855706823</v>
      </c>
    </row>
    <row r="23" spans="2:72" ht="12.75">
      <c r="B23" s="81" t="s">
        <v>46</v>
      </c>
      <c r="C23" s="129">
        <v>1100254</v>
      </c>
      <c r="D23" s="6">
        <f t="shared" si="7"/>
        <v>0.05436837495161096</v>
      </c>
      <c r="E23" s="129">
        <v>1100257</v>
      </c>
      <c r="F23" s="6">
        <f t="shared" si="8"/>
        <v>0.07953740572862306</v>
      </c>
      <c r="G23" s="129">
        <v>240188</v>
      </c>
      <c r="H23" s="6">
        <f t="shared" si="9"/>
        <v>0.06512654486689334</v>
      </c>
      <c r="I23" s="129">
        <v>326094</v>
      </c>
      <c r="J23" s="6">
        <f t="shared" si="10"/>
        <v>0.0435177160799118</v>
      </c>
      <c r="K23" s="58">
        <f t="shared" si="11"/>
        <v>2766793</v>
      </c>
      <c r="L23" s="6">
        <f t="shared" si="12"/>
        <v>0.061142426635642504</v>
      </c>
      <c r="O23">
        <v>22</v>
      </c>
      <c r="P23" s="81" t="s">
        <v>75</v>
      </c>
      <c r="Q23" s="129">
        <v>126323</v>
      </c>
      <c r="R23" s="6">
        <f t="shared" si="0"/>
        <v>0.006242173379067335</v>
      </c>
      <c r="X23" s="2"/>
      <c r="Y23" s="3"/>
      <c r="AB23">
        <f t="shared" si="26"/>
        <v>22</v>
      </c>
      <c r="AC23" s="81" t="s">
        <v>33</v>
      </c>
      <c r="AD23" s="129">
        <v>92222</v>
      </c>
      <c r="AE23" s="6">
        <f t="shared" si="1"/>
        <v>0.006666713896030724</v>
      </c>
      <c r="AP23">
        <f t="shared" si="27"/>
        <v>22</v>
      </c>
      <c r="AQ23" s="81" t="s">
        <v>122</v>
      </c>
      <c r="AR23" s="129">
        <v>9853</v>
      </c>
      <c r="AS23" s="6">
        <f t="shared" si="3"/>
        <v>0.0026716232558391764</v>
      </c>
      <c r="BC23">
        <f t="shared" si="24"/>
        <v>22</v>
      </c>
      <c r="BD23" s="81" t="s">
        <v>70</v>
      </c>
      <c r="BE23" s="129">
        <v>139276</v>
      </c>
      <c r="BF23" s="6">
        <f t="shared" si="5"/>
        <v>0.01858658369901254</v>
      </c>
      <c r="BJ23" s="4">
        <f>SUM(BJ2:BJ22)</f>
        <v>7493362</v>
      </c>
      <c r="BR23" s="81" t="s">
        <v>44</v>
      </c>
      <c r="BS23" s="131">
        <v>393162</v>
      </c>
      <c r="BT23" s="6">
        <f t="shared" si="6"/>
        <v>0.008688354618839385</v>
      </c>
    </row>
    <row r="24" spans="2:72" ht="12.75">
      <c r="B24" s="81" t="s">
        <v>48</v>
      </c>
      <c r="C24" s="129">
        <v>730696</v>
      </c>
      <c r="D24" s="6">
        <f t="shared" si="7"/>
        <v>0.03610689359333601</v>
      </c>
      <c r="E24" s="129">
        <v>730696</v>
      </c>
      <c r="F24" s="6">
        <f t="shared" si="8"/>
        <v>0.0528218990801985</v>
      </c>
      <c r="G24" s="129">
        <v>247885</v>
      </c>
      <c r="H24" s="6">
        <f t="shared" si="9"/>
        <v>0.0672135725945087</v>
      </c>
      <c r="I24" s="129">
        <v>721587</v>
      </c>
      <c r="J24" s="6">
        <f t="shared" si="10"/>
        <v>0.0962968291135541</v>
      </c>
      <c r="K24" s="58">
        <f t="shared" si="11"/>
        <v>2430864</v>
      </c>
      <c r="L24" s="6">
        <f t="shared" si="12"/>
        <v>0.0537188448074086</v>
      </c>
      <c r="O24">
        <v>23</v>
      </c>
      <c r="P24" s="81" t="s">
        <v>122</v>
      </c>
      <c r="Q24" s="129">
        <v>116172</v>
      </c>
      <c r="R24" s="6">
        <f t="shared" si="0"/>
        <v>0.005740567955107229</v>
      </c>
      <c r="X24" s="2"/>
      <c r="Y24" s="3"/>
      <c r="AB24">
        <f t="shared" si="26"/>
        <v>23</v>
      </c>
      <c r="AC24" s="81" t="s">
        <v>2</v>
      </c>
      <c r="AD24" s="129">
        <v>92194</v>
      </c>
      <c r="AE24" s="6">
        <f t="shared" si="1"/>
        <v>0.006664689780428277</v>
      </c>
      <c r="AP24">
        <f t="shared" si="27"/>
        <v>23</v>
      </c>
      <c r="AQ24" s="81" t="s">
        <v>17</v>
      </c>
      <c r="AR24" s="129">
        <v>9535</v>
      </c>
      <c r="AS24" s="6">
        <f t="shared" si="3"/>
        <v>0.0025853981269082053</v>
      </c>
      <c r="BC24">
        <f t="shared" si="24"/>
        <v>23</v>
      </c>
      <c r="BD24" s="81" t="s">
        <v>73</v>
      </c>
      <c r="BE24" s="129">
        <v>135105</v>
      </c>
      <c r="BF24" s="6">
        <f t="shared" si="5"/>
        <v>0.01802995771457458</v>
      </c>
      <c r="BR24" s="81" t="s">
        <v>33</v>
      </c>
      <c r="BS24" s="131">
        <v>381062</v>
      </c>
      <c r="BT24" s="6">
        <f t="shared" si="6"/>
        <v>0.008420960794187062</v>
      </c>
    </row>
    <row r="25" spans="2:72" ht="12.75">
      <c r="B25" s="81" t="s">
        <v>51</v>
      </c>
      <c r="C25" s="129">
        <v>970019</v>
      </c>
      <c r="D25" s="6">
        <f t="shared" si="7"/>
        <v>0.047932892497720266</v>
      </c>
      <c r="E25" s="129">
        <v>970021</v>
      </c>
      <c r="F25" s="6">
        <f t="shared" si="8"/>
        <v>0.07012266574289885</v>
      </c>
      <c r="G25" s="129">
        <v>420713</v>
      </c>
      <c r="H25" s="6">
        <f t="shared" si="9"/>
        <v>0.11407557442747057</v>
      </c>
      <c r="I25" s="129">
        <v>367125</v>
      </c>
      <c r="J25" s="6">
        <f t="shared" si="10"/>
        <v>0.04899336239194103</v>
      </c>
      <c r="K25" s="58">
        <f t="shared" si="11"/>
        <v>2727878</v>
      </c>
      <c r="L25" s="6">
        <f t="shared" si="12"/>
        <v>0.060282457157432155</v>
      </c>
      <c r="O25">
        <v>24</v>
      </c>
      <c r="P25" s="81" t="s">
        <v>17</v>
      </c>
      <c r="Q25" s="129">
        <v>97023</v>
      </c>
      <c r="R25" s="6">
        <f t="shared" si="0"/>
        <v>0.0047943318932993206</v>
      </c>
      <c r="X25" s="2"/>
      <c r="Y25" s="3"/>
      <c r="AB25">
        <f t="shared" si="26"/>
        <v>24</v>
      </c>
      <c r="AC25" s="81" t="s">
        <v>6</v>
      </c>
      <c r="AD25" s="129">
        <v>90865</v>
      </c>
      <c r="AE25" s="6">
        <f t="shared" si="1"/>
        <v>0.006568616579154992</v>
      </c>
      <c r="AP25">
        <f t="shared" si="27"/>
        <v>24</v>
      </c>
      <c r="AQ25" s="81" t="s">
        <v>44</v>
      </c>
      <c r="AR25" s="129">
        <v>9496</v>
      </c>
      <c r="AS25" s="6">
        <f t="shared" si="3"/>
        <v>0.002574823346944973</v>
      </c>
      <c r="BC25">
        <f t="shared" si="24"/>
        <v>24</v>
      </c>
      <c r="BD25" s="81" t="s">
        <v>115</v>
      </c>
      <c r="BE25" s="129">
        <v>127147</v>
      </c>
      <c r="BF25" s="6">
        <f t="shared" si="5"/>
        <v>0.016967951101254684</v>
      </c>
      <c r="BR25" s="81" t="s">
        <v>6</v>
      </c>
      <c r="BS25" s="131">
        <v>362483</v>
      </c>
      <c r="BT25" s="6">
        <f t="shared" si="6"/>
        <v>0.008010389730698177</v>
      </c>
    </row>
    <row r="26" spans="2:72" ht="12.75">
      <c r="B26" s="81" t="s">
        <v>52</v>
      </c>
      <c r="C26" s="129">
        <v>27588</v>
      </c>
      <c r="D26" s="6">
        <f t="shared" si="7"/>
        <v>0.0013632440583402044</v>
      </c>
      <c r="E26" s="129">
        <v>27588</v>
      </c>
      <c r="F26" s="6">
        <f t="shared" si="8"/>
        <v>0.001994332187153777</v>
      </c>
      <c r="G26" s="129">
        <v>0</v>
      </c>
      <c r="H26" s="6">
        <f t="shared" si="9"/>
        <v>0</v>
      </c>
      <c r="I26" s="129">
        <v>236211</v>
      </c>
      <c r="J26" s="6">
        <f t="shared" si="10"/>
        <v>0.03152269969073962</v>
      </c>
      <c r="K26" s="58">
        <f t="shared" si="11"/>
        <v>291387</v>
      </c>
      <c r="L26" s="6">
        <f t="shared" si="12"/>
        <v>0.006439263172228628</v>
      </c>
      <c r="O26">
        <v>25</v>
      </c>
      <c r="P26" s="81" t="s">
        <v>33</v>
      </c>
      <c r="Q26" s="129">
        <v>92222</v>
      </c>
      <c r="R26" s="6">
        <f t="shared" si="0"/>
        <v>0.004557093430051121</v>
      </c>
      <c r="AB26">
        <f t="shared" si="26"/>
        <v>25</v>
      </c>
      <c r="AC26" s="81" t="s">
        <v>132</v>
      </c>
      <c r="AD26" s="129">
        <v>87486</v>
      </c>
      <c r="AE26" s="6">
        <f t="shared" si="1"/>
        <v>0.006324349199845415</v>
      </c>
      <c r="AP26">
        <f t="shared" si="27"/>
        <v>25</v>
      </c>
      <c r="AQ26" s="81" t="s">
        <v>75</v>
      </c>
      <c r="AR26" s="129">
        <v>7152</v>
      </c>
      <c r="AS26" s="6">
        <f t="shared" si="3"/>
        <v>0.0019392519563342931</v>
      </c>
      <c r="BC26">
        <f t="shared" si="24"/>
        <v>25</v>
      </c>
      <c r="BD26" s="81" t="s">
        <v>112</v>
      </c>
      <c r="BE26" s="129">
        <v>107101</v>
      </c>
      <c r="BF26" s="6">
        <f t="shared" si="5"/>
        <v>0.014292783399494113</v>
      </c>
      <c r="BR26" s="81" t="s">
        <v>140</v>
      </c>
      <c r="BS26" s="131">
        <v>331040</v>
      </c>
      <c r="BT26" s="6">
        <f t="shared" si="6"/>
        <v>0.0073155414638764425</v>
      </c>
    </row>
    <row r="27" spans="2:72" ht="12.75">
      <c r="B27" s="81" t="s">
        <v>53</v>
      </c>
      <c r="C27" s="129">
        <v>83982</v>
      </c>
      <c r="D27" s="6">
        <f t="shared" si="7"/>
        <v>0.0041499188961696045</v>
      </c>
      <c r="E27" s="129">
        <v>83982</v>
      </c>
      <c r="F27" s="6">
        <f t="shared" si="8"/>
        <v>0.006071045590167772</v>
      </c>
      <c r="G27" s="129">
        <v>24075</v>
      </c>
      <c r="H27" s="6">
        <f t="shared" si="9"/>
        <v>0.006527893015764556</v>
      </c>
      <c r="I27" s="129">
        <v>95703</v>
      </c>
      <c r="J27" s="6">
        <f t="shared" si="10"/>
        <v>0.012771703809318167</v>
      </c>
      <c r="K27" s="58">
        <f t="shared" si="11"/>
        <v>287742</v>
      </c>
      <c r="L27" s="6">
        <f t="shared" si="12"/>
        <v>0.006358713544885015</v>
      </c>
      <c r="O27">
        <f>+O26+1</f>
        <v>26</v>
      </c>
      <c r="P27" s="81" t="s">
        <v>2</v>
      </c>
      <c r="Q27" s="129">
        <v>92192</v>
      </c>
      <c r="R27" s="6">
        <f t="shared" si="0"/>
        <v>0.004555610998495727</v>
      </c>
      <c r="AB27">
        <f t="shared" si="26"/>
        <v>26</v>
      </c>
      <c r="AC27" s="81" t="s">
        <v>53</v>
      </c>
      <c r="AD27" s="129">
        <v>83982</v>
      </c>
      <c r="AE27" s="6">
        <f t="shared" si="1"/>
        <v>0.006071045590167772</v>
      </c>
      <c r="AP27">
        <f t="shared" si="27"/>
        <v>26</v>
      </c>
      <c r="AQ27" s="81" t="s">
        <v>2</v>
      </c>
      <c r="AR27" s="129">
        <v>3955</v>
      </c>
      <c r="AS27" s="6">
        <f t="shared" si="3"/>
        <v>0.0010723911475534298</v>
      </c>
      <c r="BC27">
        <f t="shared" si="24"/>
        <v>26</v>
      </c>
      <c r="BD27" s="81" t="s">
        <v>44</v>
      </c>
      <c r="BE27" s="129">
        <v>106772</v>
      </c>
      <c r="BF27" s="6">
        <f t="shared" si="5"/>
        <v>0.014248877873509914</v>
      </c>
      <c r="BR27" s="81" t="s">
        <v>52</v>
      </c>
      <c r="BS27" s="131">
        <v>291387</v>
      </c>
      <c r="BT27" s="6">
        <f>+BS27/$K$76</f>
        <v>0.006439263172228628</v>
      </c>
    </row>
    <row r="28" spans="2:72" ht="12.75">
      <c r="B28" s="81" t="s">
        <v>54</v>
      </c>
      <c r="C28" s="129">
        <v>22374</v>
      </c>
      <c r="D28" s="6">
        <f t="shared" si="7"/>
        <v>0.0011055974540127495</v>
      </c>
      <c r="E28" s="129">
        <v>22374</v>
      </c>
      <c r="F28" s="6">
        <f t="shared" si="8"/>
        <v>0.0016174129460409816</v>
      </c>
      <c r="G28" s="129">
        <v>67</v>
      </c>
      <c r="H28" s="6">
        <f t="shared" si="9"/>
        <v>1.8166929680424727E-05</v>
      </c>
      <c r="I28" s="129">
        <v>4113</v>
      </c>
      <c r="J28" s="6">
        <f t="shared" si="10"/>
        <v>0.000548885800525852</v>
      </c>
      <c r="K28" s="58">
        <f t="shared" si="11"/>
        <v>48928</v>
      </c>
      <c r="L28" s="6">
        <f t="shared" si="12"/>
        <v>0.0010812433927759383</v>
      </c>
      <c r="O28">
        <f aca="true" t="shared" si="28" ref="O28:O75">+O27+1</f>
        <v>27</v>
      </c>
      <c r="P28" s="81" t="s">
        <v>6</v>
      </c>
      <c r="Q28" s="129">
        <v>90865</v>
      </c>
      <c r="R28" s="6">
        <f t="shared" si="0"/>
        <v>0.004490038109362138</v>
      </c>
      <c r="AB28">
        <f t="shared" si="26"/>
        <v>27</v>
      </c>
      <c r="AC28" s="81" t="s">
        <v>140</v>
      </c>
      <c r="AD28" s="129">
        <v>73769</v>
      </c>
      <c r="AE28" s="6">
        <f t="shared" si="1"/>
        <v>0.005332749424175256</v>
      </c>
      <c r="AP28">
        <f t="shared" si="27"/>
        <v>27</v>
      </c>
      <c r="AQ28" s="81" t="s">
        <v>68</v>
      </c>
      <c r="AR28" s="129">
        <v>2912</v>
      </c>
      <c r="AS28" s="6">
        <f t="shared" si="3"/>
        <v>0.000789583570588012</v>
      </c>
      <c r="BC28">
        <f t="shared" si="24"/>
        <v>27</v>
      </c>
      <c r="BD28" s="81" t="s">
        <v>93</v>
      </c>
      <c r="BE28" s="129">
        <v>98210</v>
      </c>
      <c r="BF28" s="6">
        <f t="shared" si="5"/>
        <v>0.01310626658634669</v>
      </c>
      <c r="BR28" s="81" t="s">
        <v>53</v>
      </c>
      <c r="BS28" s="131">
        <v>287742</v>
      </c>
      <c r="BT28" s="6">
        <f t="shared" si="6"/>
        <v>0.006358713544885015</v>
      </c>
    </row>
    <row r="29" spans="2:72" ht="12.75">
      <c r="B29" s="81" t="s">
        <v>55</v>
      </c>
      <c r="C29" s="129">
        <v>63570</v>
      </c>
      <c r="D29" s="6">
        <f t="shared" si="7"/>
        <v>0.003141272465879614</v>
      </c>
      <c r="E29" s="129">
        <v>63570</v>
      </c>
      <c r="F29" s="6">
        <f t="shared" si="8"/>
        <v>0.004595465315983964</v>
      </c>
      <c r="G29" s="129">
        <v>768</v>
      </c>
      <c r="H29" s="6">
        <f t="shared" si="9"/>
        <v>0.00020824182081442076</v>
      </c>
      <c r="I29" s="129">
        <v>43366</v>
      </c>
      <c r="J29" s="6">
        <f t="shared" si="10"/>
        <v>0.005787255440214953</v>
      </c>
      <c r="K29" s="58">
        <f t="shared" si="11"/>
        <v>171274</v>
      </c>
      <c r="L29" s="6">
        <f t="shared" si="12"/>
        <v>0.003784926439958838</v>
      </c>
      <c r="O29">
        <f t="shared" si="28"/>
        <v>28</v>
      </c>
      <c r="P29" s="81" t="s">
        <v>132</v>
      </c>
      <c r="Q29" s="129">
        <v>87486</v>
      </c>
      <c r="R29" s="6">
        <f t="shared" si="0"/>
        <v>0.004323066901839609</v>
      </c>
      <c r="AB29">
        <f t="shared" si="26"/>
        <v>28</v>
      </c>
      <c r="AC29" s="81" t="s">
        <v>55</v>
      </c>
      <c r="AD29" s="129">
        <v>63570</v>
      </c>
      <c r="AE29" s="6">
        <f t="shared" si="1"/>
        <v>0.004595465315983964</v>
      </c>
      <c r="AP29">
        <f t="shared" si="27"/>
        <v>28</v>
      </c>
      <c r="AQ29" s="81" t="s">
        <v>139</v>
      </c>
      <c r="AR29" s="129">
        <v>2757</v>
      </c>
      <c r="AS29" s="6">
        <f t="shared" si="3"/>
        <v>0.0007475555989392682</v>
      </c>
      <c r="BC29">
        <f t="shared" si="24"/>
        <v>28</v>
      </c>
      <c r="BD29" s="81" t="s">
        <v>53</v>
      </c>
      <c r="BE29" s="129">
        <v>95703</v>
      </c>
      <c r="BF29" s="6">
        <f t="shared" si="5"/>
        <v>0.012771703809318167</v>
      </c>
      <c r="BR29" s="81" t="s">
        <v>75</v>
      </c>
      <c r="BS29" s="131">
        <v>281923</v>
      </c>
      <c r="BT29" s="6">
        <f t="shared" si="6"/>
        <v>0.006230121423756761</v>
      </c>
    </row>
    <row r="30" spans="2:72" ht="12.75">
      <c r="B30" s="81" t="s">
        <v>58</v>
      </c>
      <c r="C30" s="129">
        <v>2913971</v>
      </c>
      <c r="D30" s="6">
        <f t="shared" si="7"/>
        <v>0.1439920853967545</v>
      </c>
      <c r="E30" s="129">
        <v>0</v>
      </c>
      <c r="F30" s="6">
        <f t="shared" si="8"/>
        <v>0</v>
      </c>
      <c r="G30" s="129">
        <v>0</v>
      </c>
      <c r="H30" s="6">
        <f t="shared" si="9"/>
        <v>0</v>
      </c>
      <c r="I30" s="129">
        <v>0</v>
      </c>
      <c r="J30" s="6">
        <f t="shared" si="10"/>
        <v>0</v>
      </c>
      <c r="K30" s="58">
        <f t="shared" si="11"/>
        <v>2913971</v>
      </c>
      <c r="L30" s="6">
        <f t="shared" si="12"/>
        <v>0.0643948636872689</v>
      </c>
      <c r="O30">
        <f t="shared" si="28"/>
        <v>29</v>
      </c>
      <c r="P30" s="81" t="s">
        <v>82</v>
      </c>
      <c r="Q30" s="129">
        <v>84671</v>
      </c>
      <c r="R30" s="6">
        <f t="shared" si="0"/>
        <v>0.004183965407558484</v>
      </c>
      <c r="AB30">
        <f t="shared" si="26"/>
        <v>29</v>
      </c>
      <c r="AC30" s="81" t="s">
        <v>93</v>
      </c>
      <c r="AD30" s="129">
        <v>58623</v>
      </c>
      <c r="AE30" s="6">
        <f t="shared" si="1"/>
        <v>0.004237847462937359</v>
      </c>
      <c r="AP30">
        <f t="shared" si="27"/>
        <v>29</v>
      </c>
      <c r="AQ30" s="81" t="s">
        <v>70</v>
      </c>
      <c r="AR30" s="129">
        <v>2504</v>
      </c>
      <c r="AS30" s="6">
        <f>+AR30/$G$76</f>
        <v>0.0006789551032803509</v>
      </c>
      <c r="BC30">
        <f t="shared" si="24"/>
        <v>29</v>
      </c>
      <c r="BD30" s="81" t="s">
        <v>128</v>
      </c>
      <c r="BE30" s="129">
        <v>88557</v>
      </c>
      <c r="BF30" s="6">
        <f t="shared" si="5"/>
        <v>0.01181805977076778</v>
      </c>
      <c r="BR30" s="81" t="s">
        <v>136</v>
      </c>
      <c r="BS30" s="131">
        <v>274649</v>
      </c>
      <c r="BT30" s="6">
        <f t="shared" si="6"/>
        <v>0.006069375747680646</v>
      </c>
    </row>
    <row r="31" spans="2:72" ht="12.75">
      <c r="B31" s="81" t="s">
        <v>61</v>
      </c>
      <c r="C31" s="129">
        <v>3061019</v>
      </c>
      <c r="D31" s="6">
        <f t="shared" si="7"/>
        <v>0.1512583719086731</v>
      </c>
      <c r="E31" s="129">
        <v>0</v>
      </c>
      <c r="F31" s="6">
        <f t="shared" si="8"/>
        <v>0</v>
      </c>
      <c r="G31" s="129">
        <v>0</v>
      </c>
      <c r="H31" s="6">
        <f t="shared" si="9"/>
        <v>0</v>
      </c>
      <c r="I31" s="129">
        <v>0</v>
      </c>
      <c r="J31" s="6">
        <f t="shared" si="10"/>
        <v>0</v>
      </c>
      <c r="K31" s="58">
        <f t="shared" si="11"/>
        <v>3061019</v>
      </c>
      <c r="L31" s="6">
        <f t="shared" si="12"/>
        <v>0.06764442791268005</v>
      </c>
      <c r="O31">
        <f t="shared" si="28"/>
        <v>30</v>
      </c>
      <c r="P31" s="81" t="s">
        <v>53</v>
      </c>
      <c r="Q31" s="129">
        <v>83982</v>
      </c>
      <c r="R31" s="6">
        <f t="shared" si="0"/>
        <v>0.0041499188961696045</v>
      </c>
      <c r="AB31">
        <f t="shared" si="26"/>
        <v>30</v>
      </c>
      <c r="AC31" s="81" t="s">
        <v>70</v>
      </c>
      <c r="AD31" s="129">
        <v>49206</v>
      </c>
      <c r="AE31" s="6">
        <f t="shared" si="1"/>
        <v>0.0035570940119286918</v>
      </c>
      <c r="AP31">
        <f t="shared" si="27"/>
        <v>30</v>
      </c>
      <c r="AQ31" s="81" t="s">
        <v>93</v>
      </c>
      <c r="AR31" s="129">
        <v>1423</v>
      </c>
      <c r="AS31" s="6">
        <f t="shared" si="3"/>
        <v>0.00038584389455588637</v>
      </c>
      <c r="BC31">
        <f t="shared" si="24"/>
        <v>30</v>
      </c>
      <c r="BD31" s="81" t="s">
        <v>67</v>
      </c>
      <c r="BE31" s="129">
        <v>87717</v>
      </c>
      <c r="BF31" s="6">
        <f t="shared" si="5"/>
        <v>0.011705960555488977</v>
      </c>
      <c r="BR31" s="81" t="s">
        <v>122</v>
      </c>
      <c r="BS31" s="131">
        <v>271459</v>
      </c>
      <c r="BT31" s="6">
        <f t="shared" si="6"/>
        <v>0.005998881012090488</v>
      </c>
    </row>
    <row r="32" spans="2:72" ht="12.75">
      <c r="B32" s="81" t="s">
        <v>63</v>
      </c>
      <c r="C32" s="129">
        <v>388877</v>
      </c>
      <c r="D32" s="6">
        <f t="shared" si="7"/>
        <v>0.01921611786556342</v>
      </c>
      <c r="E32" s="129">
        <v>17253</v>
      </c>
      <c r="F32" s="6">
        <f t="shared" si="8"/>
        <v>0.0012472166603220282</v>
      </c>
      <c r="G32" s="129">
        <v>21197</v>
      </c>
      <c r="H32" s="6">
        <f t="shared" si="9"/>
        <v>0.00574752848411885</v>
      </c>
      <c r="I32" s="129">
        <v>86643</v>
      </c>
      <c r="J32" s="6">
        <f t="shared" si="10"/>
        <v>0.011562633701668223</v>
      </c>
      <c r="K32" s="58">
        <f t="shared" si="11"/>
        <v>513970</v>
      </c>
      <c r="L32" s="6">
        <f t="shared" si="12"/>
        <v>0.011358049922029287</v>
      </c>
      <c r="O32">
        <f t="shared" si="28"/>
        <v>31</v>
      </c>
      <c r="P32" s="81" t="s">
        <v>140</v>
      </c>
      <c r="Q32" s="129">
        <v>73769</v>
      </c>
      <c r="R32" s="6">
        <f t="shared" si="0"/>
        <v>0.0036452497803283507</v>
      </c>
      <c r="AB32">
        <f t="shared" si="26"/>
        <v>31</v>
      </c>
      <c r="AC32" s="81" t="s">
        <v>43</v>
      </c>
      <c r="AD32" s="129">
        <v>44266</v>
      </c>
      <c r="AE32" s="6">
        <f t="shared" si="1"/>
        <v>0.0031999821877826983</v>
      </c>
      <c r="AP32">
        <f t="shared" si="27"/>
        <v>31</v>
      </c>
      <c r="AQ32" s="81" t="s">
        <v>106</v>
      </c>
      <c r="AR32" s="129">
        <v>840</v>
      </c>
      <c r="AS32" s="6">
        <f t="shared" si="3"/>
        <v>0.0002277644915157727</v>
      </c>
      <c r="BC32">
        <f t="shared" si="24"/>
        <v>31</v>
      </c>
      <c r="BD32" s="81" t="s">
        <v>63</v>
      </c>
      <c r="BE32" s="129">
        <v>86643</v>
      </c>
      <c r="BF32" s="6">
        <f t="shared" si="5"/>
        <v>0.011562633701668223</v>
      </c>
      <c r="BR32" s="81" t="s">
        <v>68</v>
      </c>
      <c r="BS32" s="131">
        <v>246394</v>
      </c>
      <c r="BT32" s="6">
        <f t="shared" si="6"/>
        <v>0.0054449780191226805</v>
      </c>
    </row>
    <row r="33" spans="2:72" ht="12.75">
      <c r="B33" s="81" t="s">
        <v>67</v>
      </c>
      <c r="C33" s="129">
        <v>755328</v>
      </c>
      <c r="D33" s="6">
        <f t="shared" si="7"/>
        <v>0.037324068729084746</v>
      </c>
      <c r="E33" s="129">
        <v>755328</v>
      </c>
      <c r="F33" s="6">
        <f t="shared" si="8"/>
        <v>0.05460254249160823</v>
      </c>
      <c r="G33" s="129">
        <v>115053</v>
      </c>
      <c r="H33" s="6">
        <f t="shared" si="9"/>
        <v>0.03119641433614785</v>
      </c>
      <c r="I33" s="129">
        <v>87717</v>
      </c>
      <c r="J33" s="6">
        <f t="shared" si="10"/>
        <v>0.011705960555488977</v>
      </c>
      <c r="K33" s="58">
        <f t="shared" si="11"/>
        <v>1713426</v>
      </c>
      <c r="L33" s="6">
        <f t="shared" si="12"/>
        <v>0.03786442408253975</v>
      </c>
      <c r="O33">
        <f t="shared" si="28"/>
        <v>32</v>
      </c>
      <c r="P33" s="81" t="s">
        <v>55</v>
      </c>
      <c r="Q33" s="129">
        <v>63570</v>
      </c>
      <c r="R33" s="6">
        <f t="shared" si="0"/>
        <v>0.003141272465879614</v>
      </c>
      <c r="AB33">
        <f t="shared" si="26"/>
        <v>32</v>
      </c>
      <c r="AC33" s="81" t="s">
        <v>106</v>
      </c>
      <c r="AD33" s="129">
        <v>38718</v>
      </c>
      <c r="AE33" s="6">
        <f t="shared" si="1"/>
        <v>0.002798918139126429</v>
      </c>
      <c r="AP33">
        <f t="shared" si="27"/>
        <v>32</v>
      </c>
      <c r="AQ33" s="81" t="s">
        <v>55</v>
      </c>
      <c r="AR33" s="129">
        <v>768</v>
      </c>
      <c r="AS33" s="6">
        <f t="shared" si="3"/>
        <v>0.00020824182081442076</v>
      </c>
      <c r="BC33">
        <f t="shared" si="24"/>
        <v>32</v>
      </c>
      <c r="BD33" s="81" t="s">
        <v>110</v>
      </c>
      <c r="BE33" s="129">
        <v>74477</v>
      </c>
      <c r="BF33" s="6">
        <f t="shared" si="5"/>
        <v>0.00993906340038023</v>
      </c>
      <c r="BR33" s="81" t="s">
        <v>70</v>
      </c>
      <c r="BS33" s="131">
        <v>240192</v>
      </c>
      <c r="BT33" s="6">
        <f t="shared" si="6"/>
        <v>0.005307922109990969</v>
      </c>
    </row>
    <row r="34" spans="2:72" ht="12.75">
      <c r="B34" s="81" t="s">
        <v>68</v>
      </c>
      <c r="C34" s="129">
        <v>7830</v>
      </c>
      <c r="D34" s="6">
        <f t="shared" si="7"/>
        <v>0.0003869146359578005</v>
      </c>
      <c r="E34" s="129">
        <v>7830</v>
      </c>
      <c r="F34" s="6">
        <f t="shared" si="8"/>
        <v>0.0005660294702556936</v>
      </c>
      <c r="G34" s="129">
        <v>2912</v>
      </c>
      <c r="H34" s="6">
        <f t="shared" si="9"/>
        <v>0.000789583570588012</v>
      </c>
      <c r="I34" s="129">
        <v>227822</v>
      </c>
      <c r="J34" s="6">
        <f t="shared" si="10"/>
        <v>0.030403175503865953</v>
      </c>
      <c r="K34" s="58">
        <f t="shared" si="11"/>
        <v>246394</v>
      </c>
      <c r="L34" s="6">
        <f t="shared" si="12"/>
        <v>0.0054449780191226805</v>
      </c>
      <c r="O34">
        <f t="shared" si="28"/>
        <v>33</v>
      </c>
      <c r="P34" s="81" t="s">
        <v>93</v>
      </c>
      <c r="Q34" s="129">
        <v>58622</v>
      </c>
      <c r="R34" s="6">
        <f t="shared" si="0"/>
        <v>0.002896770088009985</v>
      </c>
      <c r="AB34">
        <f t="shared" si="26"/>
        <v>33</v>
      </c>
      <c r="AC34" s="81" t="s">
        <v>139</v>
      </c>
      <c r="AD34" s="129">
        <v>33610</v>
      </c>
      <c r="AE34" s="6">
        <f t="shared" si="1"/>
        <v>0.0024296616213657545</v>
      </c>
      <c r="AP34">
        <f t="shared" si="27"/>
        <v>33</v>
      </c>
      <c r="AQ34" s="81" t="s">
        <v>43</v>
      </c>
      <c r="AR34" s="129">
        <v>308</v>
      </c>
      <c r="AS34" s="6">
        <f t="shared" si="3"/>
        <v>8.351364688911665E-05</v>
      </c>
      <c r="BC34">
        <f t="shared" si="24"/>
        <v>33</v>
      </c>
      <c r="BD34" s="81" t="s">
        <v>106</v>
      </c>
      <c r="BE34" s="129">
        <v>72632</v>
      </c>
      <c r="BF34" s="6">
        <f t="shared" si="5"/>
        <v>0.009692845481107146</v>
      </c>
      <c r="BR34" s="81" t="s">
        <v>139</v>
      </c>
      <c r="BS34" s="131">
        <v>234982</v>
      </c>
      <c r="BT34" s="6">
        <f t="shared" si="6"/>
        <v>0.00519278807474811</v>
      </c>
    </row>
    <row r="35" spans="2:72" ht="12.75">
      <c r="B35" s="81" t="s">
        <v>70</v>
      </c>
      <c r="C35" s="129">
        <v>49206</v>
      </c>
      <c r="D35" s="6">
        <f t="shared" si="7"/>
        <v>0.002431484237157028</v>
      </c>
      <c r="E35" s="129">
        <v>49206</v>
      </c>
      <c r="F35" s="6">
        <f t="shared" si="8"/>
        <v>0.0035570940119286918</v>
      </c>
      <c r="G35" s="129">
        <v>2504</v>
      </c>
      <c r="H35" s="6">
        <f t="shared" si="9"/>
        <v>0.0006789551032803509</v>
      </c>
      <c r="I35" s="129">
        <v>139276</v>
      </c>
      <c r="J35" s="6">
        <f t="shared" si="10"/>
        <v>0.01858658369901254</v>
      </c>
      <c r="K35" s="58">
        <f t="shared" si="11"/>
        <v>240192</v>
      </c>
      <c r="L35" s="6">
        <f t="shared" si="12"/>
        <v>0.005307922109990969</v>
      </c>
      <c r="O35">
        <f t="shared" si="28"/>
        <v>34</v>
      </c>
      <c r="P35" s="81" t="s">
        <v>70</v>
      </c>
      <c r="Q35" s="129">
        <v>49206</v>
      </c>
      <c r="R35" s="6">
        <f t="shared" si="0"/>
        <v>0.002431484237157028</v>
      </c>
      <c r="AB35">
        <f t="shared" si="26"/>
        <v>34</v>
      </c>
      <c r="AC35" s="81" t="s">
        <v>52</v>
      </c>
      <c r="AD35" s="129">
        <v>27588</v>
      </c>
      <c r="AE35" s="6">
        <f t="shared" si="1"/>
        <v>0.001994332187153777</v>
      </c>
      <c r="AP35">
        <f t="shared" si="27"/>
        <v>34</v>
      </c>
      <c r="AQ35" s="81" t="s">
        <v>54</v>
      </c>
      <c r="AR35" s="129">
        <v>67</v>
      </c>
      <c r="AS35" s="6">
        <f t="shared" si="3"/>
        <v>1.8166929680424727E-05</v>
      </c>
      <c r="BC35">
        <f t="shared" si="24"/>
        <v>34</v>
      </c>
      <c r="BD35" s="81" t="s">
        <v>130</v>
      </c>
      <c r="BE35" s="129">
        <v>56987</v>
      </c>
      <c r="BF35" s="6">
        <f t="shared" si="5"/>
        <v>0.007604997596539444</v>
      </c>
      <c r="BR35" s="81" t="s">
        <v>17</v>
      </c>
      <c r="BS35" s="131">
        <v>217183</v>
      </c>
      <c r="BT35" s="6">
        <f t="shared" si="6"/>
        <v>0.004799453968550862</v>
      </c>
    </row>
    <row r="36" spans="2:72" ht="12.75">
      <c r="B36" s="81" t="s">
        <v>73</v>
      </c>
      <c r="C36" s="129">
        <v>0</v>
      </c>
      <c r="D36" s="6">
        <f t="shared" si="7"/>
        <v>0</v>
      </c>
      <c r="E36" s="129">
        <v>0</v>
      </c>
      <c r="F36" s="6">
        <f t="shared" si="8"/>
        <v>0</v>
      </c>
      <c r="G36" s="129">
        <v>0</v>
      </c>
      <c r="H36" s="6">
        <f t="shared" si="9"/>
        <v>0</v>
      </c>
      <c r="I36" s="129">
        <v>135105</v>
      </c>
      <c r="J36" s="6">
        <f t="shared" si="10"/>
        <v>0.01802995771457458</v>
      </c>
      <c r="K36" s="58">
        <f t="shared" si="11"/>
        <v>135105</v>
      </c>
      <c r="L36" s="6">
        <f t="shared" si="12"/>
        <v>0.002985639890880337</v>
      </c>
      <c r="O36">
        <f t="shared" si="28"/>
        <v>35</v>
      </c>
      <c r="P36" s="81" t="s">
        <v>43</v>
      </c>
      <c r="Q36" s="129">
        <v>44266</v>
      </c>
      <c r="R36" s="6">
        <f t="shared" si="0"/>
        <v>0.0021873771743688374</v>
      </c>
      <c r="AB36">
        <f t="shared" si="26"/>
        <v>35</v>
      </c>
      <c r="AC36" s="81" t="s">
        <v>82</v>
      </c>
      <c r="AD36" s="129">
        <v>27449</v>
      </c>
      <c r="AE36" s="6">
        <f t="shared" si="1"/>
        <v>0.0019842838989844866</v>
      </c>
      <c r="AP36">
        <f t="shared" si="27"/>
        <v>35</v>
      </c>
      <c r="AQ36" s="81" t="s">
        <v>81</v>
      </c>
      <c r="AR36" s="129">
        <v>33</v>
      </c>
      <c r="AS36" s="6">
        <f t="shared" si="3"/>
        <v>8.947890738119642E-06</v>
      </c>
      <c r="BC36">
        <f t="shared" si="24"/>
        <v>35</v>
      </c>
      <c r="BD36" s="81" t="s">
        <v>15</v>
      </c>
      <c r="BE36" s="129">
        <v>49047</v>
      </c>
      <c r="BF36" s="6">
        <f t="shared" si="5"/>
        <v>0.006545393109261236</v>
      </c>
      <c r="BR36" s="81" t="s">
        <v>93</v>
      </c>
      <c r="BS36" s="131">
        <v>216878</v>
      </c>
      <c r="BT36" s="6">
        <f t="shared" si="6"/>
        <v>0.004792713876276568</v>
      </c>
    </row>
    <row r="37" spans="2:72" ht="12.75">
      <c r="B37" s="81" t="s">
        <v>75</v>
      </c>
      <c r="C37" s="129">
        <v>126323</v>
      </c>
      <c r="D37" s="6">
        <f t="shared" si="7"/>
        <v>0.006242173379067335</v>
      </c>
      <c r="E37" s="129">
        <v>126323</v>
      </c>
      <c r="F37" s="6">
        <f t="shared" si="8"/>
        <v>0.009131869830282245</v>
      </c>
      <c r="G37" s="129">
        <v>7152</v>
      </c>
      <c r="H37" s="6">
        <f t="shared" si="9"/>
        <v>0.0019392519563342931</v>
      </c>
      <c r="I37" s="129">
        <v>22125</v>
      </c>
      <c r="J37" s="6">
        <f t="shared" si="10"/>
        <v>0.002952613259575608</v>
      </c>
      <c r="K37" s="58">
        <f t="shared" si="11"/>
        <v>281923</v>
      </c>
      <c r="L37" s="6">
        <f t="shared" si="12"/>
        <v>0.006230121423756761</v>
      </c>
      <c r="O37">
        <f t="shared" si="28"/>
        <v>36</v>
      </c>
      <c r="P37" s="81" t="s">
        <v>106</v>
      </c>
      <c r="Q37" s="129">
        <v>38718</v>
      </c>
      <c r="R37" s="6">
        <f t="shared" si="0"/>
        <v>0.0019132261653913307</v>
      </c>
      <c r="AB37">
        <f t="shared" si="26"/>
        <v>36</v>
      </c>
      <c r="AC37" s="81" t="s">
        <v>81</v>
      </c>
      <c r="AD37" s="129">
        <v>25950</v>
      </c>
      <c r="AE37" s="6">
        <f t="shared" si="1"/>
        <v>0.0018759214244106317</v>
      </c>
      <c r="AP37">
        <f t="shared" si="27"/>
        <v>36</v>
      </c>
      <c r="AQ37" s="81" t="s">
        <v>149</v>
      </c>
      <c r="AR37" s="129">
        <v>0</v>
      </c>
      <c r="AS37" s="6">
        <f t="shared" si="3"/>
        <v>0</v>
      </c>
      <c r="BC37">
        <f t="shared" si="24"/>
        <v>36</v>
      </c>
      <c r="BD37" s="81" t="s">
        <v>28</v>
      </c>
      <c r="BE37" s="129">
        <v>47615</v>
      </c>
      <c r="BF37" s="6">
        <f t="shared" si="5"/>
        <v>0.00635429063750023</v>
      </c>
      <c r="BR37" s="81" t="s">
        <v>2</v>
      </c>
      <c r="BS37" s="131">
        <v>205715</v>
      </c>
      <c r="BT37" s="6">
        <f t="shared" si="6"/>
        <v>0.004546026499037404</v>
      </c>
    </row>
    <row r="38" spans="2:72" ht="12.75">
      <c r="B38" s="81" t="s">
        <v>78</v>
      </c>
      <c r="C38" s="129">
        <v>5790</v>
      </c>
      <c r="D38" s="6">
        <f t="shared" si="7"/>
        <v>0.00028610929019101726</v>
      </c>
      <c r="E38" s="129">
        <v>5790</v>
      </c>
      <c r="F38" s="6">
        <f t="shared" si="8"/>
        <v>0.0004185581906488462</v>
      </c>
      <c r="G38" s="129">
        <v>0</v>
      </c>
      <c r="H38" s="6">
        <f t="shared" si="9"/>
        <v>0</v>
      </c>
      <c r="I38" s="129">
        <v>1077</v>
      </c>
      <c r="J38" s="6">
        <f t="shared" si="10"/>
        <v>0.00014372720816103638</v>
      </c>
      <c r="K38" s="58">
        <f t="shared" si="11"/>
        <v>12657</v>
      </c>
      <c r="L38" s="6">
        <f t="shared" si="12"/>
        <v>0.00027970278005160745</v>
      </c>
      <c r="O38">
        <f t="shared" si="28"/>
        <v>37</v>
      </c>
      <c r="P38" s="81" t="s">
        <v>139</v>
      </c>
      <c r="Q38" s="129">
        <v>33609</v>
      </c>
      <c r="R38" s="6">
        <f t="shared" si="0"/>
        <v>0.0016607680715077545</v>
      </c>
      <c r="AB38">
        <f t="shared" si="26"/>
        <v>37</v>
      </c>
      <c r="AC38" s="81" t="s">
        <v>54</v>
      </c>
      <c r="AD38" s="129">
        <v>22374</v>
      </c>
      <c r="AE38" s="6">
        <f t="shared" si="1"/>
        <v>0.0016174129460409816</v>
      </c>
      <c r="AP38">
        <f t="shared" si="27"/>
        <v>37</v>
      </c>
      <c r="AQ38" s="81" t="s">
        <v>148</v>
      </c>
      <c r="AR38" s="129">
        <v>0</v>
      </c>
      <c r="AS38" s="6">
        <f t="shared" si="3"/>
        <v>0</v>
      </c>
      <c r="BC38">
        <f t="shared" si="24"/>
        <v>37</v>
      </c>
      <c r="BD38" s="81" t="s">
        <v>45</v>
      </c>
      <c r="BE38" s="129">
        <v>45974</v>
      </c>
      <c r="BF38" s="6">
        <f t="shared" si="5"/>
        <v>0.006135296813366283</v>
      </c>
      <c r="BR38" s="81" t="s">
        <v>82</v>
      </c>
      <c r="BS38" s="131">
        <v>199318</v>
      </c>
      <c r="BT38" s="6">
        <f t="shared" si="6"/>
        <v>0.004404661350582784</v>
      </c>
    </row>
    <row r="39" spans="2:72" ht="12.75">
      <c r="B39" s="81" t="s">
        <v>79</v>
      </c>
      <c r="C39" s="129">
        <v>504802</v>
      </c>
      <c r="D39" s="6">
        <f t="shared" si="7"/>
        <v>0.02494448046753124</v>
      </c>
      <c r="E39" s="129">
        <v>504802</v>
      </c>
      <c r="F39" s="6">
        <f t="shared" si="8"/>
        <v>0.036492057298086154</v>
      </c>
      <c r="G39" s="129">
        <v>184818</v>
      </c>
      <c r="H39" s="6">
        <f t="shared" si="9"/>
        <v>0.05011306880114533</v>
      </c>
      <c r="I39" s="129">
        <v>181752</v>
      </c>
      <c r="J39" s="6">
        <f t="shared" si="10"/>
        <v>0.024255067351610666</v>
      </c>
      <c r="K39" s="58">
        <f t="shared" si="11"/>
        <v>1376174</v>
      </c>
      <c r="L39" s="6">
        <f t="shared" si="12"/>
        <v>0.030411605722899648</v>
      </c>
      <c r="O39">
        <f t="shared" si="28"/>
        <v>38</v>
      </c>
      <c r="P39" s="81" t="s">
        <v>52</v>
      </c>
      <c r="Q39" s="129">
        <v>27588</v>
      </c>
      <c r="R39" s="6">
        <f t="shared" si="0"/>
        <v>0.0013632440583402044</v>
      </c>
      <c r="AB39">
        <f t="shared" si="26"/>
        <v>38</v>
      </c>
      <c r="AC39" s="81" t="s">
        <v>148</v>
      </c>
      <c r="AD39" s="129">
        <v>18859</v>
      </c>
      <c r="AE39" s="6">
        <f t="shared" si="1"/>
        <v>0.0013633141480909482</v>
      </c>
      <c r="AP39">
        <f t="shared" si="27"/>
        <v>38</v>
      </c>
      <c r="AQ39" s="81" t="s">
        <v>147</v>
      </c>
      <c r="AR39" s="129">
        <v>0</v>
      </c>
      <c r="AS39" s="6">
        <f t="shared" si="3"/>
        <v>0</v>
      </c>
      <c r="BC39">
        <f t="shared" si="24"/>
        <v>38</v>
      </c>
      <c r="BD39" s="81" t="s">
        <v>55</v>
      </c>
      <c r="BE39" s="129">
        <v>43366</v>
      </c>
      <c r="BF39" s="6">
        <f t="shared" si="5"/>
        <v>0.005787255440214953</v>
      </c>
      <c r="BR39" s="81" t="s">
        <v>143</v>
      </c>
      <c r="BS39" s="131">
        <v>196116</v>
      </c>
      <c r="BT39" s="6">
        <f t="shared" si="6"/>
        <v>0.004333901431034293</v>
      </c>
    </row>
    <row r="40" spans="2:72" ht="12.75">
      <c r="B40" s="81" t="s">
        <v>81</v>
      </c>
      <c r="C40" s="129">
        <v>25950</v>
      </c>
      <c r="D40" s="6">
        <f t="shared" si="7"/>
        <v>0.0012823032954156991</v>
      </c>
      <c r="E40" s="129">
        <v>25950</v>
      </c>
      <c r="F40" s="6">
        <f t="shared" si="8"/>
        <v>0.0018759214244106317</v>
      </c>
      <c r="G40" s="129">
        <v>33</v>
      </c>
      <c r="H40" s="6">
        <f t="shared" si="9"/>
        <v>8.947890738119642E-06</v>
      </c>
      <c r="I40" s="129">
        <v>5989</v>
      </c>
      <c r="J40" s="6">
        <f t="shared" si="10"/>
        <v>0.0007992407146485116</v>
      </c>
      <c r="K40" s="58">
        <f t="shared" si="11"/>
        <v>57922</v>
      </c>
      <c r="L40" s="6">
        <f t="shared" si="12"/>
        <v>0.0012799987695464334</v>
      </c>
      <c r="O40">
        <f t="shared" si="28"/>
        <v>39</v>
      </c>
      <c r="P40" s="81" t="s">
        <v>81</v>
      </c>
      <c r="Q40" s="129">
        <v>25950</v>
      </c>
      <c r="R40" s="6">
        <f t="shared" si="0"/>
        <v>0.0012823032954156991</v>
      </c>
      <c r="AB40">
        <f t="shared" si="26"/>
        <v>39</v>
      </c>
      <c r="AC40" s="81" t="s">
        <v>63</v>
      </c>
      <c r="AD40" s="129">
        <v>17253</v>
      </c>
      <c r="AE40" s="6">
        <f t="shared" si="1"/>
        <v>0.0012472166603220282</v>
      </c>
      <c r="AP40">
        <f t="shared" si="27"/>
        <v>39</v>
      </c>
      <c r="AQ40" s="81" t="s">
        <v>146</v>
      </c>
      <c r="AR40" s="129">
        <v>0</v>
      </c>
      <c r="AS40" s="6">
        <f t="shared" si="3"/>
        <v>0</v>
      </c>
      <c r="BC40">
        <f t="shared" si="24"/>
        <v>39</v>
      </c>
      <c r="BD40" s="81" t="s">
        <v>141</v>
      </c>
      <c r="BE40" s="129">
        <v>43038</v>
      </c>
      <c r="BF40" s="6">
        <f t="shared" si="5"/>
        <v>0.005743483365677516</v>
      </c>
      <c r="BR40" s="81" t="s">
        <v>55</v>
      </c>
      <c r="BS40" s="131">
        <v>171274</v>
      </c>
      <c r="BT40" s="6">
        <f t="shared" si="6"/>
        <v>0.003784926439958838</v>
      </c>
    </row>
    <row r="41" spans="2:72" ht="12.75">
      <c r="B41" s="81" t="s">
        <v>82</v>
      </c>
      <c r="C41" s="129">
        <v>84671</v>
      </c>
      <c r="D41" s="6">
        <f t="shared" si="7"/>
        <v>0.004183965407558484</v>
      </c>
      <c r="E41" s="129">
        <v>27449</v>
      </c>
      <c r="F41" s="6">
        <f t="shared" si="8"/>
        <v>0.0019842838989844866</v>
      </c>
      <c r="G41" s="129">
        <v>63963</v>
      </c>
      <c r="H41" s="6">
        <f t="shared" si="9"/>
        <v>0.017343452584313534</v>
      </c>
      <c r="I41" s="129">
        <v>23235</v>
      </c>
      <c r="J41" s="6">
        <f t="shared" si="10"/>
        <v>0.0031007443654797406</v>
      </c>
      <c r="K41" s="58">
        <f t="shared" si="11"/>
        <v>199318</v>
      </c>
      <c r="L41" s="6">
        <f t="shared" si="12"/>
        <v>0.004404661350582784</v>
      </c>
      <c r="O41">
        <f t="shared" si="28"/>
        <v>40</v>
      </c>
      <c r="P41" s="81" t="s">
        <v>54</v>
      </c>
      <c r="Q41" s="129">
        <v>22374</v>
      </c>
      <c r="R41" s="6">
        <f t="shared" si="0"/>
        <v>0.0011055974540127495</v>
      </c>
      <c r="AB41">
        <f t="shared" si="26"/>
        <v>40</v>
      </c>
      <c r="AC41" s="81" t="s">
        <v>146</v>
      </c>
      <c r="AD41" s="129">
        <v>12948</v>
      </c>
      <c r="AE41" s="6">
        <f t="shared" si="1"/>
        <v>0.0009360088864458135</v>
      </c>
      <c r="AP41">
        <f t="shared" si="27"/>
        <v>40</v>
      </c>
      <c r="AQ41" s="81" t="s">
        <v>145</v>
      </c>
      <c r="AR41" s="129">
        <v>0</v>
      </c>
      <c r="AS41" s="6">
        <f t="shared" si="3"/>
        <v>0</v>
      </c>
      <c r="BC41">
        <f t="shared" si="24"/>
        <v>40</v>
      </c>
      <c r="BD41" s="81" t="s">
        <v>39</v>
      </c>
      <c r="BE41" s="129">
        <v>42651</v>
      </c>
      <c r="BF41" s="6">
        <f t="shared" si="5"/>
        <v>0.0056918376557812105</v>
      </c>
      <c r="BR41" s="81" t="s">
        <v>88</v>
      </c>
      <c r="BS41" s="131">
        <v>166427</v>
      </c>
      <c r="BT41" s="6">
        <f t="shared" si="6"/>
        <v>0.003677814219455548</v>
      </c>
    </row>
    <row r="42" spans="2:72" ht="12.75">
      <c r="B42" s="81" t="s">
        <v>88</v>
      </c>
      <c r="C42" s="129">
        <v>0</v>
      </c>
      <c r="D42" s="6">
        <f t="shared" si="7"/>
        <v>0</v>
      </c>
      <c r="E42" s="129">
        <v>0</v>
      </c>
      <c r="F42" s="6">
        <f t="shared" si="8"/>
        <v>0</v>
      </c>
      <c r="G42" s="129">
        <v>0</v>
      </c>
      <c r="H42" s="6">
        <f t="shared" si="9"/>
        <v>0</v>
      </c>
      <c r="I42" s="129">
        <v>166427</v>
      </c>
      <c r="J42" s="6">
        <f t="shared" si="10"/>
        <v>0.022209923930006318</v>
      </c>
      <c r="K42" s="58">
        <f t="shared" si="11"/>
        <v>166427</v>
      </c>
      <c r="L42" s="6">
        <f t="shared" si="12"/>
        <v>0.003677814219455548</v>
      </c>
      <c r="O42">
        <f t="shared" si="28"/>
        <v>41</v>
      </c>
      <c r="P42" s="81" t="s">
        <v>148</v>
      </c>
      <c r="Q42" s="129">
        <v>18859</v>
      </c>
      <c r="R42" s="6">
        <f t="shared" si="0"/>
        <v>0.0009319058901057675</v>
      </c>
      <c r="AB42">
        <f t="shared" si="26"/>
        <v>41</v>
      </c>
      <c r="AC42" s="81" t="s">
        <v>24</v>
      </c>
      <c r="AD42" s="129">
        <v>12284</v>
      </c>
      <c r="AE42" s="6">
        <f t="shared" si="1"/>
        <v>0.0008880084307306436</v>
      </c>
      <c r="AP42">
        <f t="shared" si="27"/>
        <v>41</v>
      </c>
      <c r="AQ42" s="81" t="s">
        <v>143</v>
      </c>
      <c r="AR42" s="129">
        <v>0</v>
      </c>
      <c r="AS42" s="6">
        <f t="shared" si="3"/>
        <v>0</v>
      </c>
      <c r="BC42">
        <f t="shared" si="24"/>
        <v>41</v>
      </c>
      <c r="BD42" s="81" t="s">
        <v>131</v>
      </c>
      <c r="BE42" s="129">
        <v>39280</v>
      </c>
      <c r="BF42" s="6">
        <f t="shared" si="5"/>
        <v>0.005241972828751633</v>
      </c>
      <c r="BR42" s="81" t="s">
        <v>127</v>
      </c>
      <c r="BS42" s="131">
        <v>154518</v>
      </c>
      <c r="BT42" s="6">
        <f t="shared" si="6"/>
        <v>0.003414641239473357</v>
      </c>
    </row>
    <row r="43" spans="2:72" ht="12.75">
      <c r="B43" s="81" t="s">
        <v>89</v>
      </c>
      <c r="C43" s="129">
        <v>392255</v>
      </c>
      <c r="D43" s="6">
        <f t="shared" si="7"/>
        <v>0.019383039658700772</v>
      </c>
      <c r="E43" s="129">
        <v>392256</v>
      </c>
      <c r="F43" s="6">
        <f t="shared" si="8"/>
        <v>0.028356124634050742</v>
      </c>
      <c r="G43" s="129">
        <v>59630</v>
      </c>
      <c r="H43" s="6">
        <f t="shared" si="9"/>
        <v>0.016168567415578008</v>
      </c>
      <c r="I43" s="129">
        <v>262868</v>
      </c>
      <c r="J43" s="6">
        <f t="shared" si="10"/>
        <v>0.03508011490703372</v>
      </c>
      <c r="K43" s="58">
        <f t="shared" si="11"/>
        <v>1107009</v>
      </c>
      <c r="L43" s="6">
        <f t="shared" si="12"/>
        <v>0.024463419044177127</v>
      </c>
      <c r="O43">
        <f t="shared" si="28"/>
        <v>42</v>
      </c>
      <c r="P43" s="81" t="s">
        <v>146</v>
      </c>
      <c r="Q43" s="129">
        <v>12948</v>
      </c>
      <c r="R43" s="6">
        <f t="shared" si="0"/>
        <v>0.0006398174593079951</v>
      </c>
      <c r="AB43">
        <f t="shared" si="26"/>
        <v>42</v>
      </c>
      <c r="AC43" s="81" t="s">
        <v>145</v>
      </c>
      <c r="AD43" s="129">
        <v>9930</v>
      </c>
      <c r="AE43" s="6">
        <f t="shared" si="1"/>
        <v>0.0007178381404392128</v>
      </c>
      <c r="AP43">
        <f t="shared" si="27"/>
        <v>42</v>
      </c>
      <c r="AQ43" s="81" t="s">
        <v>141</v>
      </c>
      <c r="AR43" s="129">
        <v>0</v>
      </c>
      <c r="AS43" s="6">
        <f t="shared" si="3"/>
        <v>0</v>
      </c>
      <c r="BC43">
        <f t="shared" si="24"/>
        <v>42</v>
      </c>
      <c r="BD43" s="81" t="s">
        <v>12</v>
      </c>
      <c r="BE43" s="129">
        <v>32868</v>
      </c>
      <c r="BF43" s="6">
        <f t="shared" si="5"/>
        <v>0.00438628215212344</v>
      </c>
      <c r="BR43" s="81" t="s">
        <v>106</v>
      </c>
      <c r="BS43" s="131">
        <v>150908</v>
      </c>
      <c r="BT43" s="6">
        <f t="shared" si="6"/>
        <v>0.0033348650653415484</v>
      </c>
    </row>
    <row r="44" spans="2:72" ht="12.75">
      <c r="B44" s="81" t="s">
        <v>93</v>
      </c>
      <c r="C44" s="129">
        <v>58622</v>
      </c>
      <c r="D44" s="6">
        <f t="shared" si="7"/>
        <v>0.002896770088009985</v>
      </c>
      <c r="E44" s="129">
        <v>58623</v>
      </c>
      <c r="F44" s="6">
        <f t="shared" si="8"/>
        <v>0.004237847462937359</v>
      </c>
      <c r="G44" s="129">
        <v>1423</v>
      </c>
      <c r="H44" s="6">
        <f t="shared" si="9"/>
        <v>0.00038584389455588637</v>
      </c>
      <c r="I44" s="129">
        <v>98210</v>
      </c>
      <c r="J44" s="6">
        <f t="shared" si="10"/>
        <v>0.01310626658634669</v>
      </c>
      <c r="K44" s="58">
        <f t="shared" si="11"/>
        <v>216878</v>
      </c>
      <c r="L44" s="6">
        <f t="shared" si="12"/>
        <v>0.004792713876276568</v>
      </c>
      <c r="O44">
        <f t="shared" si="28"/>
        <v>43</v>
      </c>
      <c r="P44" s="81" t="s">
        <v>24</v>
      </c>
      <c r="Q44" s="129">
        <v>12284</v>
      </c>
      <c r="R44" s="6">
        <f t="shared" si="0"/>
        <v>0.0006070063075486107</v>
      </c>
      <c r="AB44">
        <f t="shared" si="26"/>
        <v>43</v>
      </c>
      <c r="AC44" s="81" t="s">
        <v>68</v>
      </c>
      <c r="AD44" s="129">
        <v>7830</v>
      </c>
      <c r="AE44" s="6">
        <f t="shared" si="1"/>
        <v>0.0005660294702556936</v>
      </c>
      <c r="AP44">
        <f t="shared" si="27"/>
        <v>43</v>
      </c>
      <c r="AQ44" s="81" t="s">
        <v>140</v>
      </c>
      <c r="AR44" s="129">
        <v>0</v>
      </c>
      <c r="AS44" s="6">
        <f t="shared" si="3"/>
        <v>0</v>
      </c>
      <c r="BC44">
        <f t="shared" si="24"/>
        <v>43</v>
      </c>
      <c r="BD44" s="81" t="s">
        <v>122</v>
      </c>
      <c r="BE44" s="129">
        <v>29261</v>
      </c>
      <c r="BF44" s="6">
        <f t="shared" si="5"/>
        <v>0.00390492278365839</v>
      </c>
      <c r="BR44" s="81" t="s">
        <v>73</v>
      </c>
      <c r="BS44" s="131">
        <v>135105</v>
      </c>
      <c r="BT44" s="6">
        <f t="shared" si="6"/>
        <v>0.002985639890880337</v>
      </c>
    </row>
    <row r="45" spans="2:72" ht="12.75">
      <c r="B45" s="81" t="s">
        <v>97</v>
      </c>
      <c r="C45" s="129">
        <v>0</v>
      </c>
      <c r="D45" s="6">
        <f t="shared" si="7"/>
        <v>0</v>
      </c>
      <c r="E45" s="129">
        <v>0</v>
      </c>
      <c r="F45" s="6">
        <f t="shared" si="8"/>
        <v>0</v>
      </c>
      <c r="G45" s="129">
        <v>0</v>
      </c>
      <c r="H45" s="6">
        <f t="shared" si="9"/>
        <v>0</v>
      </c>
      <c r="I45" s="129">
        <v>3646</v>
      </c>
      <c r="J45" s="6">
        <f t="shared" si="10"/>
        <v>0.00048656397488870814</v>
      </c>
      <c r="K45" s="58">
        <f t="shared" si="11"/>
        <v>3646</v>
      </c>
      <c r="L45" s="6">
        <f t="shared" si="12"/>
        <v>8.057172600680736E-05</v>
      </c>
      <c r="O45">
        <f t="shared" si="28"/>
        <v>44</v>
      </c>
      <c r="P45" s="81" t="s">
        <v>145</v>
      </c>
      <c r="Q45" s="129">
        <v>9930</v>
      </c>
      <c r="R45" s="6">
        <f t="shared" si="0"/>
        <v>0.0004906848448353715</v>
      </c>
      <c r="AB45">
        <f t="shared" si="26"/>
        <v>44</v>
      </c>
      <c r="AC45" s="81" t="s">
        <v>121</v>
      </c>
      <c r="AD45" s="129">
        <v>6918</v>
      </c>
      <c r="AE45" s="6">
        <f t="shared" si="1"/>
        <v>0.0005001011334902794</v>
      </c>
      <c r="AP45">
        <f t="shared" si="27"/>
        <v>44</v>
      </c>
      <c r="AQ45" s="81" t="s">
        <v>136</v>
      </c>
      <c r="AR45" s="129">
        <v>0</v>
      </c>
      <c r="AS45" s="6">
        <f t="shared" si="3"/>
        <v>0</v>
      </c>
      <c r="BC45">
        <f t="shared" si="24"/>
        <v>44</v>
      </c>
      <c r="BD45" s="81" t="s">
        <v>7</v>
      </c>
      <c r="BE45" s="129">
        <v>23956</v>
      </c>
      <c r="BF45" s="6">
        <f t="shared" si="5"/>
        <v>0.0031969628585940464</v>
      </c>
      <c r="BR45" s="81" t="s">
        <v>112</v>
      </c>
      <c r="BS45" s="131">
        <v>107101</v>
      </c>
      <c r="BT45" s="6">
        <f t="shared" si="6"/>
        <v>0.0023667889267841675</v>
      </c>
    </row>
    <row r="46" spans="2:72" ht="12.75">
      <c r="B46" s="81" t="s">
        <v>99</v>
      </c>
      <c r="C46" s="129">
        <v>1120728</v>
      </c>
      <c r="D46" s="6">
        <f t="shared" si="7"/>
        <v>0.0553800850737821</v>
      </c>
      <c r="E46" s="129">
        <v>1120731</v>
      </c>
      <c r="F46" s="6">
        <f t="shared" si="8"/>
        <v>0.08101746797306943</v>
      </c>
      <c r="G46" s="129">
        <v>187204</v>
      </c>
      <c r="H46" s="6">
        <f t="shared" si="9"/>
        <v>0.0507600284163318</v>
      </c>
      <c r="I46" s="129">
        <v>454421</v>
      </c>
      <c r="J46" s="6">
        <f t="shared" si="10"/>
        <v>0.06064313988834384</v>
      </c>
      <c r="K46" s="58">
        <f t="shared" si="11"/>
        <v>2883084</v>
      </c>
      <c r="L46" s="6">
        <f t="shared" si="12"/>
        <v>0.06371230227718326</v>
      </c>
      <c r="O46">
        <f t="shared" si="28"/>
        <v>45</v>
      </c>
      <c r="P46" s="81" t="s">
        <v>68</v>
      </c>
      <c r="Q46" s="129">
        <v>7830</v>
      </c>
      <c r="R46" s="6">
        <f t="shared" si="0"/>
        <v>0.0003869146359578005</v>
      </c>
      <c r="AB46">
        <f t="shared" si="26"/>
        <v>45</v>
      </c>
      <c r="AC46" s="81" t="s">
        <v>27</v>
      </c>
      <c r="AD46" s="129">
        <v>6801</v>
      </c>
      <c r="AE46" s="6">
        <f t="shared" si="1"/>
        <v>0.0004916432218657691</v>
      </c>
      <c r="AP46">
        <f t="shared" si="27"/>
        <v>45</v>
      </c>
      <c r="AQ46" s="81" t="s">
        <v>134</v>
      </c>
      <c r="AR46" s="129">
        <v>0</v>
      </c>
      <c r="AS46" s="6">
        <f t="shared" si="3"/>
        <v>0</v>
      </c>
      <c r="BC46">
        <f t="shared" si="24"/>
        <v>45</v>
      </c>
      <c r="BD46" s="81" t="s">
        <v>82</v>
      </c>
      <c r="BE46" s="129">
        <v>23235</v>
      </c>
      <c r="BF46" s="6">
        <f t="shared" si="5"/>
        <v>0.0031007443654797406</v>
      </c>
      <c r="BR46" s="81" t="s">
        <v>43</v>
      </c>
      <c r="BS46" s="131">
        <v>95886</v>
      </c>
      <c r="BT46" s="6">
        <f t="shared" si="6"/>
        <v>0.0021189524190588947</v>
      </c>
    </row>
    <row r="47" spans="2:72" ht="12.75">
      <c r="B47" s="81" t="s">
        <v>106</v>
      </c>
      <c r="C47" s="129">
        <v>38718</v>
      </c>
      <c r="D47" s="6">
        <f t="shared" si="7"/>
        <v>0.0019132261653913307</v>
      </c>
      <c r="E47" s="129">
        <v>38718</v>
      </c>
      <c r="F47" s="6">
        <f t="shared" si="8"/>
        <v>0.002798918139126429</v>
      </c>
      <c r="G47" s="129">
        <v>840</v>
      </c>
      <c r="H47" s="6">
        <f t="shared" si="9"/>
        <v>0.0002277644915157727</v>
      </c>
      <c r="I47" s="129">
        <v>72632</v>
      </c>
      <c r="J47" s="6">
        <f t="shared" si="10"/>
        <v>0.009692845481107146</v>
      </c>
      <c r="K47" s="58">
        <f t="shared" si="11"/>
        <v>150908</v>
      </c>
      <c r="L47" s="6">
        <f t="shared" si="12"/>
        <v>0.0033348650653415484</v>
      </c>
      <c r="O47">
        <f t="shared" si="28"/>
        <v>46</v>
      </c>
      <c r="P47" s="81" t="s">
        <v>121</v>
      </c>
      <c r="Q47" s="129">
        <v>6918</v>
      </c>
      <c r="R47" s="6">
        <f t="shared" si="0"/>
        <v>0.0003418487166738268</v>
      </c>
      <c r="AB47">
        <f t="shared" si="26"/>
        <v>46</v>
      </c>
      <c r="AC47" s="81" t="s">
        <v>134</v>
      </c>
      <c r="AD47" s="129">
        <v>6298</v>
      </c>
      <c r="AE47" s="6">
        <f t="shared" si="1"/>
        <v>0.00045528143086466896</v>
      </c>
      <c r="AP47">
        <f t="shared" si="27"/>
        <v>46</v>
      </c>
      <c r="AQ47" s="81" t="s">
        <v>132</v>
      </c>
      <c r="AR47" s="129">
        <v>0</v>
      </c>
      <c r="AS47" s="6">
        <f t="shared" si="3"/>
        <v>0</v>
      </c>
      <c r="BC47">
        <f t="shared" si="24"/>
        <v>46</v>
      </c>
      <c r="BD47" s="81" t="s">
        <v>148</v>
      </c>
      <c r="BE47" s="129">
        <v>22306</v>
      </c>
      <c r="BF47" s="6">
        <f t="shared" si="5"/>
        <v>0.0029767679714392554</v>
      </c>
      <c r="BR47" s="81" t="s">
        <v>128</v>
      </c>
      <c r="BS47" s="131">
        <v>88557</v>
      </c>
      <c r="BT47" s="6">
        <f t="shared" si="6"/>
        <v>0.001956991316507087</v>
      </c>
    </row>
    <row r="48" spans="2:72" ht="12.75">
      <c r="B48" s="81" t="s">
        <v>110</v>
      </c>
      <c r="C48" s="129">
        <v>78</v>
      </c>
      <c r="D48" s="6">
        <f t="shared" si="7"/>
        <v>3.854322044024066E-06</v>
      </c>
      <c r="E48" s="129">
        <v>78</v>
      </c>
      <c r="F48" s="6">
        <f t="shared" si="8"/>
        <v>5.638607749673576E-06</v>
      </c>
      <c r="G48" s="129">
        <v>0</v>
      </c>
      <c r="H48" s="6">
        <f t="shared" si="9"/>
        <v>0</v>
      </c>
      <c r="I48" s="129">
        <v>74477</v>
      </c>
      <c r="J48" s="6">
        <f t="shared" si="10"/>
        <v>0.00993906340038023</v>
      </c>
      <c r="K48" s="58">
        <f t="shared" si="11"/>
        <v>74633</v>
      </c>
      <c r="L48" s="6">
        <f t="shared" si="12"/>
        <v>0.0016492895301881661</v>
      </c>
      <c r="O48">
        <f t="shared" si="28"/>
        <v>47</v>
      </c>
      <c r="P48" s="81" t="s">
        <v>27</v>
      </c>
      <c r="Q48" s="129">
        <v>6801</v>
      </c>
      <c r="R48" s="6">
        <f t="shared" si="0"/>
        <v>0.0003360672336077907</v>
      </c>
      <c r="AB48">
        <f t="shared" si="26"/>
        <v>47</v>
      </c>
      <c r="AC48" s="81" t="s">
        <v>78</v>
      </c>
      <c r="AD48" s="129">
        <v>5790</v>
      </c>
      <c r="AE48" s="6">
        <f t="shared" si="1"/>
        <v>0.0004185581906488462</v>
      </c>
      <c r="AP48">
        <f t="shared" si="27"/>
        <v>47</v>
      </c>
      <c r="AQ48" s="81" t="s">
        <v>131</v>
      </c>
      <c r="AR48" s="129">
        <v>0</v>
      </c>
      <c r="AS48" s="6">
        <f t="shared" si="3"/>
        <v>0</v>
      </c>
      <c r="BC48">
        <f t="shared" si="24"/>
        <v>47</v>
      </c>
      <c r="BD48" s="81" t="s">
        <v>75</v>
      </c>
      <c r="BE48" s="129">
        <v>22125</v>
      </c>
      <c r="BF48" s="6">
        <f t="shared" si="5"/>
        <v>0.002952613259575608</v>
      </c>
      <c r="BR48" s="81" t="s">
        <v>110</v>
      </c>
      <c r="BS48" s="131">
        <v>74633</v>
      </c>
      <c r="BT48" s="6">
        <f t="shared" si="6"/>
        <v>0.0016492895301881661</v>
      </c>
    </row>
    <row r="49" spans="2:72" ht="12.75">
      <c r="B49" s="81" t="s">
        <v>112</v>
      </c>
      <c r="C49" s="129">
        <v>0</v>
      </c>
      <c r="D49" s="6">
        <f t="shared" si="7"/>
        <v>0</v>
      </c>
      <c r="E49" s="129">
        <v>0</v>
      </c>
      <c r="F49" s="6">
        <f t="shared" si="8"/>
        <v>0</v>
      </c>
      <c r="G49" s="129">
        <v>0</v>
      </c>
      <c r="H49" s="6">
        <f t="shared" si="9"/>
        <v>0</v>
      </c>
      <c r="I49" s="129">
        <v>107101</v>
      </c>
      <c r="J49" s="6">
        <f t="shared" si="10"/>
        <v>0.014292783399494113</v>
      </c>
      <c r="K49" s="58">
        <f t="shared" si="11"/>
        <v>107101</v>
      </c>
      <c r="L49" s="6">
        <f t="shared" si="12"/>
        <v>0.0023667889267841675</v>
      </c>
      <c r="O49">
        <f t="shared" si="28"/>
        <v>48</v>
      </c>
      <c r="P49" s="81" t="s">
        <v>134</v>
      </c>
      <c r="Q49" s="129">
        <v>6298</v>
      </c>
      <c r="R49" s="6">
        <f t="shared" si="0"/>
        <v>0.0003112117978623535</v>
      </c>
      <c r="AB49">
        <f t="shared" si="26"/>
        <v>48</v>
      </c>
      <c r="AC49" s="81" t="s">
        <v>7</v>
      </c>
      <c r="AD49" s="129">
        <v>5290</v>
      </c>
      <c r="AE49" s="6">
        <f t="shared" si="1"/>
        <v>0.00038241326917657964</v>
      </c>
      <c r="AP49">
        <f t="shared" si="27"/>
        <v>48</v>
      </c>
      <c r="AQ49" s="81" t="s">
        <v>130</v>
      </c>
      <c r="AR49" s="129">
        <v>0</v>
      </c>
      <c r="AS49" s="6">
        <f t="shared" si="3"/>
        <v>0</v>
      </c>
      <c r="BC49">
        <f t="shared" si="24"/>
        <v>48</v>
      </c>
      <c r="BD49" s="81" t="s">
        <v>149</v>
      </c>
      <c r="BE49" s="129">
        <v>19646</v>
      </c>
      <c r="BF49" s="6">
        <f t="shared" si="5"/>
        <v>0.0026217871230563797</v>
      </c>
      <c r="BR49" s="81" t="s">
        <v>148</v>
      </c>
      <c r="BS49" s="131">
        <v>60024</v>
      </c>
      <c r="BT49" s="6">
        <f t="shared" si="6"/>
        <v>0.0013264501595810765</v>
      </c>
    </row>
    <row r="50" spans="2:72" ht="12.75">
      <c r="B50" s="81" t="s">
        <v>115</v>
      </c>
      <c r="C50" s="129">
        <v>646367</v>
      </c>
      <c r="D50" s="6">
        <f t="shared" si="7"/>
        <v>0.03193982790550902</v>
      </c>
      <c r="E50" s="129">
        <v>646367</v>
      </c>
      <c r="F50" s="6">
        <f t="shared" si="8"/>
        <v>0.046725768914528974</v>
      </c>
      <c r="G50" s="129">
        <v>36989</v>
      </c>
      <c r="H50" s="6">
        <f t="shared" si="9"/>
        <v>0.010029500924615376</v>
      </c>
      <c r="I50" s="129">
        <v>127147</v>
      </c>
      <c r="J50" s="6">
        <f t="shared" si="10"/>
        <v>0.016967951101254684</v>
      </c>
      <c r="K50" s="58">
        <f t="shared" si="11"/>
        <v>1456870</v>
      </c>
      <c r="L50" s="6">
        <f t="shared" si="12"/>
        <v>0.0321948794480355</v>
      </c>
      <c r="O50">
        <f t="shared" si="28"/>
        <v>49</v>
      </c>
      <c r="P50" s="81" t="s">
        <v>78</v>
      </c>
      <c r="Q50" s="129">
        <v>5790</v>
      </c>
      <c r="R50" s="6">
        <f t="shared" si="0"/>
        <v>0.00028610929019101726</v>
      </c>
      <c r="AB50">
        <f t="shared" si="26"/>
        <v>49</v>
      </c>
      <c r="AC50" s="81" t="s">
        <v>123</v>
      </c>
      <c r="AD50" s="129">
        <v>2711</v>
      </c>
      <c r="AE50" s="6">
        <f t="shared" si="1"/>
        <v>0.000195977764222629</v>
      </c>
      <c r="AP50">
        <f t="shared" si="27"/>
        <v>49</v>
      </c>
      <c r="AQ50" s="81" t="s">
        <v>128</v>
      </c>
      <c r="AR50" s="129">
        <v>0</v>
      </c>
      <c r="AS50" s="6">
        <f t="shared" si="3"/>
        <v>0</v>
      </c>
      <c r="BC50">
        <f t="shared" si="24"/>
        <v>49</v>
      </c>
      <c r="BD50" s="81" t="s">
        <v>2</v>
      </c>
      <c r="BE50" s="129">
        <v>17374</v>
      </c>
      <c r="BF50" s="6">
        <f>+BE50/$I$76</f>
        <v>0.0023185854360165702</v>
      </c>
      <c r="BR50" s="81" t="s">
        <v>81</v>
      </c>
      <c r="BS50" s="131">
        <v>57922</v>
      </c>
      <c r="BT50" s="6">
        <f t="shared" si="6"/>
        <v>0.0012799987695464334</v>
      </c>
    </row>
    <row r="51" spans="2:72" ht="12.75">
      <c r="B51" s="81" t="s">
        <v>120</v>
      </c>
      <c r="C51" s="129">
        <v>0</v>
      </c>
      <c r="D51" s="6">
        <f t="shared" si="7"/>
        <v>0</v>
      </c>
      <c r="E51" s="129">
        <v>0</v>
      </c>
      <c r="F51" s="6">
        <f t="shared" si="8"/>
        <v>0</v>
      </c>
      <c r="G51" s="129">
        <v>0</v>
      </c>
      <c r="H51" s="6">
        <f t="shared" si="9"/>
        <v>0</v>
      </c>
      <c r="I51" s="129">
        <v>9815</v>
      </c>
      <c r="J51" s="6">
        <f t="shared" si="10"/>
        <v>0.001309825949954106</v>
      </c>
      <c r="K51" s="58">
        <f t="shared" si="11"/>
        <v>9815</v>
      </c>
      <c r="L51" s="6">
        <f t="shared" si="12"/>
        <v>0.0002168983792531032</v>
      </c>
      <c r="O51">
        <f t="shared" si="28"/>
        <v>50</v>
      </c>
      <c r="P51" s="81" t="s">
        <v>7</v>
      </c>
      <c r="Q51" s="129">
        <v>5290</v>
      </c>
      <c r="R51" s="6">
        <f t="shared" si="0"/>
        <v>0.0002614020976011194</v>
      </c>
      <c r="AB51">
        <f t="shared" si="26"/>
        <v>50</v>
      </c>
      <c r="AC51" s="81" t="s">
        <v>32</v>
      </c>
      <c r="AD51" s="129">
        <v>2331</v>
      </c>
      <c r="AE51" s="6">
        <f t="shared" si="1"/>
        <v>0.00016850762390370645</v>
      </c>
      <c r="AP51">
        <f t="shared" si="27"/>
        <v>50</v>
      </c>
      <c r="AQ51" s="81" t="s">
        <v>127</v>
      </c>
      <c r="AR51" s="129">
        <v>0</v>
      </c>
      <c r="AS51" s="6">
        <f t="shared" si="3"/>
        <v>0</v>
      </c>
      <c r="BC51">
        <f t="shared" si="24"/>
        <v>50</v>
      </c>
      <c r="BD51" s="81" t="s">
        <v>121</v>
      </c>
      <c r="BE51" s="129">
        <v>15418</v>
      </c>
      <c r="BF51" s="6">
        <f t="shared" si="5"/>
        <v>0.0020575544061530726</v>
      </c>
      <c r="BR51" s="81" t="s">
        <v>130</v>
      </c>
      <c r="BS51" s="131">
        <v>56987</v>
      </c>
      <c r="BT51" s="6">
        <f t="shared" si="6"/>
        <v>0.001259336519459663</v>
      </c>
    </row>
    <row r="52" spans="2:72" ht="12.75">
      <c r="B52" s="81" t="s">
        <v>121</v>
      </c>
      <c r="C52" s="129">
        <v>6918</v>
      </c>
      <c r="D52" s="6">
        <f t="shared" si="7"/>
        <v>0.0003418487166738268</v>
      </c>
      <c r="E52" s="129">
        <v>6918</v>
      </c>
      <c r="F52" s="6">
        <f t="shared" si="8"/>
        <v>0.0005001011334902794</v>
      </c>
      <c r="G52" s="129">
        <v>0</v>
      </c>
      <c r="H52" s="6">
        <f t="shared" si="9"/>
        <v>0</v>
      </c>
      <c r="I52" s="129">
        <v>15418</v>
      </c>
      <c r="J52" s="6">
        <f t="shared" si="10"/>
        <v>0.0020575544061530726</v>
      </c>
      <c r="K52" s="58">
        <f t="shared" si="11"/>
        <v>29254</v>
      </c>
      <c r="L52" s="6">
        <f t="shared" si="12"/>
        <v>0.0006464742930891779</v>
      </c>
      <c r="O52">
        <f t="shared" si="28"/>
        <v>51</v>
      </c>
      <c r="P52" s="81" t="s">
        <v>123</v>
      </c>
      <c r="Q52" s="129">
        <v>2711</v>
      </c>
      <c r="R52" s="6">
        <f t="shared" si="0"/>
        <v>0.0001339623982224262</v>
      </c>
      <c r="AB52">
        <f t="shared" si="26"/>
        <v>51</v>
      </c>
      <c r="AC52" s="81" t="s">
        <v>39</v>
      </c>
      <c r="AD52" s="129">
        <v>841</v>
      </c>
      <c r="AE52" s="6">
        <f t="shared" si="1"/>
        <v>6.079575791635227E-05</v>
      </c>
      <c r="AP52">
        <f t="shared" si="27"/>
        <v>51</v>
      </c>
      <c r="AQ52" s="81" t="s">
        <v>123</v>
      </c>
      <c r="AR52" s="129">
        <v>0</v>
      </c>
      <c r="AS52" s="6">
        <f t="shared" si="3"/>
        <v>0</v>
      </c>
      <c r="BC52">
        <f t="shared" si="24"/>
        <v>51</v>
      </c>
      <c r="BD52" s="81" t="s">
        <v>17</v>
      </c>
      <c r="BE52" s="129">
        <v>13602</v>
      </c>
      <c r="BF52" s="6">
        <f t="shared" si="5"/>
        <v>0.0018152065788360418</v>
      </c>
      <c r="BR52" s="81" t="s">
        <v>54</v>
      </c>
      <c r="BS52" s="131">
        <v>48928</v>
      </c>
      <c r="BT52" s="6">
        <f t="shared" si="6"/>
        <v>0.0010812433927759383</v>
      </c>
    </row>
    <row r="53" spans="2:72" ht="12.75">
      <c r="B53" s="81" t="s">
        <v>122</v>
      </c>
      <c r="C53" s="129">
        <v>116172</v>
      </c>
      <c r="D53" s="6">
        <f t="shared" si="7"/>
        <v>0.005740567955107229</v>
      </c>
      <c r="E53" s="129">
        <v>116173</v>
      </c>
      <c r="F53" s="6">
        <f t="shared" si="8"/>
        <v>0.008398127924395234</v>
      </c>
      <c r="G53" s="129">
        <v>9853</v>
      </c>
      <c r="H53" s="6">
        <f t="shared" si="9"/>
        <v>0.0026716232558391764</v>
      </c>
      <c r="I53" s="129">
        <v>29261</v>
      </c>
      <c r="J53" s="6">
        <f t="shared" si="10"/>
        <v>0.00390492278365839</v>
      </c>
      <c r="K53" s="58">
        <f t="shared" si="11"/>
        <v>271459</v>
      </c>
      <c r="L53" s="6">
        <f t="shared" si="12"/>
        <v>0.005998881012090488</v>
      </c>
      <c r="O53">
        <f t="shared" si="28"/>
        <v>52</v>
      </c>
      <c r="P53" s="81" t="s">
        <v>32</v>
      </c>
      <c r="Q53" s="129">
        <v>2331</v>
      </c>
      <c r="R53" s="6">
        <f t="shared" si="0"/>
        <v>0.00011518493185410384</v>
      </c>
      <c r="AB53">
        <f t="shared" si="26"/>
        <v>52</v>
      </c>
      <c r="AC53" s="81" t="s">
        <v>31</v>
      </c>
      <c r="AD53" s="129">
        <v>331</v>
      </c>
      <c r="AE53" s="6">
        <f t="shared" si="1"/>
        <v>2.3927938014640428E-05</v>
      </c>
      <c r="AP53">
        <f t="shared" si="27"/>
        <v>52</v>
      </c>
      <c r="AQ53" s="81" t="s">
        <v>121</v>
      </c>
      <c r="AR53" s="129">
        <v>0</v>
      </c>
      <c r="AS53" s="6">
        <f t="shared" si="3"/>
        <v>0</v>
      </c>
      <c r="BC53">
        <f t="shared" si="24"/>
        <v>52</v>
      </c>
      <c r="BD53" s="81" t="s">
        <v>27</v>
      </c>
      <c r="BE53" s="129">
        <v>12456</v>
      </c>
      <c r="BF53" s="6">
        <f t="shared" si="5"/>
        <v>0.0016622712208485323</v>
      </c>
      <c r="BR53" s="81" t="s">
        <v>39</v>
      </c>
      <c r="BS53" s="131">
        <v>44333</v>
      </c>
      <c r="BT53" s="6">
        <f t="shared" si="6"/>
        <v>0.0009797000353976386</v>
      </c>
    </row>
    <row r="54" spans="2:72" ht="12.75">
      <c r="B54" s="81" t="s">
        <v>123</v>
      </c>
      <c r="C54" s="129">
        <v>2711</v>
      </c>
      <c r="D54" s="6">
        <f t="shared" si="7"/>
        <v>0.0001339623982224262</v>
      </c>
      <c r="E54" s="129">
        <v>2711</v>
      </c>
      <c r="F54" s="6">
        <f t="shared" si="8"/>
        <v>0.000195977764222629</v>
      </c>
      <c r="G54" s="129">
        <v>0</v>
      </c>
      <c r="H54" s="6">
        <f t="shared" si="9"/>
        <v>0</v>
      </c>
      <c r="I54" s="129">
        <v>2039</v>
      </c>
      <c r="J54" s="6">
        <f t="shared" si="10"/>
        <v>0.00027210749994461766</v>
      </c>
      <c r="K54" s="58">
        <f t="shared" si="11"/>
        <v>7461</v>
      </c>
      <c r="L54" s="6">
        <f t="shared" si="12"/>
        <v>0.0001648781260934695</v>
      </c>
      <c r="O54">
        <f t="shared" si="28"/>
        <v>53</v>
      </c>
      <c r="P54" s="81" t="s">
        <v>39</v>
      </c>
      <c r="Q54" s="129">
        <v>841</v>
      </c>
      <c r="R54" s="6">
        <f t="shared" si="0"/>
        <v>4.1557497936208205E-05</v>
      </c>
      <c r="AB54">
        <f t="shared" si="26"/>
        <v>53</v>
      </c>
      <c r="AC54" s="81" t="s">
        <v>143</v>
      </c>
      <c r="AD54" s="129">
        <v>254</v>
      </c>
      <c r="AE54" s="6">
        <f t="shared" si="1"/>
        <v>1.8361620107911386E-05</v>
      </c>
      <c r="AP54">
        <f t="shared" si="27"/>
        <v>53</v>
      </c>
      <c r="AQ54" s="81" t="s">
        <v>120</v>
      </c>
      <c r="AR54" s="129">
        <v>0</v>
      </c>
      <c r="AS54" s="6">
        <f t="shared" si="3"/>
        <v>0</v>
      </c>
      <c r="BC54">
        <f t="shared" si="24"/>
        <v>53</v>
      </c>
      <c r="BD54" s="81" t="s">
        <v>146</v>
      </c>
      <c r="BE54" s="129">
        <v>10205</v>
      </c>
      <c r="BF54" s="6">
        <f t="shared" si="5"/>
        <v>0.001361872014190693</v>
      </c>
      <c r="BR54" s="81" t="s">
        <v>141</v>
      </c>
      <c r="BS54" s="131">
        <v>43038</v>
      </c>
      <c r="BT54" s="6">
        <f t="shared" si="6"/>
        <v>0.0009510822665608819</v>
      </c>
    </row>
    <row r="55" spans="2:72" ht="12.75">
      <c r="B55" s="81" t="s">
        <v>127</v>
      </c>
      <c r="C55" s="129">
        <v>62</v>
      </c>
      <c r="D55" s="6">
        <f t="shared" si="7"/>
        <v>3.0636918811473347E-06</v>
      </c>
      <c r="E55" s="129">
        <v>62</v>
      </c>
      <c r="F55" s="6">
        <f t="shared" si="8"/>
        <v>4.481970262561047E-06</v>
      </c>
      <c r="G55" s="129">
        <v>0</v>
      </c>
      <c r="H55" s="6">
        <f t="shared" si="9"/>
        <v>0</v>
      </c>
      <c r="I55" s="129">
        <v>154394</v>
      </c>
      <c r="J55" s="6">
        <f t="shared" si="10"/>
        <v>0.020604102671137468</v>
      </c>
      <c r="K55" s="58">
        <f t="shared" si="11"/>
        <v>154518</v>
      </c>
      <c r="L55" s="6">
        <f t="shared" si="12"/>
        <v>0.003414641239473357</v>
      </c>
      <c r="O55">
        <f t="shared" si="28"/>
        <v>54</v>
      </c>
      <c r="P55" s="81" t="s">
        <v>31</v>
      </c>
      <c r="Q55" s="129">
        <v>331</v>
      </c>
      <c r="R55" s="6">
        <f t="shared" si="0"/>
        <v>1.6356161494512384E-05</v>
      </c>
      <c r="AB55">
        <f t="shared" si="26"/>
        <v>54</v>
      </c>
      <c r="AC55" s="81" t="s">
        <v>110</v>
      </c>
      <c r="AD55" s="129">
        <v>78</v>
      </c>
      <c r="AE55" s="6">
        <f t="shared" si="1"/>
        <v>5.638607749673576E-06</v>
      </c>
      <c r="AP55">
        <f t="shared" si="27"/>
        <v>54</v>
      </c>
      <c r="AQ55" s="81" t="s">
        <v>112</v>
      </c>
      <c r="AR55" s="129">
        <v>0</v>
      </c>
      <c r="AS55" s="6">
        <f t="shared" si="3"/>
        <v>0</v>
      </c>
      <c r="BC55">
        <f t="shared" si="24"/>
        <v>54</v>
      </c>
      <c r="BD55" s="81" t="s">
        <v>120</v>
      </c>
      <c r="BE55" s="129">
        <v>9815</v>
      </c>
      <c r="BF55" s="6">
        <f t="shared" si="5"/>
        <v>0.001309825949954106</v>
      </c>
      <c r="BR55" s="81" t="s">
        <v>131</v>
      </c>
      <c r="BS55" s="131">
        <v>39280</v>
      </c>
      <c r="BT55" s="6">
        <f t="shared" si="6"/>
        <v>0.0008680354902763009</v>
      </c>
    </row>
    <row r="56" spans="2:72" ht="12.75">
      <c r="B56" s="81" t="s">
        <v>128</v>
      </c>
      <c r="C56" s="129">
        <v>0</v>
      </c>
      <c r="D56" s="6">
        <f t="shared" si="7"/>
        <v>0</v>
      </c>
      <c r="E56" s="129">
        <v>0</v>
      </c>
      <c r="F56" s="6">
        <f t="shared" si="8"/>
        <v>0</v>
      </c>
      <c r="G56" s="129">
        <v>0</v>
      </c>
      <c r="H56" s="6">
        <f t="shared" si="9"/>
        <v>0</v>
      </c>
      <c r="I56" s="129">
        <v>88557</v>
      </c>
      <c r="J56" s="6">
        <f t="shared" si="10"/>
        <v>0.01181805977076778</v>
      </c>
      <c r="K56" s="58">
        <f t="shared" si="11"/>
        <v>88557</v>
      </c>
      <c r="L56" s="6">
        <f t="shared" si="12"/>
        <v>0.001956991316507087</v>
      </c>
      <c r="O56">
        <f t="shared" si="28"/>
        <v>55</v>
      </c>
      <c r="P56" s="81" t="s">
        <v>143</v>
      </c>
      <c r="Q56" s="129">
        <v>254</v>
      </c>
      <c r="R56" s="6">
        <f t="shared" si="0"/>
        <v>1.2551253835668114E-05</v>
      </c>
      <c r="AB56">
        <f t="shared" si="26"/>
        <v>55</v>
      </c>
      <c r="AC56" s="81" t="s">
        <v>127</v>
      </c>
      <c r="AD56" s="129">
        <v>62</v>
      </c>
      <c r="AE56" s="6">
        <f t="shared" si="1"/>
        <v>4.481970262561047E-06</v>
      </c>
      <c r="AP56">
        <f t="shared" si="27"/>
        <v>55</v>
      </c>
      <c r="AQ56" s="81" t="s">
        <v>110</v>
      </c>
      <c r="AR56" s="129">
        <v>0</v>
      </c>
      <c r="AS56" s="6">
        <f t="shared" si="3"/>
        <v>0</v>
      </c>
      <c r="BC56">
        <f t="shared" si="24"/>
        <v>55</v>
      </c>
      <c r="BD56" s="81" t="s">
        <v>134</v>
      </c>
      <c r="BE56" s="129">
        <v>9232</v>
      </c>
      <c r="BF56" s="6">
        <f t="shared" si="5"/>
        <v>0.0012320237564927465</v>
      </c>
      <c r="BR56" s="81" t="s">
        <v>146</v>
      </c>
      <c r="BS56" s="131">
        <v>36101</v>
      </c>
      <c r="BT56" s="6">
        <f t="shared" si="6"/>
        <v>0.0007977838399812815</v>
      </c>
    </row>
    <row r="57" spans="2:72" ht="12.75">
      <c r="B57" s="81" t="s">
        <v>130</v>
      </c>
      <c r="C57" s="129">
        <v>0</v>
      </c>
      <c r="D57" s="6">
        <f t="shared" si="7"/>
        <v>0</v>
      </c>
      <c r="E57" s="129">
        <v>0</v>
      </c>
      <c r="F57" s="6">
        <f t="shared" si="8"/>
        <v>0</v>
      </c>
      <c r="G57" s="129">
        <v>0</v>
      </c>
      <c r="H57" s="6">
        <f t="shared" si="9"/>
        <v>0</v>
      </c>
      <c r="I57" s="129">
        <v>56987</v>
      </c>
      <c r="J57" s="6">
        <f t="shared" si="10"/>
        <v>0.007604997596539444</v>
      </c>
      <c r="K57" s="58">
        <f t="shared" si="11"/>
        <v>56987</v>
      </c>
      <c r="L57" s="6">
        <f t="shared" si="12"/>
        <v>0.001259336519459663</v>
      </c>
      <c r="O57">
        <f t="shared" si="28"/>
        <v>56</v>
      </c>
      <c r="P57" s="81" t="s">
        <v>110</v>
      </c>
      <c r="Q57" s="129">
        <v>78</v>
      </c>
      <c r="R57" s="6">
        <f t="shared" si="0"/>
        <v>3.854322044024066E-06</v>
      </c>
      <c r="AB57">
        <f t="shared" si="26"/>
        <v>56</v>
      </c>
      <c r="AC57" s="81" t="s">
        <v>149</v>
      </c>
      <c r="AD57" s="129">
        <v>0</v>
      </c>
      <c r="AE57" s="6">
        <f t="shared" si="1"/>
        <v>0</v>
      </c>
      <c r="AP57">
        <f t="shared" si="27"/>
        <v>56</v>
      </c>
      <c r="AQ57" s="81" t="s">
        <v>97</v>
      </c>
      <c r="AR57" s="129">
        <v>0</v>
      </c>
      <c r="AS57" s="6">
        <f t="shared" si="3"/>
        <v>0</v>
      </c>
      <c r="BC57">
        <f t="shared" si="24"/>
        <v>56</v>
      </c>
      <c r="BD57" s="81" t="s">
        <v>24</v>
      </c>
      <c r="BE57" s="129">
        <v>7886</v>
      </c>
      <c r="BF57" s="6">
        <f t="shared" si="5"/>
        <v>0.0010523981091531411</v>
      </c>
      <c r="BR57" s="81" t="s">
        <v>7</v>
      </c>
      <c r="BS57" s="131">
        <v>34536</v>
      </c>
      <c r="BT57" s="6">
        <f t="shared" si="6"/>
        <v>0.0007631994320820349</v>
      </c>
    </row>
    <row r="58" spans="2:72" ht="12.75">
      <c r="B58" s="81" t="s">
        <v>131</v>
      </c>
      <c r="C58" s="129">
        <v>0</v>
      </c>
      <c r="D58" s="6">
        <f t="shared" si="7"/>
        <v>0</v>
      </c>
      <c r="E58" s="129">
        <v>0</v>
      </c>
      <c r="F58" s="6">
        <f t="shared" si="8"/>
        <v>0</v>
      </c>
      <c r="G58" s="129">
        <v>0</v>
      </c>
      <c r="H58" s="6">
        <f t="shared" si="9"/>
        <v>0</v>
      </c>
      <c r="I58" s="129">
        <v>39280</v>
      </c>
      <c r="J58" s="6">
        <f t="shared" si="10"/>
        <v>0.005241972828751633</v>
      </c>
      <c r="K58" s="58">
        <f t="shared" si="11"/>
        <v>39280</v>
      </c>
      <c r="L58" s="6">
        <f t="shared" si="12"/>
        <v>0.0008680354902763009</v>
      </c>
      <c r="O58">
        <f t="shared" si="28"/>
        <v>57</v>
      </c>
      <c r="P58" s="81" t="s">
        <v>127</v>
      </c>
      <c r="Q58" s="129">
        <v>62</v>
      </c>
      <c r="R58" s="6">
        <f t="shared" si="0"/>
        <v>3.0636918811473347E-06</v>
      </c>
      <c r="AB58">
        <f t="shared" si="26"/>
        <v>57</v>
      </c>
      <c r="AC58" s="81" t="s">
        <v>147</v>
      </c>
      <c r="AD58" s="129">
        <v>0</v>
      </c>
      <c r="AE58" s="6">
        <f t="shared" si="1"/>
        <v>0</v>
      </c>
      <c r="AP58">
        <f t="shared" si="27"/>
        <v>57</v>
      </c>
      <c r="AQ58" s="81" t="s">
        <v>88</v>
      </c>
      <c r="AR58" s="129">
        <v>0</v>
      </c>
      <c r="AS58" s="6">
        <f t="shared" si="3"/>
        <v>0</v>
      </c>
      <c r="BC58">
        <f t="shared" si="24"/>
        <v>57</v>
      </c>
      <c r="BD58" s="81" t="s">
        <v>135</v>
      </c>
      <c r="BE58" s="129">
        <v>7879</v>
      </c>
      <c r="BF58" s="6">
        <f t="shared" si="5"/>
        <v>0.0010514639490258179</v>
      </c>
      <c r="BR58" s="81" t="s">
        <v>12</v>
      </c>
      <c r="BS58" s="131">
        <v>32868</v>
      </c>
      <c r="BT58" s="6">
        <f t="shared" si="6"/>
        <v>0.0007263388618737642</v>
      </c>
    </row>
    <row r="59" spans="2:72" ht="12.75">
      <c r="B59" s="81" t="s">
        <v>132</v>
      </c>
      <c r="C59" s="129">
        <v>87486</v>
      </c>
      <c r="D59" s="6">
        <f t="shared" si="7"/>
        <v>0.004323066901839609</v>
      </c>
      <c r="E59" s="129">
        <v>87486</v>
      </c>
      <c r="F59" s="6">
        <f t="shared" si="8"/>
        <v>0.006324349199845415</v>
      </c>
      <c r="G59" s="129">
        <v>0</v>
      </c>
      <c r="H59" s="6">
        <f t="shared" si="9"/>
        <v>0</v>
      </c>
      <c r="I59" s="129">
        <v>397174</v>
      </c>
      <c r="J59" s="6">
        <f t="shared" si="10"/>
        <v>0.05300344491564667</v>
      </c>
      <c r="K59" s="58">
        <f t="shared" si="11"/>
        <v>572146</v>
      </c>
      <c r="L59" s="6">
        <f t="shared" si="12"/>
        <v>0.012643661752027099</v>
      </c>
      <c r="O59">
        <f t="shared" si="28"/>
        <v>58</v>
      </c>
      <c r="P59" s="81" t="s">
        <v>149</v>
      </c>
      <c r="Q59" s="129">
        <v>0</v>
      </c>
      <c r="R59" s="6">
        <f t="shared" si="0"/>
        <v>0</v>
      </c>
      <c r="AB59">
        <f t="shared" si="26"/>
        <v>58</v>
      </c>
      <c r="AC59" s="81" t="s">
        <v>141</v>
      </c>
      <c r="AD59" s="129">
        <v>0</v>
      </c>
      <c r="AE59" s="6">
        <f t="shared" si="1"/>
        <v>0</v>
      </c>
      <c r="AP59">
        <f t="shared" si="27"/>
        <v>58</v>
      </c>
      <c r="AQ59" s="81" t="s">
        <v>78</v>
      </c>
      <c r="AR59" s="129">
        <v>0</v>
      </c>
      <c r="AS59" s="6">
        <f t="shared" si="3"/>
        <v>0</v>
      </c>
      <c r="BC59">
        <f t="shared" si="24"/>
        <v>58</v>
      </c>
      <c r="BD59" s="81" t="s">
        <v>42</v>
      </c>
      <c r="BE59" s="129">
        <v>7561</v>
      </c>
      <c r="BF59" s="6">
        <f t="shared" si="5"/>
        <v>0.0010090263889559854</v>
      </c>
      <c r="BR59" s="81" t="s">
        <v>24</v>
      </c>
      <c r="BS59" s="131">
        <v>32454</v>
      </c>
      <c r="BT59" s="6">
        <f t="shared" si="6"/>
        <v>0.0007171900153112797</v>
      </c>
    </row>
    <row r="60" spans="2:72" ht="12.75">
      <c r="B60" s="81" t="s">
        <v>134</v>
      </c>
      <c r="C60" s="129">
        <v>6298</v>
      </c>
      <c r="D60" s="6">
        <f t="shared" si="7"/>
        <v>0.0003112117978623535</v>
      </c>
      <c r="E60" s="129">
        <v>6298</v>
      </c>
      <c r="F60" s="6">
        <f t="shared" si="8"/>
        <v>0.00045528143086466896</v>
      </c>
      <c r="G60" s="129">
        <v>0</v>
      </c>
      <c r="H60" s="6">
        <f t="shared" si="9"/>
        <v>0</v>
      </c>
      <c r="I60" s="129">
        <v>9232</v>
      </c>
      <c r="J60" s="6">
        <f t="shared" si="10"/>
        <v>0.0012320237564927465</v>
      </c>
      <c r="K60" s="58">
        <f t="shared" si="11"/>
        <v>21828</v>
      </c>
      <c r="L60" s="6">
        <f t="shared" si="12"/>
        <v>0.00048236962020751264</v>
      </c>
      <c r="O60">
        <f t="shared" si="28"/>
        <v>59</v>
      </c>
      <c r="P60" s="81" t="s">
        <v>147</v>
      </c>
      <c r="Q60" s="129">
        <v>0</v>
      </c>
      <c r="R60" s="6">
        <f t="shared" si="0"/>
        <v>0</v>
      </c>
      <c r="AB60">
        <f t="shared" si="26"/>
        <v>59</v>
      </c>
      <c r="AC60" s="81" t="s">
        <v>136</v>
      </c>
      <c r="AD60" s="129">
        <v>0</v>
      </c>
      <c r="AE60" s="6">
        <f t="shared" si="1"/>
        <v>0</v>
      </c>
      <c r="AP60">
        <f t="shared" si="27"/>
        <v>59</v>
      </c>
      <c r="AQ60" s="81" t="s">
        <v>73</v>
      </c>
      <c r="AR60" s="129">
        <v>0</v>
      </c>
      <c r="AS60" s="6">
        <f t="shared" si="3"/>
        <v>0</v>
      </c>
      <c r="BC60">
        <f t="shared" si="24"/>
        <v>59</v>
      </c>
      <c r="BD60" s="81" t="s">
        <v>147</v>
      </c>
      <c r="BE60" s="129">
        <v>7499</v>
      </c>
      <c r="BF60" s="6">
        <f t="shared" si="5"/>
        <v>0.0010007523992568356</v>
      </c>
      <c r="BR60" s="81" t="s">
        <v>121</v>
      </c>
      <c r="BS60" s="131">
        <v>29254</v>
      </c>
      <c r="BT60" s="6">
        <f t="shared" si="6"/>
        <v>0.0006464742930891779</v>
      </c>
    </row>
    <row r="61" spans="2:72" ht="12.75">
      <c r="B61" s="81" t="s">
        <v>135</v>
      </c>
      <c r="C61" s="129">
        <v>624394</v>
      </c>
      <c r="D61" s="6">
        <f t="shared" si="7"/>
        <v>0.03085404561995337</v>
      </c>
      <c r="E61" s="129">
        <v>624394</v>
      </c>
      <c r="F61" s="6">
        <f t="shared" si="8"/>
        <v>0.04513734419550875</v>
      </c>
      <c r="G61" s="129">
        <v>331265</v>
      </c>
      <c r="H61" s="6">
        <f t="shared" si="9"/>
        <v>0.089821909859491</v>
      </c>
      <c r="I61" s="129">
        <v>7879</v>
      </c>
      <c r="J61" s="6">
        <f t="shared" si="10"/>
        <v>0.0010514639490258179</v>
      </c>
      <c r="K61" s="58">
        <f t="shared" si="11"/>
        <v>1587932</v>
      </c>
      <c r="L61" s="6">
        <f t="shared" si="12"/>
        <v>0.03509117444362085</v>
      </c>
      <c r="O61">
        <f t="shared" si="28"/>
        <v>60</v>
      </c>
      <c r="P61" s="81" t="s">
        <v>141</v>
      </c>
      <c r="Q61" s="129">
        <v>0</v>
      </c>
      <c r="R61" s="6">
        <f t="shared" si="0"/>
        <v>0</v>
      </c>
      <c r="AB61">
        <f t="shared" si="26"/>
        <v>60</v>
      </c>
      <c r="AC61" s="81" t="s">
        <v>131</v>
      </c>
      <c r="AD61" s="129">
        <v>0</v>
      </c>
      <c r="AE61" s="6">
        <f t="shared" si="1"/>
        <v>0</v>
      </c>
      <c r="AP61">
        <f t="shared" si="27"/>
        <v>60</v>
      </c>
      <c r="AQ61" s="81" t="s">
        <v>61</v>
      </c>
      <c r="AR61" s="129">
        <v>0</v>
      </c>
      <c r="AS61" s="6">
        <f t="shared" si="3"/>
        <v>0</v>
      </c>
      <c r="BC61">
        <f t="shared" si="24"/>
        <v>60</v>
      </c>
      <c r="BD61" s="81" t="s">
        <v>43</v>
      </c>
      <c r="BE61" s="129">
        <v>7046</v>
      </c>
      <c r="BF61" s="6">
        <f t="shared" si="5"/>
        <v>0.0009402988938743384</v>
      </c>
      <c r="BR61" s="81" t="s">
        <v>27</v>
      </c>
      <c r="BS61" s="131">
        <v>26058</v>
      </c>
      <c r="BT61" s="6">
        <f t="shared" si="6"/>
        <v>0.0005758469655198536</v>
      </c>
    </row>
    <row r="62" spans="2:72" ht="12.75">
      <c r="B62" s="81" t="s">
        <v>136</v>
      </c>
      <c r="C62" s="129">
        <v>0</v>
      </c>
      <c r="D62" s="6">
        <f t="shared" si="7"/>
        <v>0</v>
      </c>
      <c r="E62" s="129">
        <v>0</v>
      </c>
      <c r="F62" s="6">
        <f t="shared" si="8"/>
        <v>0</v>
      </c>
      <c r="G62" s="129">
        <v>0</v>
      </c>
      <c r="H62" s="6">
        <f t="shared" si="9"/>
        <v>0</v>
      </c>
      <c r="I62" s="129">
        <v>274649</v>
      </c>
      <c r="J62" s="6">
        <f t="shared" si="10"/>
        <v>0.036652306401318925</v>
      </c>
      <c r="K62" s="58">
        <f t="shared" si="11"/>
        <v>274649</v>
      </c>
      <c r="L62" s="6">
        <f t="shared" si="12"/>
        <v>0.006069375747680646</v>
      </c>
      <c r="O62">
        <f t="shared" si="28"/>
        <v>61</v>
      </c>
      <c r="P62" s="81" t="s">
        <v>136</v>
      </c>
      <c r="Q62" s="129">
        <v>0</v>
      </c>
      <c r="R62" s="6">
        <f t="shared" si="0"/>
        <v>0</v>
      </c>
      <c r="AB62">
        <f t="shared" si="26"/>
        <v>61</v>
      </c>
      <c r="AC62" s="81" t="s">
        <v>130</v>
      </c>
      <c r="AD62" s="129">
        <v>0</v>
      </c>
      <c r="AE62" s="6">
        <f t="shared" si="1"/>
        <v>0</v>
      </c>
      <c r="AP62">
        <f t="shared" si="27"/>
        <v>61</v>
      </c>
      <c r="AQ62" s="81" t="s">
        <v>58</v>
      </c>
      <c r="AR62" s="129">
        <v>0</v>
      </c>
      <c r="AS62" s="6">
        <f t="shared" si="3"/>
        <v>0</v>
      </c>
      <c r="BC62">
        <f t="shared" si="24"/>
        <v>61</v>
      </c>
      <c r="BD62" s="81" t="s">
        <v>31</v>
      </c>
      <c r="BE62" s="129">
        <v>6917</v>
      </c>
      <c r="BF62" s="6">
        <f t="shared" si="5"/>
        <v>0.0009230836572422365</v>
      </c>
      <c r="BR62" s="81" t="s">
        <v>134</v>
      </c>
      <c r="BS62" s="131">
        <v>21828</v>
      </c>
      <c r="BT62" s="6">
        <f t="shared" si="6"/>
        <v>0.00048236962020751264</v>
      </c>
    </row>
    <row r="63" spans="2:72" ht="12.75">
      <c r="B63" s="81" t="s">
        <v>137</v>
      </c>
      <c r="C63" s="129">
        <v>661159</v>
      </c>
      <c r="D63" s="6">
        <f t="shared" si="7"/>
        <v>0.03267076549108856</v>
      </c>
      <c r="E63" s="129">
        <v>661159</v>
      </c>
      <c r="F63" s="6">
        <f t="shared" si="8"/>
        <v>0.047795080271364504</v>
      </c>
      <c r="G63" s="129">
        <v>344632</v>
      </c>
      <c r="H63" s="6">
        <f t="shared" si="9"/>
        <v>0.09344634790483783</v>
      </c>
      <c r="I63" s="129">
        <v>315762</v>
      </c>
      <c r="J63" s="6">
        <f t="shared" si="10"/>
        <v>0.04213889573198252</v>
      </c>
      <c r="K63" s="58">
        <f t="shared" si="11"/>
        <v>1982712</v>
      </c>
      <c r="L63" s="6">
        <f t="shared" si="12"/>
        <v>0.04381528469950879</v>
      </c>
      <c r="O63">
        <f t="shared" si="28"/>
        <v>62</v>
      </c>
      <c r="P63" s="81" t="s">
        <v>131</v>
      </c>
      <c r="Q63" s="129">
        <v>0</v>
      </c>
      <c r="R63" s="6">
        <f t="shared" si="0"/>
        <v>0</v>
      </c>
      <c r="AB63">
        <f t="shared" si="26"/>
        <v>62</v>
      </c>
      <c r="AC63" s="81" t="s">
        <v>128</v>
      </c>
      <c r="AD63" s="129">
        <v>0</v>
      </c>
      <c r="AE63" s="6">
        <f t="shared" si="1"/>
        <v>0</v>
      </c>
      <c r="AP63">
        <f t="shared" si="27"/>
        <v>62</v>
      </c>
      <c r="AQ63" s="81" t="s">
        <v>52</v>
      </c>
      <c r="AR63" s="129">
        <v>0</v>
      </c>
      <c r="AS63" s="6">
        <f t="shared" si="3"/>
        <v>0</v>
      </c>
      <c r="BC63">
        <f t="shared" si="24"/>
        <v>62</v>
      </c>
      <c r="BD63" s="81" t="s">
        <v>81</v>
      </c>
      <c r="BE63" s="129">
        <v>5989</v>
      </c>
      <c r="BF63" s="6">
        <f t="shared" si="5"/>
        <v>0.0007992407146485116</v>
      </c>
      <c r="BR63" s="81" t="s">
        <v>145</v>
      </c>
      <c r="BS63" s="131">
        <v>19860</v>
      </c>
      <c r="BT63" s="6">
        <f t="shared" si="6"/>
        <v>0.00043887945104092</v>
      </c>
    </row>
    <row r="64" spans="2:72" ht="12.75">
      <c r="B64" s="81" t="s">
        <v>139</v>
      </c>
      <c r="C64" s="129">
        <v>33609</v>
      </c>
      <c r="D64" s="6">
        <f t="shared" si="7"/>
        <v>0.0016607680715077545</v>
      </c>
      <c r="E64" s="129">
        <v>33610</v>
      </c>
      <c r="F64" s="6">
        <f t="shared" si="8"/>
        <v>0.0024296616213657545</v>
      </c>
      <c r="G64" s="129">
        <v>2757</v>
      </c>
      <c r="H64" s="6">
        <f t="shared" si="9"/>
        <v>0.0007475555989392682</v>
      </c>
      <c r="I64" s="129">
        <v>165006</v>
      </c>
      <c r="J64" s="6">
        <f t="shared" si="10"/>
        <v>0.022020289424159675</v>
      </c>
      <c r="K64" s="58">
        <f t="shared" si="11"/>
        <v>234982</v>
      </c>
      <c r="L64" s="6">
        <f t="shared" si="12"/>
        <v>0.00519278807474811</v>
      </c>
      <c r="O64">
        <f t="shared" si="28"/>
        <v>63</v>
      </c>
      <c r="P64" s="81" t="s">
        <v>130</v>
      </c>
      <c r="Q64" s="129">
        <v>0</v>
      </c>
      <c r="R64" s="6">
        <f t="shared" si="0"/>
        <v>0</v>
      </c>
      <c r="AB64">
        <f t="shared" si="26"/>
        <v>63</v>
      </c>
      <c r="AC64" s="81" t="s">
        <v>120</v>
      </c>
      <c r="AD64" s="129">
        <v>0</v>
      </c>
      <c r="AE64" s="6">
        <f t="shared" si="1"/>
        <v>0</v>
      </c>
      <c r="AP64">
        <f t="shared" si="27"/>
        <v>63</v>
      </c>
      <c r="AQ64" s="81" t="s">
        <v>42</v>
      </c>
      <c r="AR64" s="129">
        <v>0</v>
      </c>
      <c r="AS64" s="6">
        <f t="shared" si="3"/>
        <v>0</v>
      </c>
      <c r="BC64">
        <f t="shared" si="24"/>
        <v>63</v>
      </c>
      <c r="BD64" s="81" t="s">
        <v>54</v>
      </c>
      <c r="BE64" s="129">
        <v>4113</v>
      </c>
      <c r="BF64" s="6">
        <f t="shared" si="5"/>
        <v>0.000548885800525852</v>
      </c>
      <c r="BR64" s="81" t="s">
        <v>149</v>
      </c>
      <c r="BS64" s="131">
        <v>19646</v>
      </c>
      <c r="BT64" s="6">
        <f t="shared" si="6"/>
        <v>0.00043415033711731687</v>
      </c>
    </row>
    <row r="65" spans="2:72" ht="12.75">
      <c r="B65" s="81" t="s">
        <v>140</v>
      </c>
      <c r="C65" s="129">
        <v>73769</v>
      </c>
      <c r="D65" s="6">
        <f t="shared" si="7"/>
        <v>0.0036452497803283507</v>
      </c>
      <c r="E65" s="129">
        <v>73769</v>
      </c>
      <c r="F65" s="6">
        <f t="shared" si="8"/>
        <v>0.005332749424175256</v>
      </c>
      <c r="G65" s="129">
        <v>0</v>
      </c>
      <c r="H65" s="6">
        <f t="shared" si="9"/>
        <v>0</v>
      </c>
      <c r="I65" s="129">
        <v>183502</v>
      </c>
      <c r="J65" s="6">
        <f t="shared" si="10"/>
        <v>0.024488607383441503</v>
      </c>
      <c r="K65" s="58">
        <f t="shared" si="11"/>
        <v>331040</v>
      </c>
      <c r="L65" s="6">
        <f t="shared" si="12"/>
        <v>0.0073155414638764425</v>
      </c>
      <c r="O65">
        <f t="shared" si="28"/>
        <v>64</v>
      </c>
      <c r="P65" s="81" t="s">
        <v>128</v>
      </c>
      <c r="Q65" s="129">
        <v>0</v>
      </c>
      <c r="R65" s="6">
        <f t="shared" si="0"/>
        <v>0</v>
      </c>
      <c r="AB65">
        <f t="shared" si="26"/>
        <v>64</v>
      </c>
      <c r="AC65" s="81" t="s">
        <v>112</v>
      </c>
      <c r="AD65" s="129">
        <v>0</v>
      </c>
      <c r="AE65" s="6">
        <f t="shared" si="1"/>
        <v>0</v>
      </c>
      <c r="AP65">
        <f t="shared" si="27"/>
        <v>64</v>
      </c>
      <c r="AQ65" s="81" t="s">
        <v>39</v>
      </c>
      <c r="AR65" s="129">
        <v>0</v>
      </c>
      <c r="AS65" s="6">
        <f t="shared" si="3"/>
        <v>0</v>
      </c>
      <c r="BC65">
        <f t="shared" si="24"/>
        <v>64</v>
      </c>
      <c r="BD65" s="81" t="s">
        <v>97</v>
      </c>
      <c r="BE65" s="129">
        <v>3646</v>
      </c>
      <c r="BF65" s="6">
        <f t="shared" si="5"/>
        <v>0.00048656397488870814</v>
      </c>
      <c r="BR65" s="81" t="s">
        <v>78</v>
      </c>
      <c r="BS65" s="131">
        <v>12657</v>
      </c>
      <c r="BT65" s="6">
        <f t="shared" si="6"/>
        <v>0.00027970278005160745</v>
      </c>
    </row>
    <row r="66" spans="2:72" ht="12.75">
      <c r="B66" s="81" t="s">
        <v>141</v>
      </c>
      <c r="C66" s="129">
        <v>0</v>
      </c>
      <c r="D66" s="6">
        <f t="shared" si="7"/>
        <v>0</v>
      </c>
      <c r="E66" s="129">
        <v>0</v>
      </c>
      <c r="F66" s="6">
        <f t="shared" si="8"/>
        <v>0</v>
      </c>
      <c r="G66" s="129">
        <v>0</v>
      </c>
      <c r="H66" s="6">
        <f t="shared" si="9"/>
        <v>0</v>
      </c>
      <c r="I66" s="129">
        <v>43038</v>
      </c>
      <c r="J66" s="6">
        <f t="shared" si="10"/>
        <v>0.005743483365677516</v>
      </c>
      <c r="K66" s="58">
        <f t="shared" si="11"/>
        <v>43038</v>
      </c>
      <c r="L66" s="6">
        <f t="shared" si="12"/>
        <v>0.0009510822665608819</v>
      </c>
      <c r="O66">
        <f t="shared" si="28"/>
        <v>65</v>
      </c>
      <c r="P66" s="81" t="s">
        <v>120</v>
      </c>
      <c r="Q66" s="129">
        <v>0</v>
      </c>
      <c r="R66" s="6">
        <f t="shared" si="0"/>
        <v>0</v>
      </c>
      <c r="AB66">
        <f t="shared" si="26"/>
        <v>65</v>
      </c>
      <c r="AC66" s="81" t="s">
        <v>97</v>
      </c>
      <c r="AD66" s="129">
        <v>0</v>
      </c>
      <c r="AE66" s="6">
        <f t="shared" si="1"/>
        <v>0</v>
      </c>
      <c r="AP66">
        <f t="shared" si="27"/>
        <v>65</v>
      </c>
      <c r="AQ66" s="81" t="s">
        <v>32</v>
      </c>
      <c r="AR66" s="129">
        <v>0</v>
      </c>
      <c r="AS66" s="6">
        <f t="shared" si="3"/>
        <v>0</v>
      </c>
      <c r="BC66">
        <f t="shared" si="24"/>
        <v>65</v>
      </c>
      <c r="BD66" s="81" t="s">
        <v>123</v>
      </c>
      <c r="BE66" s="129">
        <v>2039</v>
      </c>
      <c r="BF66" s="6">
        <f t="shared" si="5"/>
        <v>0.00027210749994461766</v>
      </c>
      <c r="BR66" s="81" t="s">
        <v>120</v>
      </c>
      <c r="BS66" s="131">
        <v>9815</v>
      </c>
      <c r="BT66" s="6">
        <f t="shared" si="6"/>
        <v>0.0002168983792531032</v>
      </c>
    </row>
    <row r="67" spans="2:72" ht="12.75">
      <c r="B67" s="81" t="s">
        <v>143</v>
      </c>
      <c r="C67" s="129">
        <v>254</v>
      </c>
      <c r="D67" s="6">
        <f aca="true" t="shared" si="29" ref="D67:D72">+C67/$C$76</f>
        <v>1.2551253835668114E-05</v>
      </c>
      <c r="E67" s="129">
        <v>254</v>
      </c>
      <c r="F67" s="6">
        <f aca="true" t="shared" si="30" ref="F67:F72">+E67/$E$76</f>
        <v>1.8361620107911386E-05</v>
      </c>
      <c r="G67" s="129">
        <v>0</v>
      </c>
      <c r="H67" s="6">
        <f aca="true" t="shared" si="31" ref="H67:H72">+G67/$G$76</f>
        <v>0</v>
      </c>
      <c r="I67" s="129">
        <v>195608</v>
      </c>
      <c r="J67" s="6">
        <f aca="true" t="shared" si="32" ref="J67:J72">+I67/$I$76</f>
        <v>0.02610417059792387</v>
      </c>
      <c r="K67" s="58">
        <f aca="true" t="shared" si="33" ref="K67:K72">+C67+E67+G67+I67</f>
        <v>196116</v>
      </c>
      <c r="L67" s="6">
        <f aca="true" t="shared" si="34" ref="L67:L72">+K67/$K$76</f>
        <v>0.004333901431034293</v>
      </c>
      <c r="O67">
        <f t="shared" si="28"/>
        <v>66</v>
      </c>
      <c r="P67" s="81" t="s">
        <v>112</v>
      </c>
      <c r="Q67" s="129">
        <v>0</v>
      </c>
      <c r="R67" s="6">
        <f aca="true" t="shared" si="35" ref="R67:R75">+Q67/$C$76</f>
        <v>0</v>
      </c>
      <c r="AB67">
        <f t="shared" si="26"/>
        <v>66</v>
      </c>
      <c r="AC67" s="81" t="s">
        <v>88</v>
      </c>
      <c r="AD67" s="129">
        <v>0</v>
      </c>
      <c r="AE67" s="6">
        <f aca="true" t="shared" si="36" ref="AE67:AE75">+AD67/$E$76</f>
        <v>0</v>
      </c>
      <c r="AP67">
        <f t="shared" si="27"/>
        <v>66</v>
      </c>
      <c r="AQ67" s="81" t="s">
        <v>31</v>
      </c>
      <c r="AR67" s="129">
        <v>0</v>
      </c>
      <c r="AS67" s="6">
        <f aca="true" t="shared" si="37" ref="AS67:AS75">+AR67/$G$76</f>
        <v>0</v>
      </c>
      <c r="BC67">
        <f t="shared" si="24"/>
        <v>66</v>
      </c>
      <c r="BD67" s="81" t="s">
        <v>78</v>
      </c>
      <c r="BE67" s="129">
        <v>1077</v>
      </c>
      <c r="BF67" s="6">
        <f aca="true" t="shared" si="38" ref="BF67:BF75">+BE67/$I$76</f>
        <v>0.00014372720816103638</v>
      </c>
      <c r="BR67" s="81" t="s">
        <v>31</v>
      </c>
      <c r="BS67" s="131">
        <v>7579</v>
      </c>
      <c r="BT67" s="6">
        <f aca="true" t="shared" si="39" ref="BT67:BT75">+BS67/$K$76</f>
        <v>0.0001674857683504095</v>
      </c>
    </row>
    <row r="68" spans="2:72" ht="12.75">
      <c r="B68" s="81" t="s">
        <v>145</v>
      </c>
      <c r="C68" s="129">
        <v>9930</v>
      </c>
      <c r="D68" s="6">
        <f t="shared" si="29"/>
        <v>0.0004906848448353715</v>
      </c>
      <c r="E68" s="129">
        <v>9930</v>
      </c>
      <c r="F68" s="6">
        <f t="shared" si="30"/>
        <v>0.0007178381404392128</v>
      </c>
      <c r="G68" s="129">
        <v>0</v>
      </c>
      <c r="H68" s="6">
        <f t="shared" si="31"/>
        <v>0</v>
      </c>
      <c r="I68" s="129">
        <v>0</v>
      </c>
      <c r="J68" s="6">
        <f t="shared" si="32"/>
        <v>0</v>
      </c>
      <c r="K68" s="58">
        <f t="shared" si="33"/>
        <v>19860</v>
      </c>
      <c r="L68" s="6">
        <f t="shared" si="34"/>
        <v>0.00043887945104092</v>
      </c>
      <c r="O68">
        <f t="shared" si="28"/>
        <v>67</v>
      </c>
      <c r="P68" s="81" t="s">
        <v>97</v>
      </c>
      <c r="Q68" s="129">
        <v>0</v>
      </c>
      <c r="R68" s="6">
        <f t="shared" si="35"/>
        <v>0</v>
      </c>
      <c r="AB68">
        <f t="shared" si="26"/>
        <v>67</v>
      </c>
      <c r="AC68" s="81" t="s">
        <v>73</v>
      </c>
      <c r="AD68" s="129">
        <v>0</v>
      </c>
      <c r="AE68" s="6">
        <f t="shared" si="36"/>
        <v>0</v>
      </c>
      <c r="AP68">
        <f t="shared" si="27"/>
        <v>67</v>
      </c>
      <c r="AQ68" s="81" t="s">
        <v>28</v>
      </c>
      <c r="AR68" s="129">
        <v>0</v>
      </c>
      <c r="AS68" s="6">
        <f t="shared" si="37"/>
        <v>0</v>
      </c>
      <c r="BC68">
        <f aca="true" t="shared" si="40" ref="BC68:BC75">+BC67+1</f>
        <v>67</v>
      </c>
      <c r="BD68" s="81" t="s">
        <v>145</v>
      </c>
      <c r="BE68" s="129">
        <v>0</v>
      </c>
      <c r="BF68" s="6">
        <f t="shared" si="38"/>
        <v>0</v>
      </c>
      <c r="BR68" s="81" t="s">
        <v>42</v>
      </c>
      <c r="BS68" s="131">
        <v>7561</v>
      </c>
      <c r="BT68" s="6">
        <f t="shared" si="39"/>
        <v>0.00016708799241291016</v>
      </c>
    </row>
    <row r="69" spans="2:72" ht="12.75">
      <c r="B69" s="81" t="s">
        <v>146</v>
      </c>
      <c r="C69" s="129">
        <v>12948</v>
      </c>
      <c r="D69" s="6">
        <f t="shared" si="29"/>
        <v>0.0006398174593079951</v>
      </c>
      <c r="E69" s="129">
        <v>12948</v>
      </c>
      <c r="F69" s="6">
        <f t="shared" si="30"/>
        <v>0.0009360088864458135</v>
      </c>
      <c r="G69" s="129">
        <v>0</v>
      </c>
      <c r="H69" s="6">
        <f t="shared" si="31"/>
        <v>0</v>
      </c>
      <c r="I69" s="129">
        <v>10205</v>
      </c>
      <c r="J69" s="6">
        <f t="shared" si="32"/>
        <v>0.001361872014190693</v>
      </c>
      <c r="K69" s="58">
        <f t="shared" si="33"/>
        <v>36101</v>
      </c>
      <c r="L69" s="6">
        <f t="shared" si="34"/>
        <v>0.0007977838399812815</v>
      </c>
      <c r="O69">
        <f t="shared" si="28"/>
        <v>68</v>
      </c>
      <c r="P69" s="81" t="s">
        <v>88</v>
      </c>
      <c r="Q69" s="129">
        <v>0</v>
      </c>
      <c r="R69" s="6">
        <f t="shared" si="35"/>
        <v>0</v>
      </c>
      <c r="AB69">
        <f t="shared" si="26"/>
        <v>68</v>
      </c>
      <c r="AC69" s="81" t="s">
        <v>61</v>
      </c>
      <c r="AD69" s="129">
        <v>0</v>
      </c>
      <c r="AE69" s="6">
        <f t="shared" si="36"/>
        <v>0</v>
      </c>
      <c r="AP69">
        <f t="shared" si="27"/>
        <v>68</v>
      </c>
      <c r="AQ69" s="81" t="s">
        <v>27</v>
      </c>
      <c r="AR69" s="129">
        <v>0</v>
      </c>
      <c r="AS69" s="6">
        <f t="shared" si="37"/>
        <v>0</v>
      </c>
      <c r="BC69">
        <f t="shared" si="40"/>
        <v>68</v>
      </c>
      <c r="BD69" s="81" t="s">
        <v>61</v>
      </c>
      <c r="BE69" s="129">
        <v>0</v>
      </c>
      <c r="BF69" s="6">
        <f t="shared" si="38"/>
        <v>0</v>
      </c>
      <c r="BR69" s="81" t="s">
        <v>147</v>
      </c>
      <c r="BS69" s="131">
        <v>7499</v>
      </c>
      <c r="BT69" s="6">
        <f t="shared" si="39"/>
        <v>0.00016571787529485693</v>
      </c>
    </row>
    <row r="70" spans="2:72" ht="12.75">
      <c r="B70" s="81" t="s">
        <v>147</v>
      </c>
      <c r="C70" s="129">
        <v>0</v>
      </c>
      <c r="D70" s="6">
        <f t="shared" si="29"/>
        <v>0</v>
      </c>
      <c r="E70" s="129">
        <v>0</v>
      </c>
      <c r="F70" s="6">
        <f t="shared" si="30"/>
        <v>0</v>
      </c>
      <c r="G70" s="129">
        <v>0</v>
      </c>
      <c r="H70" s="6">
        <f t="shared" si="31"/>
        <v>0</v>
      </c>
      <c r="I70" s="129">
        <v>7499</v>
      </c>
      <c r="J70" s="6">
        <f t="shared" si="32"/>
        <v>0.0010007523992568356</v>
      </c>
      <c r="K70" s="58">
        <f t="shared" si="33"/>
        <v>7499</v>
      </c>
      <c r="L70" s="6">
        <f t="shared" si="34"/>
        <v>0.00016571787529485693</v>
      </c>
      <c r="O70">
        <f t="shared" si="28"/>
        <v>69</v>
      </c>
      <c r="P70" s="81" t="s">
        <v>73</v>
      </c>
      <c r="Q70" s="129">
        <v>0</v>
      </c>
      <c r="R70" s="6">
        <f t="shared" si="35"/>
        <v>0</v>
      </c>
      <c r="AB70">
        <f t="shared" si="26"/>
        <v>69</v>
      </c>
      <c r="AC70" s="81" t="s">
        <v>58</v>
      </c>
      <c r="AD70" s="129">
        <v>0</v>
      </c>
      <c r="AE70" s="6">
        <f t="shared" si="36"/>
        <v>0</v>
      </c>
      <c r="AP70">
        <f t="shared" si="27"/>
        <v>69</v>
      </c>
      <c r="AQ70" s="81" t="s">
        <v>24</v>
      </c>
      <c r="AR70" s="129">
        <v>0</v>
      </c>
      <c r="AS70" s="6">
        <f t="shared" si="37"/>
        <v>0</v>
      </c>
      <c r="BC70">
        <f t="shared" si="40"/>
        <v>69</v>
      </c>
      <c r="BD70" s="81" t="s">
        <v>58</v>
      </c>
      <c r="BE70" s="129">
        <v>0</v>
      </c>
      <c r="BF70" s="6">
        <f t="shared" si="38"/>
        <v>0</v>
      </c>
      <c r="BR70" s="81" t="s">
        <v>123</v>
      </c>
      <c r="BS70" s="131">
        <v>7461</v>
      </c>
      <c r="BT70" s="6">
        <f t="shared" si="39"/>
        <v>0.0001648781260934695</v>
      </c>
    </row>
    <row r="71" spans="2:72" ht="12.75">
      <c r="B71" s="81" t="s">
        <v>148</v>
      </c>
      <c r="C71" s="129">
        <v>18859</v>
      </c>
      <c r="D71" s="6">
        <f t="shared" si="29"/>
        <v>0.0009319058901057675</v>
      </c>
      <c r="E71" s="129">
        <v>18859</v>
      </c>
      <c r="F71" s="6">
        <f t="shared" si="30"/>
        <v>0.0013633141480909482</v>
      </c>
      <c r="G71" s="129">
        <v>0</v>
      </c>
      <c r="H71" s="6">
        <f t="shared" si="31"/>
        <v>0</v>
      </c>
      <c r="I71" s="129">
        <v>22306</v>
      </c>
      <c r="J71" s="6">
        <f t="shared" si="32"/>
        <v>0.0029767679714392554</v>
      </c>
      <c r="K71" s="58">
        <f t="shared" si="33"/>
        <v>60024</v>
      </c>
      <c r="L71" s="6">
        <f t="shared" si="34"/>
        <v>0.0013264501595810765</v>
      </c>
      <c r="O71">
        <f t="shared" si="28"/>
        <v>70</v>
      </c>
      <c r="P71" s="81" t="s">
        <v>42</v>
      </c>
      <c r="Q71" s="129">
        <v>0</v>
      </c>
      <c r="R71" s="6">
        <f t="shared" si="35"/>
        <v>0</v>
      </c>
      <c r="AB71">
        <f t="shared" si="26"/>
        <v>70</v>
      </c>
      <c r="AC71" s="81" t="s">
        <v>42</v>
      </c>
      <c r="AD71" s="129">
        <v>0</v>
      </c>
      <c r="AE71" s="6">
        <f t="shared" si="36"/>
        <v>0</v>
      </c>
      <c r="AP71">
        <f t="shared" si="27"/>
        <v>70</v>
      </c>
      <c r="AQ71" s="81" t="s">
        <v>12</v>
      </c>
      <c r="AR71" s="129">
        <v>0</v>
      </c>
      <c r="AS71" s="6">
        <f t="shared" si="37"/>
        <v>0</v>
      </c>
      <c r="BC71">
        <f t="shared" si="40"/>
        <v>70</v>
      </c>
      <c r="BD71" s="81" t="s">
        <v>35</v>
      </c>
      <c r="BE71" s="129">
        <v>0</v>
      </c>
      <c r="BF71" s="6">
        <f t="shared" si="38"/>
        <v>0</v>
      </c>
      <c r="BR71" s="81" t="s">
        <v>32</v>
      </c>
      <c r="BS71" s="131">
        <v>4662</v>
      </c>
      <c r="BT71" s="6">
        <f t="shared" si="39"/>
        <v>0.00010302396781232471</v>
      </c>
    </row>
    <row r="72" spans="2:72" ht="12.75">
      <c r="B72" s="81" t="s">
        <v>149</v>
      </c>
      <c r="C72" s="129">
        <v>0</v>
      </c>
      <c r="D72" s="6">
        <f t="shared" si="29"/>
        <v>0</v>
      </c>
      <c r="E72" s="129">
        <v>0</v>
      </c>
      <c r="F72" s="6">
        <f t="shared" si="30"/>
        <v>0</v>
      </c>
      <c r="G72" s="129">
        <v>0</v>
      </c>
      <c r="H72" s="6">
        <f t="shared" si="31"/>
        <v>0</v>
      </c>
      <c r="I72" s="129">
        <v>19646</v>
      </c>
      <c r="J72" s="6">
        <f t="shared" si="32"/>
        <v>0.0026217871230563797</v>
      </c>
      <c r="K72" s="58">
        <f t="shared" si="33"/>
        <v>19646</v>
      </c>
      <c r="L72" s="6">
        <f t="shared" si="34"/>
        <v>0.00043415033711731687</v>
      </c>
      <c r="O72">
        <f t="shared" si="28"/>
        <v>71</v>
      </c>
      <c r="P72" s="81" t="s">
        <v>12</v>
      </c>
      <c r="Q72" s="129">
        <v>0</v>
      </c>
      <c r="R72" s="6">
        <f t="shared" si="35"/>
        <v>0</v>
      </c>
      <c r="AB72">
        <f t="shared" si="26"/>
        <v>71</v>
      </c>
      <c r="AC72" s="81" t="s">
        <v>12</v>
      </c>
      <c r="AD72" s="129">
        <v>0</v>
      </c>
      <c r="AE72" s="6">
        <f t="shared" si="36"/>
        <v>0</v>
      </c>
      <c r="AP72">
        <f t="shared" si="27"/>
        <v>71</v>
      </c>
      <c r="AQ72" s="81" t="s">
        <v>7</v>
      </c>
      <c r="AR72" s="129">
        <v>0</v>
      </c>
      <c r="AS72" s="6">
        <f t="shared" si="37"/>
        <v>0</v>
      </c>
      <c r="BC72">
        <f t="shared" si="40"/>
        <v>71</v>
      </c>
      <c r="BD72" s="81" t="s">
        <v>32</v>
      </c>
      <c r="BE72" s="129">
        <v>0</v>
      </c>
      <c r="BF72" s="6">
        <f t="shared" si="38"/>
        <v>0</v>
      </c>
      <c r="BR72" s="81" t="s">
        <v>97</v>
      </c>
      <c r="BS72" s="131">
        <v>3646</v>
      </c>
      <c r="BT72" s="6">
        <f t="shared" si="39"/>
        <v>8.057172600680736E-05</v>
      </c>
    </row>
    <row r="73" spans="2:72" ht="12.75">
      <c r="B73" s="68"/>
      <c r="C73" s="69"/>
      <c r="D73" s="6"/>
      <c r="E73" s="69"/>
      <c r="F73" s="6"/>
      <c r="G73" s="69"/>
      <c r="H73" s="6"/>
      <c r="I73" s="69"/>
      <c r="J73" s="6"/>
      <c r="K73" s="58"/>
      <c r="L73" s="6"/>
      <c r="O73">
        <f t="shared" si="28"/>
        <v>72</v>
      </c>
      <c r="P73" s="68" t="s">
        <v>12</v>
      </c>
      <c r="Q73" s="69">
        <v>0</v>
      </c>
      <c r="R73" s="6">
        <f t="shared" si="35"/>
        <v>0</v>
      </c>
      <c r="AB73">
        <f t="shared" si="26"/>
        <v>72</v>
      </c>
      <c r="AC73" s="68" t="s">
        <v>12</v>
      </c>
      <c r="AD73" s="69">
        <v>0</v>
      </c>
      <c r="AE73" s="6">
        <f t="shared" si="36"/>
        <v>0</v>
      </c>
      <c r="AP73">
        <f t="shared" si="27"/>
        <v>72</v>
      </c>
      <c r="AQ73" s="68" t="s">
        <v>7</v>
      </c>
      <c r="AR73" s="69">
        <v>0</v>
      </c>
      <c r="AS73" s="6">
        <f t="shared" si="37"/>
        <v>0</v>
      </c>
      <c r="BC73">
        <f t="shared" si="40"/>
        <v>72</v>
      </c>
      <c r="BD73" s="68" t="s">
        <v>22</v>
      </c>
      <c r="BE73" s="69">
        <v>0</v>
      </c>
      <c r="BF73" s="6">
        <f t="shared" si="38"/>
        <v>0</v>
      </c>
      <c r="BR73" s="68" t="s">
        <v>22</v>
      </c>
      <c r="BS73" s="69">
        <v>22</v>
      </c>
      <c r="BT73" s="6">
        <f t="shared" si="39"/>
        <v>4.861705902769506E-07</v>
      </c>
    </row>
    <row r="74" spans="2:72" ht="12.75">
      <c r="B74" s="28"/>
      <c r="C74" s="33"/>
      <c r="D74" s="6"/>
      <c r="E74" s="33"/>
      <c r="F74" s="6"/>
      <c r="G74" s="33"/>
      <c r="H74" s="6"/>
      <c r="I74" s="33"/>
      <c r="J74" s="6"/>
      <c r="K74" s="33"/>
      <c r="L74" s="6"/>
      <c r="O74">
        <f t="shared" si="28"/>
        <v>73</v>
      </c>
      <c r="P74" s="28" t="s">
        <v>12</v>
      </c>
      <c r="Q74" s="33">
        <v>0</v>
      </c>
      <c r="R74" s="6">
        <f t="shared" si="35"/>
        <v>0</v>
      </c>
      <c r="AB74">
        <f t="shared" si="26"/>
        <v>73</v>
      </c>
      <c r="AC74" s="28" t="s">
        <v>12</v>
      </c>
      <c r="AD74" s="33">
        <v>0</v>
      </c>
      <c r="AE74" s="6">
        <f t="shared" si="36"/>
        <v>0</v>
      </c>
      <c r="AP74">
        <f t="shared" si="27"/>
        <v>73</v>
      </c>
      <c r="AQ74" s="28" t="s">
        <v>7</v>
      </c>
      <c r="AR74" s="33">
        <v>0</v>
      </c>
      <c r="AS74" s="6">
        <f t="shared" si="37"/>
        <v>0</v>
      </c>
      <c r="BC74">
        <f t="shared" si="40"/>
        <v>73</v>
      </c>
      <c r="BD74" s="28" t="s">
        <v>31</v>
      </c>
      <c r="BE74" s="33">
        <v>0</v>
      </c>
      <c r="BF74" s="6">
        <f t="shared" si="38"/>
        <v>0</v>
      </c>
      <c r="BR74" s="28" t="s">
        <v>31</v>
      </c>
      <c r="BS74" s="33">
        <v>0</v>
      </c>
      <c r="BT74" s="6">
        <f t="shared" si="39"/>
        <v>0</v>
      </c>
    </row>
    <row r="75" spans="2:7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  <c r="O75">
        <f t="shared" si="28"/>
        <v>74</v>
      </c>
      <c r="P75" s="2" t="s">
        <v>149</v>
      </c>
      <c r="Q75" s="3">
        <v>0</v>
      </c>
      <c r="R75" s="6">
        <f t="shared" si="35"/>
        <v>0</v>
      </c>
      <c r="AB75">
        <f t="shared" si="26"/>
        <v>74</v>
      </c>
      <c r="AC75" s="2" t="s">
        <v>149</v>
      </c>
      <c r="AD75" s="3">
        <v>0</v>
      </c>
      <c r="AE75" s="6">
        <f t="shared" si="36"/>
        <v>0</v>
      </c>
      <c r="AP75">
        <f t="shared" si="27"/>
        <v>74</v>
      </c>
      <c r="AQ75" s="2" t="s">
        <v>149</v>
      </c>
      <c r="AR75" s="3">
        <v>0</v>
      </c>
      <c r="AS75" s="6">
        <f t="shared" si="37"/>
        <v>0</v>
      </c>
      <c r="BC75">
        <f t="shared" si="40"/>
        <v>74</v>
      </c>
      <c r="BD75" s="2" t="s">
        <v>145</v>
      </c>
      <c r="BE75" s="3">
        <v>0</v>
      </c>
      <c r="BF75" s="6">
        <f t="shared" si="38"/>
        <v>0</v>
      </c>
      <c r="BR75" s="2" t="s">
        <v>31</v>
      </c>
      <c r="BS75" s="3">
        <v>248</v>
      </c>
      <c r="BT75" s="6">
        <f t="shared" si="39"/>
        <v>5.480468472212898E-06</v>
      </c>
    </row>
    <row r="76" spans="3:44" ht="12.75">
      <c r="C76" s="4">
        <f>SUM(C2:C75)</f>
        <v>20237022</v>
      </c>
      <c r="D76" s="11">
        <f aca="true" t="shared" si="41" ref="D76:L76">SUM(D2:D75)</f>
        <v>1</v>
      </c>
      <c r="E76" s="4">
        <f t="shared" si="41"/>
        <v>13833202</v>
      </c>
      <c r="F76" s="11">
        <f t="shared" si="41"/>
        <v>1.0000000000000002</v>
      </c>
      <c r="G76" s="4">
        <f t="shared" si="41"/>
        <v>3688020</v>
      </c>
      <c r="H76" s="11">
        <f t="shared" si="41"/>
        <v>0.9999999999999999</v>
      </c>
      <c r="I76" s="4">
        <f>SUM(I2:I75)</f>
        <v>7493362</v>
      </c>
      <c r="J76" s="11">
        <f t="shared" si="41"/>
        <v>1</v>
      </c>
      <c r="K76" s="4">
        <f t="shared" si="41"/>
        <v>45251606</v>
      </c>
      <c r="L76" s="11">
        <f t="shared" si="41"/>
        <v>1</v>
      </c>
      <c r="Q76" s="4"/>
      <c r="R76" s="11"/>
      <c r="AR76" s="4">
        <f>SUM(AR2:AR75)</f>
        <v>3688020</v>
      </c>
    </row>
    <row r="78" spans="3:11" ht="12.75">
      <c r="C78" s="9">
        <v>20237023.78</v>
      </c>
      <c r="E78" s="4">
        <v>13833190.98</v>
      </c>
      <c r="G78" s="9">
        <v>3688018.95</v>
      </c>
      <c r="I78" s="9">
        <v>7493351.18</v>
      </c>
      <c r="K78" s="4">
        <f>SUM(C78:I78)</f>
        <v>45251584.89000001</v>
      </c>
    </row>
    <row r="80" spans="3:11" ht="12.75">
      <c r="C80" s="4">
        <f>+C76-C78</f>
        <v>-1.780000001192093</v>
      </c>
      <c r="E80" s="4">
        <f>+E76-E78</f>
        <v>11.019999999552965</v>
      </c>
      <c r="G80" s="4">
        <f>+G76-G78</f>
        <v>1.0499999998137355</v>
      </c>
      <c r="I80" s="4">
        <f>+I76-I78</f>
        <v>10.820000000298023</v>
      </c>
      <c r="K80" s="4">
        <f>+K76-K78</f>
        <v>21.109999991953373</v>
      </c>
    </row>
    <row r="83" ht="12.75">
      <c r="K83" s="4">
        <f>+K78</f>
        <v>45251584.89000001</v>
      </c>
    </row>
    <row r="84" ht="12.75">
      <c r="K84" s="4">
        <v>1530686.56</v>
      </c>
    </row>
    <row r="85" ht="12.75">
      <c r="K85" s="4">
        <f>+K83-K84</f>
        <v>43720898.330000006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5"/>
  <sheetViews>
    <sheetView workbookViewId="0" topLeftCell="A1">
      <selection activeCell="E2" sqref="E2"/>
    </sheetView>
  </sheetViews>
  <sheetFormatPr defaultColWidth="9.140625" defaultRowHeight="12.75"/>
  <cols>
    <col min="2" max="2" width="11.8515625" style="0" customWidth="1"/>
    <col min="3" max="3" width="20.140625" style="4" customWidth="1"/>
    <col min="4" max="4" width="11.140625" style="0" customWidth="1"/>
    <col min="5" max="5" width="16.00390625" style="0" customWidth="1"/>
    <col min="6" max="6" width="9.00390625" style="0" customWidth="1"/>
    <col min="7" max="7" width="18.7109375" style="0" customWidth="1"/>
    <col min="8" max="8" width="10.8515625" style="0" customWidth="1"/>
    <col min="9" max="9" width="17.8515625" style="0" customWidth="1"/>
    <col min="10" max="10" width="10.00390625" style="0" customWidth="1"/>
    <col min="11" max="11" width="13.8515625" style="0" customWidth="1"/>
  </cols>
  <sheetData>
    <row r="1" spans="4:6" ht="12.75">
      <c r="D1" s="5">
        <v>34973</v>
      </c>
      <c r="F1" t="s">
        <v>157</v>
      </c>
    </row>
    <row r="2" spans="2:12" ht="12.75">
      <c r="B2" s="71" t="s">
        <v>150</v>
      </c>
      <c r="C2" s="82" t="s">
        <v>151</v>
      </c>
      <c r="D2" s="1" t="s">
        <v>156</v>
      </c>
      <c r="E2" s="82" t="s">
        <v>152</v>
      </c>
      <c r="F2" s="1" t="s">
        <v>156</v>
      </c>
      <c r="G2" s="82" t="s">
        <v>153</v>
      </c>
      <c r="H2" s="1" t="s">
        <v>156</v>
      </c>
      <c r="I2" s="82" t="s">
        <v>154</v>
      </c>
      <c r="J2" s="1" t="s">
        <v>156</v>
      </c>
      <c r="K2" s="36" t="s">
        <v>155</v>
      </c>
      <c r="L2" s="1" t="s">
        <v>156</v>
      </c>
    </row>
    <row r="3" spans="1:12" ht="12.75">
      <c r="A3" s="4"/>
      <c r="B3" s="72" t="s">
        <v>2</v>
      </c>
      <c r="C3" s="83">
        <v>7426</v>
      </c>
      <c r="D3" s="6">
        <f>+C3/$C$76</f>
        <v>0.00576471337124723</v>
      </c>
      <c r="E3" s="83">
        <v>7426</v>
      </c>
      <c r="F3" s="6">
        <f>+E3/$E$76</f>
        <v>0.007901950268576926</v>
      </c>
      <c r="G3" s="83">
        <v>264</v>
      </c>
      <c r="H3" s="6">
        <f>+G3/$G$76</f>
        <v>0.001054831246978348</v>
      </c>
      <c r="I3" s="83">
        <v>929</v>
      </c>
      <c r="J3" s="6">
        <f>+I3/$I$76</f>
        <v>0.0015957044803396841</v>
      </c>
      <c r="K3" s="37">
        <f>+C3+E3+G3+I3</f>
        <v>16045</v>
      </c>
      <c r="L3" s="6">
        <f>+K3/$K$76</f>
        <v>0.005242753025324997</v>
      </c>
    </row>
    <row r="4" spans="1:12" ht="12.75">
      <c r="A4" s="4"/>
      <c r="B4" s="72" t="s">
        <v>6</v>
      </c>
      <c r="C4" s="83">
        <v>7413</v>
      </c>
      <c r="D4" s="6">
        <f aca="true" t="shared" si="0" ref="D4:D67">+C4/$C$76</f>
        <v>0.005754621629552346</v>
      </c>
      <c r="E4" s="83">
        <v>7413</v>
      </c>
      <c r="F4" s="6">
        <f aca="true" t="shared" si="1" ref="F4:F67">+E4/$E$76</f>
        <v>0.007888117067191051</v>
      </c>
      <c r="G4" s="83">
        <v>1607</v>
      </c>
      <c r="H4" s="6">
        <f aca="true" t="shared" si="2" ref="H4:H67">+G4/$G$76</f>
        <v>0.006420885658690171</v>
      </c>
      <c r="I4" s="83">
        <v>13881</v>
      </c>
      <c r="J4" s="6">
        <f aca="true" t="shared" si="3" ref="J4:J67">+I4/$I$76</f>
        <v>0.02384281366156637</v>
      </c>
      <c r="K4" s="37">
        <f>+C4+E4+G4+I4</f>
        <v>30314</v>
      </c>
      <c r="L4" s="6">
        <f aca="true" t="shared" si="4" ref="L4:L67">+K4/$K$76</f>
        <v>0.009905192596428915</v>
      </c>
    </row>
    <row r="5" spans="1:12" ht="12.75">
      <c r="A5" s="4"/>
      <c r="B5" s="72" t="s">
        <v>7</v>
      </c>
      <c r="C5" s="83">
        <v>384</v>
      </c>
      <c r="D5" s="6">
        <f t="shared" si="0"/>
        <v>0.00029809452391044123</v>
      </c>
      <c r="E5" s="83">
        <v>384</v>
      </c>
      <c r="F5" s="6">
        <f t="shared" si="1"/>
        <v>0.00040861148709043084</v>
      </c>
      <c r="G5" s="83">
        <v>0</v>
      </c>
      <c r="H5" s="6">
        <f t="shared" si="2"/>
        <v>0</v>
      </c>
      <c r="I5" s="83">
        <v>1335</v>
      </c>
      <c r="J5" s="6">
        <f t="shared" si="3"/>
        <v>0.0022930737150198906</v>
      </c>
      <c r="K5" s="37">
        <f aca="true" t="shared" si="5" ref="K5:K68">+C5+E5+G5+I5</f>
        <v>2103</v>
      </c>
      <c r="L5" s="6">
        <f t="shared" si="4"/>
        <v>0.0006871617084611074</v>
      </c>
    </row>
    <row r="6" spans="1:12" ht="12.75">
      <c r="A6" s="4"/>
      <c r="B6" s="72" t="s">
        <v>8</v>
      </c>
      <c r="C6" s="83">
        <v>17636</v>
      </c>
      <c r="D6" s="6">
        <f t="shared" si="0"/>
        <v>0.01369061204084516</v>
      </c>
      <c r="E6" s="83">
        <v>17636</v>
      </c>
      <c r="F6" s="6">
        <f t="shared" si="1"/>
        <v>0.018766333818559473</v>
      </c>
      <c r="G6" s="83">
        <v>14821</v>
      </c>
      <c r="H6" s="6">
        <f t="shared" si="2"/>
        <v>0.05921838602828067</v>
      </c>
      <c r="I6" s="83">
        <v>12719</v>
      </c>
      <c r="J6" s="6">
        <f t="shared" si="3"/>
        <v>0.021846894817481637</v>
      </c>
      <c r="K6" s="37">
        <f t="shared" si="5"/>
        <v>62812</v>
      </c>
      <c r="L6" s="6">
        <f t="shared" si="4"/>
        <v>0.020524013900075643</v>
      </c>
    </row>
    <row r="7" spans="1:12" ht="12.75">
      <c r="A7" s="4"/>
      <c r="B7" s="72" t="s">
        <v>12</v>
      </c>
      <c r="C7" s="83">
        <v>0</v>
      </c>
      <c r="D7" s="6">
        <f t="shared" si="0"/>
        <v>0</v>
      </c>
      <c r="E7" s="83">
        <v>0</v>
      </c>
      <c r="F7" s="6">
        <f t="shared" si="1"/>
        <v>0</v>
      </c>
      <c r="G7" s="83">
        <v>0</v>
      </c>
      <c r="H7" s="6">
        <f t="shared" si="2"/>
        <v>0</v>
      </c>
      <c r="I7" s="83">
        <v>2731</v>
      </c>
      <c r="J7" s="6">
        <f t="shared" si="3"/>
        <v>0.004690924581063162</v>
      </c>
      <c r="K7" s="37">
        <f t="shared" si="5"/>
        <v>2731</v>
      </c>
      <c r="L7" s="6">
        <f t="shared" si="4"/>
        <v>0.0008923626370933354</v>
      </c>
    </row>
    <row r="8" spans="1:12" ht="12.75">
      <c r="A8" s="4"/>
      <c r="B8" s="72" t="s">
        <v>15</v>
      </c>
      <c r="C8" s="83">
        <v>26127</v>
      </c>
      <c r="D8" s="6">
        <f t="shared" si="0"/>
        <v>0.020282071943250254</v>
      </c>
      <c r="E8" s="83">
        <v>26127</v>
      </c>
      <c r="F8" s="6">
        <f t="shared" si="1"/>
        <v>0.027801542508363766</v>
      </c>
      <c r="G8" s="83">
        <v>3458</v>
      </c>
      <c r="H8" s="6">
        <f t="shared" si="2"/>
        <v>0.01381669110625427</v>
      </c>
      <c r="I8" s="83">
        <v>4553</v>
      </c>
      <c r="J8" s="6">
        <f t="shared" si="3"/>
        <v>0.0078204978460566</v>
      </c>
      <c r="K8" s="37">
        <f t="shared" si="5"/>
        <v>60265</v>
      </c>
      <c r="L8" s="6">
        <f t="shared" si="4"/>
        <v>0.019691773828059266</v>
      </c>
    </row>
    <row r="9" spans="1:12" ht="12.75">
      <c r="A9" s="4"/>
      <c r="B9" s="72" t="s">
        <v>17</v>
      </c>
      <c r="C9" s="83">
        <v>4937</v>
      </c>
      <c r="D9" s="6">
        <f t="shared" si="0"/>
        <v>0.0038325329805881467</v>
      </c>
      <c r="E9" s="83">
        <v>4937</v>
      </c>
      <c r="F9" s="6">
        <f t="shared" si="1"/>
        <v>0.005253424249389211</v>
      </c>
      <c r="G9" s="83">
        <v>934</v>
      </c>
      <c r="H9" s="6">
        <f t="shared" si="2"/>
        <v>0.003731865093476428</v>
      </c>
      <c r="I9" s="83">
        <v>1081</v>
      </c>
      <c r="J9" s="6">
        <f t="shared" si="3"/>
        <v>0.001856788528791387</v>
      </c>
      <c r="K9" s="37">
        <f t="shared" si="5"/>
        <v>11889</v>
      </c>
      <c r="L9" s="6">
        <f t="shared" si="4"/>
        <v>0.0038847672619563033</v>
      </c>
    </row>
    <row r="10" spans="1:12" ht="12.75">
      <c r="A10" s="4"/>
      <c r="B10" s="72" t="s">
        <v>24</v>
      </c>
      <c r="C10" s="83">
        <v>758</v>
      </c>
      <c r="D10" s="6">
        <f t="shared" si="0"/>
        <v>0.0005884261695940481</v>
      </c>
      <c r="E10" s="83">
        <v>758</v>
      </c>
      <c r="F10" s="6">
        <f t="shared" si="1"/>
        <v>0.0008065820500378817</v>
      </c>
      <c r="G10" s="83">
        <v>0</v>
      </c>
      <c r="H10" s="6">
        <f t="shared" si="2"/>
        <v>0</v>
      </c>
      <c r="I10" s="83">
        <v>747</v>
      </c>
      <c r="J10" s="6">
        <f t="shared" si="3"/>
        <v>0.0012830906854830399</v>
      </c>
      <c r="K10" s="37">
        <f t="shared" si="5"/>
        <v>2263</v>
      </c>
      <c r="L10" s="6">
        <f t="shared" si="4"/>
        <v>0.0007394421998323757</v>
      </c>
    </row>
    <row r="11" spans="1:12" ht="12.75">
      <c r="A11" s="4"/>
      <c r="B11" s="72" t="s">
        <v>27</v>
      </c>
      <c r="C11" s="83">
        <v>413</v>
      </c>
      <c r="D11" s="6">
        <f t="shared" si="0"/>
        <v>0.000320606870768261</v>
      </c>
      <c r="E11" s="83">
        <v>413</v>
      </c>
      <c r="F11" s="6">
        <f t="shared" si="1"/>
        <v>0.00043947016710507275</v>
      </c>
      <c r="G11" s="83">
        <v>0</v>
      </c>
      <c r="H11" s="6">
        <f t="shared" si="2"/>
        <v>0</v>
      </c>
      <c r="I11" s="83">
        <v>1192</v>
      </c>
      <c r="J11" s="6">
        <f t="shared" si="3"/>
        <v>0.00204744859048967</v>
      </c>
      <c r="K11" s="37">
        <f t="shared" si="5"/>
        <v>2018</v>
      </c>
      <c r="L11" s="6">
        <f t="shared" si="4"/>
        <v>0.0006593876974201211</v>
      </c>
    </row>
    <row r="12" spans="1:12" ht="12.75">
      <c r="A12" s="4"/>
      <c r="B12" s="72" t="s">
        <v>28</v>
      </c>
      <c r="C12" s="83">
        <v>13972</v>
      </c>
      <c r="D12" s="6">
        <f t="shared" si="0"/>
        <v>0.010846293458533033</v>
      </c>
      <c r="E12" s="83">
        <v>13972</v>
      </c>
      <c r="F12" s="6">
        <f t="shared" si="1"/>
        <v>0.014867499212571614</v>
      </c>
      <c r="G12" s="83">
        <v>0</v>
      </c>
      <c r="H12" s="6">
        <f t="shared" si="2"/>
        <v>0</v>
      </c>
      <c r="I12" s="83">
        <v>3237</v>
      </c>
      <c r="J12" s="6">
        <f t="shared" si="3"/>
        <v>0.0055600596370931725</v>
      </c>
      <c r="K12" s="37">
        <f t="shared" si="5"/>
        <v>31181</v>
      </c>
      <c r="L12" s="6">
        <f t="shared" si="4"/>
        <v>0.010188487509046976</v>
      </c>
    </row>
    <row r="13" spans="1:12" ht="12.75">
      <c r="A13" s="4"/>
      <c r="B13" s="72" t="s">
        <v>31</v>
      </c>
      <c r="C13" s="83">
        <v>99</v>
      </c>
      <c r="D13" s="6">
        <f t="shared" si="0"/>
        <v>7.685249444566063E-05</v>
      </c>
      <c r="E13" s="83">
        <v>99</v>
      </c>
      <c r="F13" s="6">
        <f t="shared" si="1"/>
        <v>0.0001053451490155017</v>
      </c>
      <c r="G13" s="83">
        <v>0</v>
      </c>
      <c r="H13" s="6">
        <f t="shared" si="2"/>
        <v>0</v>
      </c>
      <c r="I13" s="83">
        <v>362</v>
      </c>
      <c r="J13" s="6">
        <f t="shared" si="3"/>
        <v>0.0006217922732862924</v>
      </c>
      <c r="K13" s="37">
        <f t="shared" si="5"/>
        <v>560</v>
      </c>
      <c r="L13" s="6">
        <f t="shared" si="4"/>
        <v>0.00018298171979943897</v>
      </c>
    </row>
    <row r="14" spans="1:12" ht="12.75">
      <c r="A14" s="4"/>
      <c r="B14" s="72" t="s">
        <v>32</v>
      </c>
      <c r="C14" s="83">
        <v>159</v>
      </c>
      <c r="D14" s="6">
        <f t="shared" si="0"/>
        <v>0.00012342976380666707</v>
      </c>
      <c r="E14" s="83">
        <v>159</v>
      </c>
      <c r="F14" s="6">
        <f t="shared" si="1"/>
        <v>0.00016919069387338152</v>
      </c>
      <c r="G14" s="83">
        <v>0</v>
      </c>
      <c r="H14" s="6">
        <f t="shared" si="2"/>
        <v>0</v>
      </c>
      <c r="I14" s="83">
        <v>0</v>
      </c>
      <c r="J14" s="6">
        <f t="shared" si="3"/>
        <v>0</v>
      </c>
      <c r="K14" s="37">
        <f t="shared" si="5"/>
        <v>318</v>
      </c>
      <c r="L14" s="6">
        <f t="shared" si="4"/>
        <v>0.0001039074766003957</v>
      </c>
    </row>
    <row r="15" spans="1:12" ht="12.75">
      <c r="A15" s="4"/>
      <c r="B15" s="72" t="s">
        <v>33</v>
      </c>
      <c r="C15" s="83">
        <v>6587</v>
      </c>
      <c r="D15" s="6">
        <f t="shared" si="0"/>
        <v>0.005113407888015824</v>
      </c>
      <c r="E15" s="83">
        <v>6587</v>
      </c>
      <c r="F15" s="6">
        <f t="shared" si="1"/>
        <v>0.007009176732980906</v>
      </c>
      <c r="G15" s="83">
        <v>1192</v>
      </c>
      <c r="H15" s="6">
        <f t="shared" si="2"/>
        <v>0.00476272290302345</v>
      </c>
      <c r="I15" s="83">
        <v>30786</v>
      </c>
      <c r="J15" s="6">
        <f t="shared" si="3"/>
        <v>0.05287982576075082</v>
      </c>
      <c r="K15" s="37">
        <f t="shared" si="5"/>
        <v>45152</v>
      </c>
      <c r="L15" s="6">
        <f t="shared" si="4"/>
        <v>0.014753554664971908</v>
      </c>
    </row>
    <row r="16" spans="1:12" ht="12.75">
      <c r="A16" s="4"/>
      <c r="B16" s="72" t="s">
        <v>35</v>
      </c>
      <c r="C16" s="83">
        <v>3706</v>
      </c>
      <c r="D16" s="6">
        <f t="shared" si="0"/>
        <v>0.002876922670864831</v>
      </c>
      <c r="E16" s="83">
        <v>3706</v>
      </c>
      <c r="F16" s="6">
        <f t="shared" si="1"/>
        <v>0.003943526487388376</v>
      </c>
      <c r="G16" s="83">
        <v>3792</v>
      </c>
      <c r="H16" s="6">
        <f t="shared" si="2"/>
        <v>0.01515121245659809</v>
      </c>
      <c r="I16" s="83">
        <v>0</v>
      </c>
      <c r="J16" s="6">
        <f t="shared" si="3"/>
        <v>0</v>
      </c>
      <c r="K16" s="37">
        <f t="shared" si="5"/>
        <v>11204</v>
      </c>
      <c r="L16" s="6">
        <f t="shared" si="4"/>
        <v>0.003660941408273061</v>
      </c>
    </row>
    <row r="17" spans="1:12" ht="12.75">
      <c r="A17" s="4"/>
      <c r="B17" s="72" t="s">
        <v>38</v>
      </c>
      <c r="C17" s="83">
        <v>20155</v>
      </c>
      <c r="D17" s="6">
        <f t="shared" si="0"/>
        <v>0.015646081066184748</v>
      </c>
      <c r="E17" s="83">
        <v>20155</v>
      </c>
      <c r="F17" s="6">
        <f t="shared" si="1"/>
        <v>0.02144678261017613</v>
      </c>
      <c r="G17" s="83">
        <v>5602</v>
      </c>
      <c r="H17" s="6">
        <f t="shared" si="2"/>
        <v>0.022383199415048127</v>
      </c>
      <c r="I17" s="83">
        <v>17826</v>
      </c>
      <c r="J17" s="6">
        <f t="shared" si="3"/>
        <v>0.030618975313816157</v>
      </c>
      <c r="K17" s="37">
        <f t="shared" si="5"/>
        <v>63738</v>
      </c>
      <c r="L17" s="6">
        <f t="shared" si="4"/>
        <v>0.02082658724388686</v>
      </c>
    </row>
    <row r="18" spans="1:12" ht="12.75">
      <c r="A18" s="4"/>
      <c r="B18" s="72" t="s">
        <v>39</v>
      </c>
      <c r="C18" s="83">
        <v>35</v>
      </c>
      <c r="D18" s="6">
        <f t="shared" si="0"/>
        <v>2.7170073793920423E-05</v>
      </c>
      <c r="E18" s="83">
        <v>35</v>
      </c>
      <c r="F18" s="6">
        <f t="shared" si="1"/>
        <v>3.7243234500429893E-05</v>
      </c>
      <c r="G18" s="83">
        <v>0</v>
      </c>
      <c r="H18" s="6">
        <f t="shared" si="2"/>
        <v>0</v>
      </c>
      <c r="I18" s="83">
        <v>3958</v>
      </c>
      <c r="J18" s="6">
        <f t="shared" si="3"/>
        <v>0.0067984912090252635</v>
      </c>
      <c r="K18" s="37">
        <f t="shared" si="5"/>
        <v>4028</v>
      </c>
      <c r="L18" s="6">
        <f t="shared" si="4"/>
        <v>0.001316161370271679</v>
      </c>
    </row>
    <row r="19" spans="1:12" ht="12.75">
      <c r="A19" s="4"/>
      <c r="B19" s="72" t="s">
        <v>40</v>
      </c>
      <c r="C19" s="83">
        <v>167831</v>
      </c>
      <c r="D19" s="6">
        <f t="shared" si="0"/>
        <v>0.13028516156878453</v>
      </c>
      <c r="E19" s="83">
        <v>167831</v>
      </c>
      <c r="F19" s="6">
        <f t="shared" si="1"/>
        <v>0.1785876939840471</v>
      </c>
      <c r="G19" s="83">
        <v>41427</v>
      </c>
      <c r="H19" s="6">
        <f t="shared" si="2"/>
        <v>0.165524598744591</v>
      </c>
      <c r="I19" s="83">
        <v>12527</v>
      </c>
      <c r="J19" s="6">
        <f t="shared" si="3"/>
        <v>0.021517104440490015</v>
      </c>
      <c r="K19" s="37">
        <f t="shared" si="5"/>
        <v>389616</v>
      </c>
      <c r="L19" s="6">
        <f t="shared" si="4"/>
        <v>0.1273082245381754</v>
      </c>
    </row>
    <row r="20" spans="1:12" ht="12.75">
      <c r="A20" s="4"/>
      <c r="B20" s="72" t="s">
        <v>42</v>
      </c>
      <c r="C20" s="83">
        <v>0</v>
      </c>
      <c r="D20" s="6">
        <f t="shared" si="0"/>
        <v>0</v>
      </c>
      <c r="E20" s="83">
        <v>0</v>
      </c>
      <c r="F20" s="6">
        <f t="shared" si="1"/>
        <v>0</v>
      </c>
      <c r="G20" s="83">
        <v>0</v>
      </c>
      <c r="H20" s="6">
        <f t="shared" si="2"/>
        <v>0</v>
      </c>
      <c r="I20" s="83">
        <v>597</v>
      </c>
      <c r="J20" s="6">
        <f t="shared" si="3"/>
        <v>0.001025441953458333</v>
      </c>
      <c r="K20" s="37">
        <f t="shared" si="5"/>
        <v>597</v>
      </c>
      <c r="L20" s="6">
        <f t="shared" si="4"/>
        <v>0.00019507158342904474</v>
      </c>
    </row>
    <row r="21" spans="1:12" ht="12.75">
      <c r="A21" s="4"/>
      <c r="B21" s="72" t="s">
        <v>43</v>
      </c>
      <c r="C21" s="83">
        <v>2556</v>
      </c>
      <c r="D21" s="6">
        <f t="shared" si="0"/>
        <v>0.0019841916747788744</v>
      </c>
      <c r="E21" s="83">
        <v>2556</v>
      </c>
      <c r="F21" s="6">
        <f t="shared" si="1"/>
        <v>0.00271982021094568</v>
      </c>
      <c r="G21" s="83">
        <v>22</v>
      </c>
      <c r="H21" s="6">
        <f t="shared" si="2"/>
        <v>8.790260391486233E-05</v>
      </c>
      <c r="I21" s="83">
        <v>440</v>
      </c>
      <c r="J21" s="6">
        <f t="shared" si="3"/>
        <v>0.00075576961393914</v>
      </c>
      <c r="K21" s="37">
        <f t="shared" si="5"/>
        <v>5574</v>
      </c>
      <c r="L21" s="6">
        <f t="shared" si="4"/>
        <v>0.0018213216181465586</v>
      </c>
    </row>
    <row r="22" spans="1:12" ht="12.75">
      <c r="A22" s="4"/>
      <c r="B22" s="72" t="s">
        <v>44</v>
      </c>
      <c r="C22" s="83">
        <v>9194</v>
      </c>
      <c r="D22" s="6">
        <f t="shared" si="0"/>
        <v>0.0071371902417515535</v>
      </c>
      <c r="E22" s="83">
        <v>9194</v>
      </c>
      <c r="F22" s="6">
        <f t="shared" si="1"/>
        <v>0.009783265657055784</v>
      </c>
      <c r="G22" s="83">
        <v>775</v>
      </c>
      <c r="H22" s="6">
        <f t="shared" si="2"/>
        <v>0.0030965690015462865</v>
      </c>
      <c r="I22" s="83">
        <v>8016</v>
      </c>
      <c r="J22" s="6">
        <f t="shared" si="3"/>
        <v>0.013768748239400332</v>
      </c>
      <c r="K22" s="37">
        <f t="shared" si="5"/>
        <v>27179</v>
      </c>
      <c r="L22" s="6">
        <f t="shared" si="4"/>
        <v>0.008880821718623129</v>
      </c>
    </row>
    <row r="23" spans="1:12" ht="12.75">
      <c r="A23" s="4"/>
      <c r="B23" s="72" t="s">
        <v>45</v>
      </c>
      <c r="C23" s="83">
        <v>87926</v>
      </c>
      <c r="D23" s="6">
        <f t="shared" si="0"/>
        <v>0.0682558830972642</v>
      </c>
      <c r="E23" s="83">
        <v>87926</v>
      </c>
      <c r="F23" s="6">
        <f t="shared" si="1"/>
        <v>0.09356138961956569</v>
      </c>
      <c r="G23" s="83">
        <v>27979</v>
      </c>
      <c r="H23" s="6">
        <f t="shared" si="2"/>
        <v>0.11179213431517879</v>
      </c>
      <c r="I23" s="83">
        <v>3965</v>
      </c>
      <c r="J23" s="6">
        <f t="shared" si="3"/>
        <v>0.0068105148165197495</v>
      </c>
      <c r="K23" s="37">
        <f t="shared" si="5"/>
        <v>207796</v>
      </c>
      <c r="L23" s="6">
        <f t="shared" si="4"/>
        <v>0.0678979811561504</v>
      </c>
    </row>
    <row r="24" spans="1:12" ht="12.75">
      <c r="A24" s="4"/>
      <c r="B24" s="72" t="s">
        <v>46</v>
      </c>
      <c r="C24" s="83">
        <v>89488</v>
      </c>
      <c r="D24" s="6">
        <f t="shared" si="0"/>
        <v>0.06946844467629575</v>
      </c>
      <c r="E24" s="83">
        <v>89488</v>
      </c>
      <c r="F24" s="6">
        <f t="shared" si="1"/>
        <v>0.09522350197069915</v>
      </c>
      <c r="G24" s="83">
        <v>22577</v>
      </c>
      <c r="H24" s="6">
        <f t="shared" si="2"/>
        <v>0.09020804948117486</v>
      </c>
      <c r="I24" s="83">
        <v>26655</v>
      </c>
      <c r="J24" s="6">
        <f t="shared" si="3"/>
        <v>0.0457841796807904</v>
      </c>
      <c r="K24" s="37">
        <f t="shared" si="5"/>
        <v>228208</v>
      </c>
      <c r="L24" s="6">
        <f t="shared" si="4"/>
        <v>0.07456766484283994</v>
      </c>
    </row>
    <row r="25" spans="1:12" ht="12.75">
      <c r="A25" s="4"/>
      <c r="B25" s="72" t="s">
        <v>48</v>
      </c>
      <c r="C25" s="83">
        <v>40328</v>
      </c>
      <c r="D25" s="6">
        <f t="shared" si="0"/>
        <v>0.031306135313177795</v>
      </c>
      <c r="E25" s="83">
        <v>40328</v>
      </c>
      <c r="F25" s="6">
        <f t="shared" si="1"/>
        <v>0.04291271888380962</v>
      </c>
      <c r="G25" s="83">
        <v>15145</v>
      </c>
      <c r="H25" s="6">
        <f t="shared" si="2"/>
        <v>0.06051295164957227</v>
      </c>
      <c r="I25" s="83">
        <v>44576</v>
      </c>
      <c r="J25" s="6">
        <f t="shared" si="3"/>
        <v>0.07656633252488887</v>
      </c>
      <c r="K25" s="37">
        <f t="shared" si="5"/>
        <v>140377</v>
      </c>
      <c r="L25" s="6">
        <f t="shared" si="4"/>
        <v>0.04586861585765329</v>
      </c>
    </row>
    <row r="26" spans="1:12" ht="12.75">
      <c r="A26" s="4"/>
      <c r="B26" s="72" t="s">
        <v>51</v>
      </c>
      <c r="C26" s="83">
        <v>59966</v>
      </c>
      <c r="D26" s="6">
        <f t="shared" si="0"/>
        <v>0.046550875575035205</v>
      </c>
      <c r="E26" s="83">
        <v>59966</v>
      </c>
      <c r="F26" s="6">
        <f t="shared" si="1"/>
        <v>0.06380936571579368</v>
      </c>
      <c r="G26" s="83">
        <v>26997</v>
      </c>
      <c r="H26" s="6">
        <f t="shared" si="2"/>
        <v>0.10786848172225175</v>
      </c>
      <c r="I26" s="83">
        <v>29867</v>
      </c>
      <c r="J26" s="6">
        <f t="shared" si="3"/>
        <v>0.05130129786254612</v>
      </c>
      <c r="K26" s="37">
        <f t="shared" si="5"/>
        <v>176796</v>
      </c>
      <c r="L26" s="6">
        <f t="shared" si="4"/>
        <v>0.05776863595296716</v>
      </c>
    </row>
    <row r="27" spans="1:12" ht="12.75">
      <c r="A27" s="4"/>
      <c r="B27" s="72" t="s">
        <v>52</v>
      </c>
      <c r="C27" s="83">
        <v>2532</v>
      </c>
      <c r="D27" s="6">
        <f t="shared" si="0"/>
        <v>0.001965560767034472</v>
      </c>
      <c r="E27" s="83">
        <v>2532</v>
      </c>
      <c r="F27" s="6">
        <f t="shared" si="1"/>
        <v>0.0026942819930025285</v>
      </c>
      <c r="G27" s="83">
        <v>0</v>
      </c>
      <c r="H27" s="6">
        <f t="shared" si="2"/>
        <v>0</v>
      </c>
      <c r="I27" s="83">
        <v>17053</v>
      </c>
      <c r="J27" s="6">
        <f t="shared" si="3"/>
        <v>0.029291225514782165</v>
      </c>
      <c r="K27" s="37">
        <f t="shared" si="5"/>
        <v>22117</v>
      </c>
      <c r="L27" s="6">
        <f t="shared" si="4"/>
        <v>0.007226797672864628</v>
      </c>
    </row>
    <row r="28" spans="1:12" ht="12.75">
      <c r="A28" s="4"/>
      <c r="B28" s="72" t="s">
        <v>53</v>
      </c>
      <c r="C28" s="83">
        <v>6481</v>
      </c>
      <c r="D28" s="6">
        <f t="shared" si="0"/>
        <v>0.005031121378811379</v>
      </c>
      <c r="E28" s="83">
        <v>6481</v>
      </c>
      <c r="F28" s="6">
        <f t="shared" si="1"/>
        <v>0.006896382937065318</v>
      </c>
      <c r="G28" s="83">
        <v>72</v>
      </c>
      <c r="H28" s="6">
        <f t="shared" si="2"/>
        <v>0.0002876812491759131</v>
      </c>
      <c r="I28" s="83">
        <v>4018</v>
      </c>
      <c r="J28" s="6">
        <f t="shared" si="3"/>
        <v>0.006901550701835146</v>
      </c>
      <c r="K28" s="37">
        <f t="shared" si="5"/>
        <v>17052</v>
      </c>
      <c r="L28" s="6">
        <f t="shared" si="4"/>
        <v>0.005571793367892917</v>
      </c>
    </row>
    <row r="29" spans="1:12" ht="12.75">
      <c r="A29" s="4"/>
      <c r="B29" s="72" t="s">
        <v>54</v>
      </c>
      <c r="C29" s="83">
        <v>1646</v>
      </c>
      <c r="D29" s="6">
        <f t="shared" si="0"/>
        <v>0.0012777697561369434</v>
      </c>
      <c r="E29" s="83">
        <v>1646</v>
      </c>
      <c r="F29" s="6">
        <f t="shared" si="1"/>
        <v>0.001751496113934503</v>
      </c>
      <c r="G29" s="83">
        <v>0</v>
      </c>
      <c r="H29" s="6">
        <f t="shared" si="2"/>
        <v>0</v>
      </c>
      <c r="I29" s="83">
        <v>341</v>
      </c>
      <c r="J29" s="6">
        <f t="shared" si="3"/>
        <v>0.0005857214508028334</v>
      </c>
      <c r="K29" s="37">
        <f t="shared" si="5"/>
        <v>3633</v>
      </c>
      <c r="L29" s="6">
        <f t="shared" si="4"/>
        <v>0.0011870939071988603</v>
      </c>
    </row>
    <row r="30" spans="1:12" ht="12.75">
      <c r="A30" s="4"/>
      <c r="B30" s="72" t="s">
        <v>55</v>
      </c>
      <c r="C30" s="83">
        <v>5096</v>
      </c>
      <c r="D30" s="6">
        <f t="shared" si="0"/>
        <v>0.0039559627443948135</v>
      </c>
      <c r="E30" s="83">
        <v>5096</v>
      </c>
      <c r="F30" s="6">
        <f t="shared" si="1"/>
        <v>0.005422614943262592</v>
      </c>
      <c r="G30" s="83">
        <v>93</v>
      </c>
      <c r="H30" s="6">
        <f t="shared" si="2"/>
        <v>0.0003715882801855544</v>
      </c>
      <c r="I30" s="83">
        <v>3092</v>
      </c>
      <c r="J30" s="6">
        <f t="shared" si="3"/>
        <v>0.005310999196135956</v>
      </c>
      <c r="K30" s="37">
        <f t="shared" si="5"/>
        <v>13377</v>
      </c>
      <c r="L30" s="6">
        <f t="shared" si="4"/>
        <v>0.004370975831709098</v>
      </c>
    </row>
    <row r="31" spans="1:12" ht="12.75">
      <c r="A31" s="4"/>
      <c r="B31" s="72" t="s">
        <v>58</v>
      </c>
      <c r="C31" s="83">
        <v>146398</v>
      </c>
      <c r="D31" s="6">
        <f t="shared" si="0"/>
        <v>0.11364698466521035</v>
      </c>
      <c r="E31" s="83">
        <v>0</v>
      </c>
      <c r="F31" s="6">
        <f t="shared" si="1"/>
        <v>0</v>
      </c>
      <c r="G31" s="83">
        <v>0</v>
      </c>
      <c r="H31" s="6">
        <f t="shared" si="2"/>
        <v>0</v>
      </c>
      <c r="I31" s="83">
        <v>0</v>
      </c>
      <c r="J31" s="6">
        <f t="shared" si="3"/>
        <v>0</v>
      </c>
      <c r="K31" s="37">
        <f t="shared" si="5"/>
        <v>146398</v>
      </c>
      <c r="L31" s="6">
        <f t="shared" si="4"/>
        <v>0.04783599609856833</v>
      </c>
    </row>
    <row r="32" spans="1:12" ht="12.75">
      <c r="A32" s="4"/>
      <c r="B32" s="72" t="s">
        <v>61</v>
      </c>
      <c r="C32" s="83">
        <v>180145</v>
      </c>
      <c r="D32" s="6">
        <f t="shared" si="0"/>
        <v>0.1398443698173084</v>
      </c>
      <c r="E32" s="83">
        <v>0</v>
      </c>
      <c r="F32" s="6">
        <f t="shared" si="1"/>
        <v>0</v>
      </c>
      <c r="G32" s="83">
        <v>0</v>
      </c>
      <c r="H32" s="6">
        <f t="shared" si="2"/>
        <v>0</v>
      </c>
      <c r="I32" s="83">
        <v>0</v>
      </c>
      <c r="J32" s="6">
        <f t="shared" si="3"/>
        <v>0</v>
      </c>
      <c r="K32" s="37">
        <f t="shared" si="5"/>
        <v>180145</v>
      </c>
      <c r="L32" s="6">
        <f t="shared" si="4"/>
        <v>0.05886293198798202</v>
      </c>
    </row>
    <row r="33" spans="1:12" ht="12.75">
      <c r="A33" s="4"/>
      <c r="B33" s="72" t="s">
        <v>63</v>
      </c>
      <c r="C33" s="83">
        <v>22701</v>
      </c>
      <c r="D33" s="6">
        <f t="shared" si="0"/>
        <v>0.017622509862736786</v>
      </c>
      <c r="E33" s="83">
        <v>830</v>
      </c>
      <c r="F33" s="6">
        <f t="shared" si="1"/>
        <v>0.0008831967038673375</v>
      </c>
      <c r="G33" s="83">
        <v>1503</v>
      </c>
      <c r="H33" s="6">
        <f t="shared" si="2"/>
        <v>0.006005346076547186</v>
      </c>
      <c r="I33" s="83">
        <v>6965</v>
      </c>
      <c r="J33" s="6">
        <f t="shared" si="3"/>
        <v>0.011963489457013886</v>
      </c>
      <c r="K33" s="37">
        <f t="shared" si="5"/>
        <v>31999</v>
      </c>
      <c r="L33" s="6">
        <f t="shared" si="4"/>
        <v>0.010455771521182584</v>
      </c>
    </row>
    <row r="34" spans="1:12" ht="12.75">
      <c r="A34" s="4"/>
      <c r="B34" s="72" t="s">
        <v>67</v>
      </c>
      <c r="C34" s="83">
        <v>52746</v>
      </c>
      <c r="D34" s="6">
        <f t="shared" si="0"/>
        <v>0.04094607749526076</v>
      </c>
      <c r="E34" s="83">
        <v>52746</v>
      </c>
      <c r="F34" s="6">
        <f t="shared" si="1"/>
        <v>0.05612661848456215</v>
      </c>
      <c r="G34" s="83">
        <v>8238</v>
      </c>
      <c r="H34" s="6">
        <f t="shared" si="2"/>
        <v>0.03291552959321072</v>
      </c>
      <c r="I34" s="83">
        <v>6878</v>
      </c>
      <c r="J34" s="6">
        <f t="shared" si="3"/>
        <v>0.011814053192439555</v>
      </c>
      <c r="K34" s="37">
        <f t="shared" si="5"/>
        <v>120608</v>
      </c>
      <c r="L34" s="6">
        <f t="shared" si="4"/>
        <v>0.039409034395662026</v>
      </c>
    </row>
    <row r="35" spans="1:12" ht="12.75">
      <c r="A35" s="4"/>
      <c r="B35" s="72" t="s">
        <v>68</v>
      </c>
      <c r="C35" s="83">
        <v>558</v>
      </c>
      <c r="D35" s="6">
        <f t="shared" si="0"/>
        <v>0.0004331686050573599</v>
      </c>
      <c r="E35" s="83">
        <v>558</v>
      </c>
      <c r="F35" s="6">
        <f t="shared" si="1"/>
        <v>0.0005937635671782823</v>
      </c>
      <c r="G35" s="83">
        <v>215</v>
      </c>
      <c r="H35" s="6">
        <f t="shared" si="2"/>
        <v>0.0008590481746225182</v>
      </c>
      <c r="I35" s="83">
        <v>18765</v>
      </c>
      <c r="J35" s="6">
        <f t="shared" si="3"/>
        <v>0.03223185637629082</v>
      </c>
      <c r="K35" s="37">
        <f t="shared" si="5"/>
        <v>20096</v>
      </c>
      <c r="L35" s="6">
        <f t="shared" si="4"/>
        <v>0.006566429716231295</v>
      </c>
    </row>
    <row r="36" spans="1:12" ht="12.75">
      <c r="A36" s="4"/>
      <c r="B36" s="72" t="s">
        <v>70</v>
      </c>
      <c r="C36" s="83">
        <v>4225</v>
      </c>
      <c r="D36" s="6">
        <f t="shared" si="0"/>
        <v>0.003279816050837537</v>
      </c>
      <c r="E36" s="83">
        <v>4225</v>
      </c>
      <c r="F36" s="6">
        <f t="shared" si="1"/>
        <v>0.004495790450409037</v>
      </c>
      <c r="G36" s="83">
        <v>202</v>
      </c>
      <c r="H36" s="6">
        <f t="shared" si="2"/>
        <v>0.0008071057268546451</v>
      </c>
      <c r="I36" s="83">
        <v>11722</v>
      </c>
      <c r="J36" s="6">
        <f t="shared" si="3"/>
        <v>0.02013438957862409</v>
      </c>
      <c r="K36" s="37">
        <f t="shared" si="5"/>
        <v>20374</v>
      </c>
      <c r="L36" s="6">
        <f t="shared" si="4"/>
        <v>0.006657267069988874</v>
      </c>
    </row>
    <row r="37" spans="1:12" ht="12.75">
      <c r="A37" s="4"/>
      <c r="B37" s="72" t="s">
        <v>73</v>
      </c>
      <c r="C37" s="83">
        <v>0</v>
      </c>
      <c r="D37" s="6">
        <f t="shared" si="0"/>
        <v>0</v>
      </c>
      <c r="E37" s="83">
        <v>0</v>
      </c>
      <c r="F37" s="6">
        <f t="shared" si="1"/>
        <v>0</v>
      </c>
      <c r="G37" s="83">
        <v>0</v>
      </c>
      <c r="H37" s="6">
        <f t="shared" si="2"/>
        <v>0</v>
      </c>
      <c r="I37" s="83">
        <v>12667</v>
      </c>
      <c r="J37" s="6">
        <f t="shared" si="3"/>
        <v>0.02175757659037974</v>
      </c>
      <c r="K37" s="37">
        <f t="shared" si="5"/>
        <v>12667</v>
      </c>
      <c r="L37" s="6">
        <f t="shared" si="4"/>
        <v>0.004138981151249096</v>
      </c>
    </row>
    <row r="38" spans="1:12" ht="12.75">
      <c r="A38" s="4"/>
      <c r="B38" s="72" t="s">
        <v>75</v>
      </c>
      <c r="C38" s="83">
        <v>6886</v>
      </c>
      <c r="D38" s="6">
        <f t="shared" si="0"/>
        <v>0.005345517946998173</v>
      </c>
      <c r="E38" s="83">
        <v>6886</v>
      </c>
      <c r="F38" s="6">
        <f t="shared" si="1"/>
        <v>0.007327340364856007</v>
      </c>
      <c r="G38" s="83">
        <v>606</v>
      </c>
      <c r="H38" s="6">
        <f t="shared" si="2"/>
        <v>0.002421317180563935</v>
      </c>
      <c r="I38" s="83">
        <v>1939</v>
      </c>
      <c r="J38" s="6">
        <f t="shared" si="3"/>
        <v>0.00333053927597271</v>
      </c>
      <c r="K38" s="37">
        <f t="shared" si="5"/>
        <v>16317</v>
      </c>
      <c r="L38" s="6">
        <f t="shared" si="4"/>
        <v>0.005331629860656153</v>
      </c>
    </row>
    <row r="39" spans="1:12" ht="12.75">
      <c r="A39" s="4"/>
      <c r="B39" s="72" t="s">
        <v>78</v>
      </c>
      <c r="C39" s="83">
        <v>1363</v>
      </c>
      <c r="D39" s="6">
        <f t="shared" si="0"/>
        <v>0.0010580803023175296</v>
      </c>
      <c r="E39" s="83">
        <v>1363</v>
      </c>
      <c r="F39" s="6">
        <f t="shared" si="1"/>
        <v>0.0014503579606881698</v>
      </c>
      <c r="G39" s="83">
        <v>0</v>
      </c>
      <c r="H39" s="6">
        <f t="shared" si="2"/>
        <v>0</v>
      </c>
      <c r="I39" s="83">
        <v>101</v>
      </c>
      <c r="J39" s="6">
        <f t="shared" si="3"/>
        <v>0.00017348347956330258</v>
      </c>
      <c r="K39" s="37">
        <f t="shared" si="5"/>
        <v>2827</v>
      </c>
      <c r="L39" s="6">
        <f t="shared" si="4"/>
        <v>0.0009237309319160964</v>
      </c>
    </row>
    <row r="40" spans="1:12" ht="12.75">
      <c r="A40" s="4"/>
      <c r="B40" s="72" t="s">
        <v>79</v>
      </c>
      <c r="C40" s="83">
        <v>25252</v>
      </c>
      <c r="D40" s="6">
        <f t="shared" si="0"/>
        <v>0.019602820098402245</v>
      </c>
      <c r="E40" s="83">
        <v>25252</v>
      </c>
      <c r="F40" s="6">
        <f t="shared" si="1"/>
        <v>0.02687046164585302</v>
      </c>
      <c r="G40" s="83">
        <v>14936</v>
      </c>
      <c r="H40" s="6">
        <f t="shared" si="2"/>
        <v>0.059677876912381085</v>
      </c>
      <c r="I40" s="83">
        <v>8824</v>
      </c>
      <c r="J40" s="6">
        <f t="shared" si="3"/>
        <v>0.015156616075906753</v>
      </c>
      <c r="K40" s="37">
        <f t="shared" si="5"/>
        <v>74264</v>
      </c>
      <c r="L40" s="6">
        <f t="shared" si="4"/>
        <v>0.02426599006997417</v>
      </c>
    </row>
    <row r="41" spans="1:12" ht="12.75">
      <c r="A41" s="4"/>
      <c r="B41" s="72" t="s">
        <v>81</v>
      </c>
      <c r="C41" s="83">
        <v>1574</v>
      </c>
      <c r="D41" s="6">
        <f t="shared" si="0"/>
        <v>0.0012218770329037356</v>
      </c>
      <c r="E41" s="83">
        <v>1574</v>
      </c>
      <c r="F41" s="6">
        <f t="shared" si="1"/>
        <v>0.0016748814601050472</v>
      </c>
      <c r="G41" s="83">
        <v>3</v>
      </c>
      <c r="H41" s="6">
        <f t="shared" si="2"/>
        <v>1.1986718715663046E-05</v>
      </c>
      <c r="I41" s="83">
        <v>506</v>
      </c>
      <c r="J41" s="6">
        <f t="shared" si="3"/>
        <v>0.000869135056030011</v>
      </c>
      <c r="K41" s="37">
        <f t="shared" si="5"/>
        <v>3657</v>
      </c>
      <c r="L41" s="6">
        <f t="shared" si="4"/>
        <v>0.0011949359809045506</v>
      </c>
    </row>
    <row r="42" spans="1:12" ht="12.75">
      <c r="A42" s="4"/>
      <c r="B42" s="72" t="s">
        <v>82</v>
      </c>
      <c r="C42" s="83">
        <v>3665</v>
      </c>
      <c r="D42" s="6">
        <f t="shared" si="0"/>
        <v>0.00284509487013481</v>
      </c>
      <c r="E42" s="83">
        <v>3665</v>
      </c>
      <c r="F42" s="6">
        <f t="shared" si="1"/>
        <v>0.0038998986984021588</v>
      </c>
      <c r="G42" s="83">
        <v>4276</v>
      </c>
      <c r="H42" s="6">
        <f t="shared" si="2"/>
        <v>0.01708506974272506</v>
      </c>
      <c r="I42" s="83">
        <v>1261</v>
      </c>
      <c r="J42" s="6">
        <f t="shared" si="3"/>
        <v>0.002165967007221035</v>
      </c>
      <c r="K42" s="37">
        <f t="shared" si="5"/>
        <v>12867</v>
      </c>
      <c r="L42" s="6">
        <f t="shared" si="4"/>
        <v>0.004204331765463181</v>
      </c>
    </row>
    <row r="43" spans="1:12" ht="12.75">
      <c r="A43" s="4"/>
      <c r="B43" s="72" t="s">
        <v>88</v>
      </c>
      <c r="C43" s="83">
        <v>0</v>
      </c>
      <c r="D43" s="6">
        <f t="shared" si="0"/>
        <v>0</v>
      </c>
      <c r="E43" s="83">
        <v>0</v>
      </c>
      <c r="F43" s="6">
        <f t="shared" si="1"/>
        <v>0</v>
      </c>
      <c r="G43" s="83">
        <v>0</v>
      </c>
      <c r="H43" s="6">
        <f t="shared" si="2"/>
        <v>0</v>
      </c>
      <c r="I43" s="83">
        <v>12067</v>
      </c>
      <c r="J43" s="6">
        <f t="shared" si="3"/>
        <v>0.020726981662280913</v>
      </c>
      <c r="K43" s="37">
        <f t="shared" si="5"/>
        <v>12067</v>
      </c>
      <c r="L43" s="6">
        <f t="shared" si="4"/>
        <v>0.003942929308606839</v>
      </c>
    </row>
    <row r="44" spans="1:12" ht="12.75">
      <c r="A44" s="4"/>
      <c r="B44" s="72" t="s">
        <v>89</v>
      </c>
      <c r="C44" s="83">
        <v>27383</v>
      </c>
      <c r="D44" s="6">
        <f t="shared" si="0"/>
        <v>0.021257089448540656</v>
      </c>
      <c r="E44" s="83">
        <v>27383</v>
      </c>
      <c r="F44" s="6">
        <f t="shared" si="1"/>
        <v>0.02913804258072205</v>
      </c>
      <c r="G44" s="83">
        <v>4503</v>
      </c>
      <c r="H44" s="6">
        <f t="shared" si="2"/>
        <v>0.01799206479221023</v>
      </c>
      <c r="I44" s="83">
        <v>23149</v>
      </c>
      <c r="J44" s="6">
        <f t="shared" si="3"/>
        <v>0.03976206998426625</v>
      </c>
      <c r="K44" s="37">
        <f t="shared" si="5"/>
        <v>82418</v>
      </c>
      <c r="L44" s="6">
        <f t="shared" si="4"/>
        <v>0.02693033461148243</v>
      </c>
    </row>
    <row r="45" spans="1:12" ht="12.75">
      <c r="A45" s="4"/>
      <c r="B45" s="72" t="s">
        <v>93</v>
      </c>
      <c r="C45" s="83">
        <v>4251</v>
      </c>
      <c r="D45" s="6">
        <f t="shared" si="0"/>
        <v>0.0032999995342273066</v>
      </c>
      <c r="E45" s="83">
        <v>4251</v>
      </c>
      <c r="F45" s="6">
        <f t="shared" si="1"/>
        <v>0.004523456853180785</v>
      </c>
      <c r="G45" s="83">
        <v>81</v>
      </c>
      <c r="H45" s="6">
        <f t="shared" si="2"/>
        <v>0.00032364140532290225</v>
      </c>
      <c r="I45" s="83">
        <v>8481</v>
      </c>
      <c r="J45" s="6">
        <f t="shared" si="3"/>
        <v>0.014567459308676922</v>
      </c>
      <c r="K45" s="37">
        <f t="shared" si="5"/>
        <v>17064</v>
      </c>
      <c r="L45" s="6">
        <f t="shared" si="4"/>
        <v>0.005575714404745762</v>
      </c>
    </row>
    <row r="46" spans="1:12" ht="12.75">
      <c r="A46" s="4"/>
      <c r="B46" s="72" t="s">
        <v>97</v>
      </c>
      <c r="C46" s="83">
        <v>0</v>
      </c>
      <c r="D46" s="6">
        <f t="shared" si="0"/>
        <v>0</v>
      </c>
      <c r="E46" s="83">
        <v>0</v>
      </c>
      <c r="F46" s="6">
        <f t="shared" si="1"/>
        <v>0</v>
      </c>
      <c r="G46" s="83">
        <v>0</v>
      </c>
      <c r="H46" s="6">
        <f t="shared" si="2"/>
        <v>0</v>
      </c>
      <c r="I46" s="83">
        <v>309</v>
      </c>
      <c r="J46" s="6">
        <f t="shared" si="3"/>
        <v>0.000530756387970896</v>
      </c>
      <c r="K46" s="37">
        <f t="shared" si="5"/>
        <v>309</v>
      </c>
      <c r="L46" s="6">
        <f t="shared" si="4"/>
        <v>0.00010096669896076186</v>
      </c>
    </row>
    <row r="47" spans="1:12" ht="12.75">
      <c r="A47" s="4"/>
      <c r="B47" s="72" t="s">
        <v>99</v>
      </c>
      <c r="C47" s="83">
        <v>57785</v>
      </c>
      <c r="D47" s="6">
        <f t="shared" si="0"/>
        <v>0.04485779183376262</v>
      </c>
      <c r="E47" s="83">
        <v>57785</v>
      </c>
      <c r="F47" s="6">
        <f t="shared" si="1"/>
        <v>0.061488580160209756</v>
      </c>
      <c r="G47" s="83">
        <v>12596</v>
      </c>
      <c r="H47" s="6">
        <f t="shared" si="2"/>
        <v>0.05032823631416391</v>
      </c>
      <c r="I47" s="83">
        <v>28938</v>
      </c>
      <c r="J47" s="6">
        <f t="shared" si="3"/>
        <v>0.04970559338220643</v>
      </c>
      <c r="K47" s="37">
        <f t="shared" si="5"/>
        <v>157104</v>
      </c>
      <c r="L47" s="6">
        <f t="shared" si="4"/>
        <v>0.05133421447744832</v>
      </c>
    </row>
    <row r="48" spans="1:12" ht="12.75">
      <c r="A48" s="4"/>
      <c r="B48" s="72" t="s">
        <v>106</v>
      </c>
      <c r="C48" s="83">
        <v>3265</v>
      </c>
      <c r="D48" s="6">
        <f t="shared" si="0"/>
        <v>0.002534579741061434</v>
      </c>
      <c r="E48" s="83">
        <v>3265</v>
      </c>
      <c r="F48" s="6">
        <f t="shared" si="1"/>
        <v>0.00347426173268296</v>
      </c>
      <c r="G48" s="83">
        <v>0</v>
      </c>
      <c r="H48" s="6">
        <f t="shared" si="2"/>
        <v>0</v>
      </c>
      <c r="I48" s="83">
        <v>5085</v>
      </c>
      <c r="J48" s="6">
        <f t="shared" si="3"/>
        <v>0.00873429201563756</v>
      </c>
      <c r="K48" s="37">
        <f t="shared" si="5"/>
        <v>11615</v>
      </c>
      <c r="L48" s="6">
        <f t="shared" si="4"/>
        <v>0.0037952369204830062</v>
      </c>
    </row>
    <row r="49" spans="1:12" ht="12.75">
      <c r="A49" s="4"/>
      <c r="B49" s="72" t="s">
        <v>110</v>
      </c>
      <c r="C49" s="83">
        <v>0</v>
      </c>
      <c r="D49" s="6">
        <f t="shared" si="0"/>
        <v>0</v>
      </c>
      <c r="E49" s="83">
        <v>0</v>
      </c>
      <c r="F49" s="6">
        <f t="shared" si="1"/>
        <v>0</v>
      </c>
      <c r="G49" s="83">
        <v>0</v>
      </c>
      <c r="H49" s="6">
        <f t="shared" si="2"/>
        <v>0</v>
      </c>
      <c r="I49" s="83">
        <v>6317</v>
      </c>
      <c r="J49" s="6">
        <f t="shared" si="3"/>
        <v>0.010850446934667152</v>
      </c>
      <c r="K49" s="37">
        <f t="shared" si="5"/>
        <v>6317</v>
      </c>
      <c r="L49" s="6">
        <f t="shared" si="4"/>
        <v>0.0020640991499518858</v>
      </c>
    </row>
    <row r="50" spans="1:12" ht="12.75">
      <c r="A50" s="4"/>
      <c r="B50" s="72" t="s">
        <v>112</v>
      </c>
      <c r="C50" s="83">
        <v>0</v>
      </c>
      <c r="D50" s="6">
        <f t="shared" si="0"/>
        <v>0</v>
      </c>
      <c r="E50" s="83">
        <v>0</v>
      </c>
      <c r="F50" s="6">
        <f t="shared" si="1"/>
        <v>0</v>
      </c>
      <c r="G50" s="83">
        <v>0</v>
      </c>
      <c r="H50" s="6">
        <f t="shared" si="2"/>
        <v>0</v>
      </c>
      <c r="I50" s="83">
        <v>8592</v>
      </c>
      <c r="J50" s="6">
        <f t="shared" si="3"/>
        <v>0.014758119370375205</v>
      </c>
      <c r="K50" s="37">
        <f t="shared" si="5"/>
        <v>8592</v>
      </c>
      <c r="L50" s="6">
        <f t="shared" si="4"/>
        <v>0.0028074623866371066</v>
      </c>
    </row>
    <row r="51" spans="1:12" ht="12.75">
      <c r="A51" s="4"/>
      <c r="B51" s="72" t="s">
        <v>115</v>
      </c>
      <c r="C51" s="83">
        <v>61391</v>
      </c>
      <c r="D51" s="6">
        <f t="shared" si="0"/>
        <v>0.047657085722359105</v>
      </c>
      <c r="E51" s="83">
        <v>61391</v>
      </c>
      <c r="F51" s="6">
        <f t="shared" si="1"/>
        <v>0.06532569740616834</v>
      </c>
      <c r="G51" s="83">
        <v>3569</v>
      </c>
      <c r="H51" s="6">
        <f t="shared" si="2"/>
        <v>0.014260199698733803</v>
      </c>
      <c r="I51" s="83">
        <v>9976</v>
      </c>
      <c r="J51" s="6">
        <f t="shared" si="3"/>
        <v>0.0171353583378565</v>
      </c>
      <c r="K51" s="37">
        <f t="shared" si="5"/>
        <v>136327</v>
      </c>
      <c r="L51" s="6">
        <f t="shared" si="4"/>
        <v>0.04454526591981806</v>
      </c>
    </row>
    <row r="52" spans="1:12" ht="12.75">
      <c r="A52" s="4"/>
      <c r="B52" s="72" t="s">
        <v>120</v>
      </c>
      <c r="C52" s="83">
        <v>0</v>
      </c>
      <c r="D52" s="6">
        <f t="shared" si="0"/>
        <v>0</v>
      </c>
      <c r="E52" s="83">
        <v>0</v>
      </c>
      <c r="F52" s="6">
        <f t="shared" si="1"/>
        <v>0</v>
      </c>
      <c r="G52" s="83">
        <v>0</v>
      </c>
      <c r="H52" s="6">
        <f t="shared" si="2"/>
        <v>0</v>
      </c>
      <c r="I52" s="83">
        <v>0</v>
      </c>
      <c r="J52" s="6">
        <f t="shared" si="3"/>
        <v>0</v>
      </c>
      <c r="K52" s="37">
        <f t="shared" si="5"/>
        <v>0</v>
      </c>
      <c r="L52" s="6">
        <f t="shared" si="4"/>
        <v>0</v>
      </c>
    </row>
    <row r="53" spans="1:12" ht="12.75">
      <c r="A53" s="4"/>
      <c r="B53" s="72" t="s">
        <v>121</v>
      </c>
      <c r="C53" s="83">
        <v>647</v>
      </c>
      <c r="D53" s="6">
        <f t="shared" si="0"/>
        <v>0.0005022582212761862</v>
      </c>
      <c r="E53" s="83">
        <v>647</v>
      </c>
      <c r="F53" s="6">
        <f t="shared" si="1"/>
        <v>0.0006884677920508041</v>
      </c>
      <c r="G53" s="83">
        <v>0</v>
      </c>
      <c r="H53" s="6">
        <f t="shared" si="2"/>
        <v>0</v>
      </c>
      <c r="I53" s="83">
        <v>1499</v>
      </c>
      <c r="J53" s="6">
        <f t="shared" si="3"/>
        <v>0.00257476966203357</v>
      </c>
      <c r="K53" s="37">
        <f t="shared" si="5"/>
        <v>2793</v>
      </c>
      <c r="L53" s="6">
        <f t="shared" si="4"/>
        <v>0.0009126213274997018</v>
      </c>
    </row>
    <row r="54" spans="1:12" ht="12.75">
      <c r="A54" s="4"/>
      <c r="B54" s="72" t="s">
        <v>122</v>
      </c>
      <c r="C54" s="83">
        <v>8946</v>
      </c>
      <c r="D54" s="6">
        <f t="shared" si="0"/>
        <v>0.00694467086172606</v>
      </c>
      <c r="E54" s="83">
        <v>8946</v>
      </c>
      <c r="F54" s="6">
        <f t="shared" si="1"/>
        <v>0.009519370738309881</v>
      </c>
      <c r="G54" s="83">
        <v>682</v>
      </c>
      <c r="H54" s="6">
        <f t="shared" si="2"/>
        <v>0.002724980721360732</v>
      </c>
      <c r="I54" s="83">
        <v>2439</v>
      </c>
      <c r="J54" s="6">
        <f t="shared" si="3"/>
        <v>0.0041893683827217325</v>
      </c>
      <c r="K54" s="37">
        <f t="shared" si="5"/>
        <v>21013</v>
      </c>
      <c r="L54" s="6">
        <f t="shared" si="4"/>
        <v>0.006866062282402877</v>
      </c>
    </row>
    <row r="55" spans="1:12" ht="12.75">
      <c r="A55" s="4"/>
      <c r="B55" s="72" t="s">
        <v>123</v>
      </c>
      <c r="C55" s="83">
        <v>191</v>
      </c>
      <c r="D55" s="6">
        <f t="shared" si="0"/>
        <v>0.00014827097413253718</v>
      </c>
      <c r="E55" s="83">
        <v>191</v>
      </c>
      <c r="F55" s="6">
        <f t="shared" si="1"/>
        <v>0.00020324165113091741</v>
      </c>
      <c r="G55" s="83">
        <v>0</v>
      </c>
      <c r="H55" s="6">
        <f t="shared" si="2"/>
        <v>0</v>
      </c>
      <c r="I55" s="83">
        <v>213</v>
      </c>
      <c r="J55" s="6">
        <f t="shared" si="3"/>
        <v>0.0003658611994750836</v>
      </c>
      <c r="K55" s="37">
        <f t="shared" si="5"/>
        <v>595</v>
      </c>
      <c r="L55" s="6">
        <f t="shared" si="4"/>
        <v>0.0001944180772869039</v>
      </c>
    </row>
    <row r="56" spans="1:12" ht="12.75">
      <c r="A56" s="4"/>
      <c r="B56" s="72" t="s">
        <v>127</v>
      </c>
      <c r="C56" s="83">
        <v>0</v>
      </c>
      <c r="D56" s="6">
        <f t="shared" si="0"/>
        <v>0</v>
      </c>
      <c r="E56" s="83">
        <v>0</v>
      </c>
      <c r="F56" s="6">
        <f t="shared" si="1"/>
        <v>0</v>
      </c>
      <c r="G56" s="83">
        <v>0</v>
      </c>
      <c r="H56" s="6">
        <f t="shared" si="2"/>
        <v>0</v>
      </c>
      <c r="I56" s="83">
        <v>11341</v>
      </c>
      <c r="J56" s="6">
        <f t="shared" si="3"/>
        <v>0.019479961799281333</v>
      </c>
      <c r="K56" s="37">
        <f t="shared" si="5"/>
        <v>11341</v>
      </c>
      <c r="L56" s="6">
        <f t="shared" si="4"/>
        <v>0.0037057065790097096</v>
      </c>
    </row>
    <row r="57" spans="1:12" ht="12.75">
      <c r="A57" s="4"/>
      <c r="B57" s="72" t="s">
        <v>128</v>
      </c>
      <c r="C57" s="83">
        <v>0</v>
      </c>
      <c r="D57" s="6">
        <f t="shared" si="0"/>
        <v>0</v>
      </c>
      <c r="E57" s="83">
        <v>0</v>
      </c>
      <c r="F57" s="6">
        <f t="shared" si="1"/>
        <v>0</v>
      </c>
      <c r="G57" s="83">
        <v>0</v>
      </c>
      <c r="H57" s="6">
        <f t="shared" si="2"/>
        <v>0</v>
      </c>
      <c r="I57" s="83">
        <v>7290</v>
      </c>
      <c r="J57" s="6">
        <f t="shared" si="3"/>
        <v>0.01252172837640075</v>
      </c>
      <c r="K57" s="37">
        <f t="shared" si="5"/>
        <v>7290</v>
      </c>
      <c r="L57" s="6">
        <f t="shared" si="4"/>
        <v>0.0023820298881034106</v>
      </c>
    </row>
    <row r="58" spans="1:12" ht="12.75">
      <c r="A58" s="4"/>
      <c r="B58" s="72" t="s">
        <v>130</v>
      </c>
      <c r="C58" s="83">
        <v>0</v>
      </c>
      <c r="D58" s="6">
        <f t="shared" si="0"/>
        <v>0</v>
      </c>
      <c r="E58" s="83">
        <v>0</v>
      </c>
      <c r="F58" s="6">
        <f t="shared" si="1"/>
        <v>0</v>
      </c>
      <c r="G58" s="83">
        <v>0</v>
      </c>
      <c r="H58" s="6">
        <f t="shared" si="2"/>
        <v>0</v>
      </c>
      <c r="I58" s="83">
        <v>4451</v>
      </c>
      <c r="J58" s="6">
        <f t="shared" si="3"/>
        <v>0.0076452967082798</v>
      </c>
      <c r="K58" s="37">
        <f t="shared" si="5"/>
        <v>4451</v>
      </c>
      <c r="L58" s="6">
        <f t="shared" si="4"/>
        <v>0.0014543779193344694</v>
      </c>
    </row>
    <row r="59" spans="1:12" ht="12.75">
      <c r="A59" s="4"/>
      <c r="B59" s="72" t="s">
        <v>131</v>
      </c>
      <c r="C59" s="83">
        <v>0</v>
      </c>
      <c r="D59" s="6">
        <f t="shared" si="0"/>
        <v>0</v>
      </c>
      <c r="E59" s="83">
        <v>0</v>
      </c>
      <c r="F59" s="6">
        <f t="shared" si="1"/>
        <v>0</v>
      </c>
      <c r="G59" s="83">
        <v>0</v>
      </c>
      <c r="H59" s="6">
        <f t="shared" si="2"/>
        <v>0</v>
      </c>
      <c r="I59" s="83">
        <v>4390</v>
      </c>
      <c r="J59" s="6">
        <f t="shared" si="3"/>
        <v>0.007540519557256419</v>
      </c>
      <c r="K59" s="37">
        <f t="shared" si="5"/>
        <v>4390</v>
      </c>
      <c r="L59" s="6">
        <f t="shared" si="4"/>
        <v>0.0014344459819991733</v>
      </c>
    </row>
    <row r="60" spans="1:12" ht="12.75">
      <c r="A60" s="4"/>
      <c r="B60" s="72" t="s">
        <v>132</v>
      </c>
      <c r="C60" s="83">
        <v>8904</v>
      </c>
      <c r="D60" s="6">
        <f t="shared" si="0"/>
        <v>0.006912066773173356</v>
      </c>
      <c r="E60" s="83">
        <v>8904</v>
      </c>
      <c r="F60" s="6">
        <f t="shared" si="1"/>
        <v>0.009474678856909365</v>
      </c>
      <c r="G60" s="83">
        <v>0</v>
      </c>
      <c r="H60" s="6">
        <f t="shared" si="2"/>
        <v>0</v>
      </c>
      <c r="I60" s="83">
        <v>32437</v>
      </c>
      <c r="J60" s="6">
        <f t="shared" si="3"/>
        <v>0.055715679471236096</v>
      </c>
      <c r="K60" s="37">
        <f t="shared" si="5"/>
        <v>50245</v>
      </c>
      <c r="L60" s="6">
        <f t="shared" si="4"/>
        <v>0.01641770805593359</v>
      </c>
    </row>
    <row r="61" spans="1:12" ht="12.75">
      <c r="A61" s="4"/>
      <c r="B61" s="72" t="s">
        <v>134</v>
      </c>
      <c r="C61" s="83">
        <v>276</v>
      </c>
      <c r="D61" s="6">
        <f t="shared" si="0"/>
        <v>0.00021425543906062962</v>
      </c>
      <c r="E61" s="83">
        <v>276</v>
      </c>
      <c r="F61" s="6">
        <f t="shared" si="1"/>
        <v>0.0002936895063462472</v>
      </c>
      <c r="G61" s="83">
        <v>0</v>
      </c>
      <c r="H61" s="6">
        <f t="shared" si="2"/>
        <v>0</v>
      </c>
      <c r="I61" s="83">
        <v>456</v>
      </c>
      <c r="J61" s="6">
        <f t="shared" si="3"/>
        <v>0.0007832521453551086</v>
      </c>
      <c r="K61" s="37">
        <f t="shared" si="5"/>
        <v>1008</v>
      </c>
      <c r="L61" s="6">
        <f t="shared" si="4"/>
        <v>0.0003293670956389901</v>
      </c>
    </row>
    <row r="62" spans="1:12" ht="12.75">
      <c r="A62" s="4"/>
      <c r="B62" s="72" t="s">
        <v>135</v>
      </c>
      <c r="C62" s="83">
        <v>20634</v>
      </c>
      <c r="D62" s="6">
        <f t="shared" si="0"/>
        <v>0.016017922933250116</v>
      </c>
      <c r="E62" s="83">
        <v>20634</v>
      </c>
      <c r="F62" s="6">
        <f t="shared" si="1"/>
        <v>0.02195648287662487</v>
      </c>
      <c r="G62" s="83">
        <v>14799</v>
      </c>
      <c r="H62" s="6">
        <f t="shared" si="2"/>
        <v>0.059130483424365804</v>
      </c>
      <c r="I62" s="83">
        <v>608</v>
      </c>
      <c r="J62" s="6">
        <f t="shared" si="3"/>
        <v>0.0010443361938068116</v>
      </c>
      <c r="K62" s="37">
        <f t="shared" si="5"/>
        <v>56675</v>
      </c>
      <c r="L62" s="6">
        <f t="shared" si="4"/>
        <v>0.018518730302916436</v>
      </c>
    </row>
    <row r="63" spans="1:12" ht="12.75">
      <c r="A63" s="4"/>
      <c r="B63" s="72" t="s">
        <v>136</v>
      </c>
      <c r="C63" s="83">
        <v>0</v>
      </c>
      <c r="D63" s="6">
        <f t="shared" si="0"/>
        <v>0</v>
      </c>
      <c r="E63" s="83">
        <v>0</v>
      </c>
      <c r="F63" s="6">
        <f t="shared" si="1"/>
        <v>0</v>
      </c>
      <c r="G63" s="83">
        <v>0</v>
      </c>
      <c r="H63" s="6">
        <f t="shared" si="2"/>
        <v>0</v>
      </c>
      <c r="I63" s="83">
        <v>23879</v>
      </c>
      <c r="J63" s="6">
        <f t="shared" si="3"/>
        <v>0.04101596048011982</v>
      </c>
      <c r="K63" s="37">
        <f t="shared" si="5"/>
        <v>23879</v>
      </c>
      <c r="L63" s="6">
        <f t="shared" si="4"/>
        <v>0.00780253658409072</v>
      </c>
    </row>
    <row r="64" spans="1:12" ht="12.75">
      <c r="A64" s="4"/>
      <c r="B64" s="72" t="s">
        <v>137</v>
      </c>
      <c r="C64" s="83">
        <v>57572</v>
      </c>
      <c r="D64" s="6">
        <f t="shared" si="0"/>
        <v>0.044692442527531046</v>
      </c>
      <c r="E64" s="83">
        <v>57572</v>
      </c>
      <c r="F64" s="6">
        <f t="shared" si="1"/>
        <v>0.06126192847596428</v>
      </c>
      <c r="G64" s="83">
        <v>16930</v>
      </c>
      <c r="H64" s="6">
        <f t="shared" si="2"/>
        <v>0.06764504928539179</v>
      </c>
      <c r="I64" s="83">
        <v>23543</v>
      </c>
      <c r="J64" s="6">
        <f t="shared" si="3"/>
        <v>0.04043882732038448</v>
      </c>
      <c r="K64" s="37">
        <f t="shared" si="5"/>
        <v>155617</v>
      </c>
      <c r="L64" s="6">
        <f t="shared" si="4"/>
        <v>0.0508483326607666</v>
      </c>
    </row>
    <row r="65" spans="1:12" ht="12.75">
      <c r="A65" s="4"/>
      <c r="B65" s="72" t="s">
        <v>139</v>
      </c>
      <c r="C65" s="83">
        <v>2231</v>
      </c>
      <c r="D65" s="6">
        <f t="shared" si="0"/>
        <v>0.0017318981324067563</v>
      </c>
      <c r="E65" s="83">
        <v>2231</v>
      </c>
      <c r="F65" s="6">
        <f t="shared" si="1"/>
        <v>0.0023739901762988313</v>
      </c>
      <c r="G65" s="83">
        <v>381</v>
      </c>
      <c r="H65" s="6">
        <f t="shared" si="2"/>
        <v>0.0015223132768892068</v>
      </c>
      <c r="I65" s="83">
        <v>13610</v>
      </c>
      <c r="J65" s="6">
        <f t="shared" si="3"/>
        <v>0.023377328285708397</v>
      </c>
      <c r="K65" s="37">
        <f t="shared" si="5"/>
        <v>18453</v>
      </c>
      <c r="L65" s="6">
        <f t="shared" si="4"/>
        <v>0.006029574420462584</v>
      </c>
    </row>
    <row r="66" spans="1:12" ht="12.75">
      <c r="A66" s="4"/>
      <c r="B66" s="72" t="s">
        <v>140</v>
      </c>
      <c r="C66" s="83">
        <v>5670</v>
      </c>
      <c r="D66" s="6">
        <f t="shared" si="0"/>
        <v>0.004401551954615108</v>
      </c>
      <c r="E66" s="83">
        <v>5670</v>
      </c>
      <c r="F66" s="6">
        <f t="shared" si="1"/>
        <v>0.006033403989069643</v>
      </c>
      <c r="G66" s="83">
        <v>0</v>
      </c>
      <c r="H66" s="6">
        <f t="shared" si="2"/>
        <v>0</v>
      </c>
      <c r="I66" s="83">
        <v>14261</v>
      </c>
      <c r="J66" s="6">
        <f t="shared" si="3"/>
        <v>0.024495523782695625</v>
      </c>
      <c r="K66" s="37">
        <f t="shared" si="5"/>
        <v>25601</v>
      </c>
      <c r="L66" s="6">
        <f t="shared" si="4"/>
        <v>0.008365205372473995</v>
      </c>
    </row>
    <row r="67" spans="1:12" ht="12.75">
      <c r="A67" s="4"/>
      <c r="B67" s="72" t="s">
        <v>141</v>
      </c>
      <c r="C67" s="83">
        <v>0</v>
      </c>
      <c r="D67" s="6">
        <f t="shared" si="0"/>
        <v>0</v>
      </c>
      <c r="E67" s="83">
        <v>0</v>
      </c>
      <c r="F67" s="6">
        <f t="shared" si="1"/>
        <v>0</v>
      </c>
      <c r="G67" s="83">
        <v>0</v>
      </c>
      <c r="H67" s="6">
        <f t="shared" si="2"/>
        <v>0</v>
      </c>
      <c r="I67" s="83">
        <v>4024</v>
      </c>
      <c r="J67" s="6">
        <f t="shared" si="3"/>
        <v>0.006911856651116134</v>
      </c>
      <c r="K67" s="37">
        <f t="shared" si="5"/>
        <v>4024</v>
      </c>
      <c r="L67" s="6">
        <f t="shared" si="4"/>
        <v>0.0013148543579873972</v>
      </c>
    </row>
    <row r="68" spans="1:12" ht="12.75">
      <c r="A68" s="4"/>
      <c r="B68" s="72" t="s">
        <v>143</v>
      </c>
      <c r="C68" s="83">
        <v>40</v>
      </c>
      <c r="D68" s="6">
        <f aca="true" t="shared" si="6" ref="D68:D73">+C68/$C$76</f>
        <v>3.1051512907337626E-05</v>
      </c>
      <c r="E68" s="83">
        <v>40</v>
      </c>
      <c r="F68" s="6">
        <f aca="true" t="shared" si="7" ref="F68:F73">+E68/$E$76</f>
        <v>4.256369657191988E-05</v>
      </c>
      <c r="G68" s="83">
        <v>0</v>
      </c>
      <c r="H68" s="6">
        <f aca="true" t="shared" si="8" ref="H68:H73">+G68/$G$76</f>
        <v>0</v>
      </c>
      <c r="I68" s="83">
        <v>13675</v>
      </c>
      <c r="J68" s="6">
        <f aca="true" t="shared" si="9" ref="J68:J73">+I68/$I$76</f>
        <v>0.02348897606958577</v>
      </c>
      <c r="K68" s="37">
        <f t="shared" si="5"/>
        <v>13755</v>
      </c>
      <c r="L68" s="6">
        <f aca="true" t="shared" si="10" ref="L68:L73">+K68/$K$76</f>
        <v>0.004494488492573719</v>
      </c>
    </row>
    <row r="69" spans="1:12" ht="12.75">
      <c r="A69" s="4"/>
      <c r="B69" s="72" t="s">
        <v>145</v>
      </c>
      <c r="C69" s="83">
        <v>431</v>
      </c>
      <c r="D69" s="6">
        <f t="shared" si="6"/>
        <v>0.00033458005157656297</v>
      </c>
      <c r="E69" s="83">
        <v>431</v>
      </c>
      <c r="F69" s="6">
        <f t="shared" si="7"/>
        <v>0.00045862383056243666</v>
      </c>
      <c r="G69" s="83">
        <v>0</v>
      </c>
      <c r="H69" s="6">
        <f t="shared" si="8"/>
        <v>0</v>
      </c>
      <c r="I69" s="83">
        <v>0</v>
      </c>
      <c r="J69" s="6">
        <f t="shared" si="9"/>
        <v>0</v>
      </c>
      <c r="K69" s="37">
        <f>+C69+E69+G69+I69</f>
        <v>862</v>
      </c>
      <c r="L69" s="6">
        <f t="shared" si="10"/>
        <v>0.00028166114726270783</v>
      </c>
    </row>
    <row r="70" spans="1:12" ht="12.75">
      <c r="A70" s="4"/>
      <c r="B70" s="72" t="s">
        <v>146</v>
      </c>
      <c r="C70" s="83">
        <v>0</v>
      </c>
      <c r="D70" s="6">
        <f t="shared" si="6"/>
        <v>0</v>
      </c>
      <c r="E70" s="83">
        <v>0</v>
      </c>
      <c r="F70" s="6">
        <f t="shared" si="7"/>
        <v>0</v>
      </c>
      <c r="G70" s="83">
        <v>0</v>
      </c>
      <c r="H70" s="6">
        <f t="shared" si="8"/>
        <v>0</v>
      </c>
      <c r="I70" s="83">
        <v>802</v>
      </c>
      <c r="J70" s="6">
        <f t="shared" si="9"/>
        <v>0.0013775618872254322</v>
      </c>
      <c r="K70" s="37">
        <f>+C70+E70+G70+I70</f>
        <v>802</v>
      </c>
      <c r="L70" s="6">
        <f t="shared" si="10"/>
        <v>0.00026205596299848225</v>
      </c>
    </row>
    <row r="71" spans="1:12" ht="12.75">
      <c r="A71" s="4"/>
      <c r="B71" s="72" t="s">
        <v>147</v>
      </c>
      <c r="C71" s="83">
        <v>0</v>
      </c>
      <c r="D71" s="6">
        <f t="shared" si="6"/>
        <v>0</v>
      </c>
      <c r="E71" s="83">
        <v>0</v>
      </c>
      <c r="F71" s="6">
        <f t="shared" si="7"/>
        <v>0</v>
      </c>
      <c r="G71" s="83">
        <v>0</v>
      </c>
      <c r="H71" s="6">
        <f t="shared" si="8"/>
        <v>0</v>
      </c>
      <c r="I71" s="83">
        <v>880</v>
      </c>
      <c r="J71" s="6">
        <f t="shared" si="9"/>
        <v>0.00151153922787828</v>
      </c>
      <c r="K71" s="37">
        <f>+C71+E71+G71+I71</f>
        <v>880</v>
      </c>
      <c r="L71" s="6">
        <f t="shared" si="10"/>
        <v>0.0002875427025419755</v>
      </c>
    </row>
    <row r="72" spans="1:12" ht="12.75">
      <c r="A72" s="4"/>
      <c r="B72" s="72" t="s">
        <v>148</v>
      </c>
      <c r="C72" s="83">
        <v>201</v>
      </c>
      <c r="D72" s="6">
        <f t="shared" si="6"/>
        <v>0.0001560338523593716</v>
      </c>
      <c r="E72" s="83">
        <v>201</v>
      </c>
      <c r="F72" s="6">
        <f t="shared" si="7"/>
        <v>0.00021388257527389738</v>
      </c>
      <c r="G72" s="83">
        <v>0</v>
      </c>
      <c r="H72" s="6">
        <f t="shared" si="8"/>
        <v>0</v>
      </c>
      <c r="I72" s="83">
        <v>1757</v>
      </c>
      <c r="J72" s="6">
        <f t="shared" si="9"/>
        <v>0.0030179254811160657</v>
      </c>
      <c r="K72" s="37">
        <f>+C72+E72+G72+I72</f>
        <v>2159</v>
      </c>
      <c r="L72" s="6">
        <f t="shared" si="10"/>
        <v>0.0007054598804410513</v>
      </c>
    </row>
    <row r="73" spans="1:12" ht="12.75">
      <c r="A73" s="4"/>
      <c r="B73" s="72" t="s">
        <v>149</v>
      </c>
      <c r="C73" s="83">
        <v>0</v>
      </c>
      <c r="D73" s="6">
        <f t="shared" si="6"/>
        <v>0</v>
      </c>
      <c r="E73" s="83">
        <v>0</v>
      </c>
      <c r="F73" s="6">
        <f t="shared" si="7"/>
        <v>0</v>
      </c>
      <c r="G73" s="83">
        <v>0</v>
      </c>
      <c r="H73" s="6">
        <f t="shared" si="8"/>
        <v>0</v>
      </c>
      <c r="I73" s="83">
        <v>1607</v>
      </c>
      <c r="J73" s="6">
        <f t="shared" si="9"/>
        <v>0.0027602767490913587</v>
      </c>
      <c r="K73" s="37">
        <f>+C73+E73+G73+I73</f>
        <v>1607</v>
      </c>
      <c r="L73" s="6">
        <f t="shared" si="10"/>
        <v>0.0005250921852101758</v>
      </c>
    </row>
    <row r="74" spans="2:12" ht="12.75">
      <c r="B74" s="14"/>
      <c r="C74" s="15"/>
      <c r="D74" s="6"/>
      <c r="E74" s="15"/>
      <c r="F74" s="6"/>
      <c r="G74" s="15"/>
      <c r="H74" s="6"/>
      <c r="I74" s="15"/>
      <c r="J74" s="6"/>
      <c r="K74" s="15"/>
      <c r="L74" s="6"/>
    </row>
    <row r="75" ht="12.75">
      <c r="K75" s="4"/>
    </row>
    <row r="76" spans="3:12" ht="12.75">
      <c r="C76" s="4">
        <f>SUM(C3:C74)</f>
        <v>1288182</v>
      </c>
      <c r="D76" s="7">
        <f aca="true" t="shared" si="11" ref="D76:L76">SUM(D3:D74)</f>
        <v>1</v>
      </c>
      <c r="E76" s="4">
        <f>SUM(E3:E74)</f>
        <v>939768</v>
      </c>
      <c r="F76" s="7">
        <f t="shared" si="11"/>
        <v>0.9999999999999999</v>
      </c>
      <c r="G76" s="4">
        <f t="shared" si="11"/>
        <v>250277</v>
      </c>
      <c r="H76" s="7">
        <f t="shared" si="11"/>
        <v>1.0000000000000002</v>
      </c>
      <c r="I76" s="4">
        <f t="shared" si="11"/>
        <v>582188</v>
      </c>
      <c r="J76" s="7">
        <f t="shared" si="11"/>
        <v>1.0000000000000002</v>
      </c>
      <c r="K76" s="4">
        <f>SUM(K3:K74)</f>
        <v>3060415</v>
      </c>
      <c r="L76" s="7">
        <f t="shared" si="11"/>
        <v>1</v>
      </c>
    </row>
    <row r="77" ht="12.75">
      <c r="K77" s="4"/>
    </row>
    <row r="78" spans="3:11" ht="12.75">
      <c r="C78" s="4">
        <v>1288182.34</v>
      </c>
      <c r="D78" s="4"/>
      <c r="E78" s="4">
        <v>939767.8</v>
      </c>
      <c r="F78" s="4"/>
      <c r="G78" s="4">
        <v>250278.88</v>
      </c>
      <c r="H78" s="4"/>
      <c r="I78" s="4">
        <v>582188.12</v>
      </c>
      <c r="J78" s="4"/>
      <c r="K78" s="4">
        <f>SUM(C78:I78)</f>
        <v>3060417.14</v>
      </c>
    </row>
    <row r="80" spans="3:11" ht="12.75">
      <c r="C80" s="4">
        <f>+C76-C78</f>
        <v>-0.34000000008381903</v>
      </c>
      <c r="E80" s="4">
        <f>+E76-E78</f>
        <v>0.19999999995343387</v>
      </c>
      <c r="G80" s="4">
        <f>+G76-G78</f>
        <v>-1.8800000000046566</v>
      </c>
      <c r="I80" s="4">
        <f>+I76-I78</f>
        <v>-0.11999999999534339</v>
      </c>
      <c r="K80" s="4">
        <f>+K76-K78</f>
        <v>-2.140000000130385</v>
      </c>
    </row>
    <row r="83" ht="12.75">
      <c r="K83" s="4">
        <f>+K78</f>
        <v>3060417.14</v>
      </c>
    </row>
    <row r="84" ht="12.75">
      <c r="K84">
        <v>0</v>
      </c>
    </row>
    <row r="85" ht="12.75">
      <c r="K85" s="4">
        <f>+K83-K84</f>
        <v>3060417.14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85"/>
  <sheetViews>
    <sheetView workbookViewId="0" topLeftCell="A1">
      <selection activeCell="H2" sqref="H2"/>
    </sheetView>
  </sheetViews>
  <sheetFormatPr defaultColWidth="9.140625" defaultRowHeight="12.75"/>
  <cols>
    <col min="3" max="3" width="16.140625" style="4" customWidth="1"/>
    <col min="4" max="4" width="9.7109375" style="0" customWidth="1"/>
    <col min="5" max="5" width="13.7109375" style="0" customWidth="1"/>
    <col min="6" max="6" width="11.7109375" style="0" customWidth="1"/>
    <col min="7" max="7" width="17.57421875" style="0" customWidth="1"/>
    <col min="8" max="8" width="11.7109375" style="0" customWidth="1"/>
    <col min="9" max="9" width="14.140625" style="0" customWidth="1"/>
    <col min="10" max="10" width="11.421875" style="0" customWidth="1"/>
    <col min="11" max="11" width="12.28125" style="0" customWidth="1"/>
    <col min="12" max="13" width="10.140625" style="0" bestFit="1" customWidth="1"/>
  </cols>
  <sheetData>
    <row r="1" spans="4:6" ht="12.75">
      <c r="D1" s="5">
        <v>35004</v>
      </c>
      <c r="F1" t="s">
        <v>157</v>
      </c>
    </row>
    <row r="2" spans="2:12" ht="12.75">
      <c r="B2" s="84" t="s">
        <v>150</v>
      </c>
      <c r="C2" s="86" t="s">
        <v>151</v>
      </c>
      <c r="D2" s="1" t="s">
        <v>159</v>
      </c>
      <c r="E2" s="86" t="s">
        <v>152</v>
      </c>
      <c r="F2" s="1" t="s">
        <v>159</v>
      </c>
      <c r="G2" s="86" t="s">
        <v>153</v>
      </c>
      <c r="H2" s="1" t="s">
        <v>159</v>
      </c>
      <c r="I2" s="86" t="s">
        <v>154</v>
      </c>
      <c r="J2" s="1" t="s">
        <v>159</v>
      </c>
      <c r="K2" s="38" t="s">
        <v>155</v>
      </c>
      <c r="L2" s="1" t="s">
        <v>156</v>
      </c>
    </row>
    <row r="3" spans="2:12" ht="12.75">
      <c r="B3" s="85" t="s">
        <v>2</v>
      </c>
      <c r="C3" s="87">
        <v>6728</v>
      </c>
      <c r="D3" s="6">
        <f>+C3/$C$76</f>
        <v>0.004258133522358682</v>
      </c>
      <c r="E3" s="87">
        <v>6728</v>
      </c>
      <c r="F3" s="6">
        <f>+E3/$E$76</f>
        <v>0.006236316346601263</v>
      </c>
      <c r="G3" s="87">
        <v>432</v>
      </c>
      <c r="H3" s="6">
        <f>+G3/$G$76</f>
        <v>0.0014409798663090902</v>
      </c>
      <c r="I3" s="87">
        <v>1272</v>
      </c>
      <c r="J3" s="6">
        <f>+I3/$I$76</f>
        <v>0.0022591966353599797</v>
      </c>
      <c r="K3" s="37">
        <f>+C3+E3+G3+I3</f>
        <v>15160</v>
      </c>
      <c r="L3" s="6">
        <f>+K3/$K$76</f>
        <v>0.004304733076734139</v>
      </c>
    </row>
    <row r="4" spans="2:12" ht="12.75">
      <c r="B4" s="85" t="s">
        <v>6</v>
      </c>
      <c r="C4" s="87">
        <v>8100</v>
      </c>
      <c r="D4" s="6">
        <f aca="true" t="shared" si="0" ref="D4:D67">+C4/$C$76</f>
        <v>0.00512646871746512</v>
      </c>
      <c r="E4" s="87">
        <v>8100</v>
      </c>
      <c r="F4" s="6">
        <f aca="true" t="shared" si="1" ref="F4:F67">+E4/$E$76</f>
        <v>0.00750805029837548</v>
      </c>
      <c r="G4" s="87">
        <v>1398</v>
      </c>
      <c r="H4" s="6">
        <f aca="true" t="shared" si="2" ref="H4:H67">+G4/$G$76</f>
        <v>0.00466317095625025</v>
      </c>
      <c r="I4" s="87">
        <v>13343</v>
      </c>
      <c r="J4" s="6">
        <f aca="true" t="shared" si="3" ref="J4:J67">+I4/$I$76</f>
        <v>0.023698475397490728</v>
      </c>
      <c r="K4" s="37">
        <f aca="true" t="shared" si="4" ref="K4:K67">+C4+E4+G4+I4</f>
        <v>30941</v>
      </c>
      <c r="L4" s="6">
        <f aca="true" t="shared" si="5" ref="L4:L67">+K4/$K$76</f>
        <v>0.008785801195727638</v>
      </c>
    </row>
    <row r="5" spans="2:12" ht="12.75">
      <c r="B5" s="85" t="s">
        <v>7</v>
      </c>
      <c r="C5" s="87">
        <v>391</v>
      </c>
      <c r="D5" s="6">
        <f t="shared" si="0"/>
        <v>0.00024746287265788416</v>
      </c>
      <c r="E5" s="87">
        <v>391</v>
      </c>
      <c r="F5" s="6">
        <f t="shared" si="1"/>
        <v>0.0003624256378598534</v>
      </c>
      <c r="G5" s="87">
        <v>0</v>
      </c>
      <c r="H5" s="6">
        <f t="shared" si="2"/>
        <v>0</v>
      </c>
      <c r="I5" s="87">
        <v>1500</v>
      </c>
      <c r="J5" s="6">
        <f t="shared" si="3"/>
        <v>0.0026641469756603533</v>
      </c>
      <c r="K5" s="37">
        <f t="shared" si="4"/>
        <v>2282</v>
      </c>
      <c r="L5" s="6">
        <f t="shared" si="5"/>
        <v>0.0006479815884635425</v>
      </c>
    </row>
    <row r="6" spans="2:12" ht="12.75">
      <c r="B6" s="85" t="s">
        <v>8</v>
      </c>
      <c r="C6" s="87">
        <v>21687</v>
      </c>
      <c r="D6" s="6">
        <f t="shared" si="0"/>
        <v>0.013725645317983462</v>
      </c>
      <c r="E6" s="87">
        <v>21687</v>
      </c>
      <c r="F6" s="6">
        <f t="shared" si="1"/>
        <v>0.020102109484057905</v>
      </c>
      <c r="G6" s="87">
        <v>16856</v>
      </c>
      <c r="H6" s="6">
        <f t="shared" si="2"/>
        <v>0.05622489959839357</v>
      </c>
      <c r="I6" s="87">
        <v>11556</v>
      </c>
      <c r="J6" s="6">
        <f t="shared" si="3"/>
        <v>0.02052458830048736</v>
      </c>
      <c r="K6" s="37">
        <f t="shared" si="4"/>
        <v>71786</v>
      </c>
      <c r="L6" s="6">
        <f t="shared" si="5"/>
        <v>0.02038387655979135</v>
      </c>
    </row>
    <row r="7" spans="2:12" ht="12.75">
      <c r="B7" s="85" t="s">
        <v>12</v>
      </c>
      <c r="C7" s="87">
        <v>0</v>
      </c>
      <c r="D7" s="6">
        <f t="shared" si="0"/>
        <v>0</v>
      </c>
      <c r="E7" s="87">
        <v>0</v>
      </c>
      <c r="F7" s="6">
        <f t="shared" si="1"/>
        <v>0</v>
      </c>
      <c r="G7" s="87">
        <v>0</v>
      </c>
      <c r="H7" s="6">
        <f t="shared" si="2"/>
        <v>0</v>
      </c>
      <c r="I7" s="87">
        <v>2621</v>
      </c>
      <c r="J7" s="6">
        <f t="shared" si="3"/>
        <v>0.004655152815470524</v>
      </c>
      <c r="K7" s="37">
        <f t="shared" si="4"/>
        <v>2621</v>
      </c>
      <c r="L7" s="6">
        <f t="shared" si="5"/>
        <v>0.0007442417806147874</v>
      </c>
    </row>
    <row r="8" spans="2:12" ht="12.75">
      <c r="B8" s="85" t="s">
        <v>15</v>
      </c>
      <c r="C8" s="87">
        <v>22744</v>
      </c>
      <c r="D8" s="6">
        <f t="shared" si="0"/>
        <v>0.014394617840744034</v>
      </c>
      <c r="E8" s="87">
        <v>22745</v>
      </c>
      <c r="F8" s="6">
        <f t="shared" si="1"/>
        <v>0.021082790621796334</v>
      </c>
      <c r="G8" s="87">
        <v>3353</v>
      </c>
      <c r="H8" s="6">
        <f t="shared" si="2"/>
        <v>0.01118427197160736</v>
      </c>
      <c r="I8" s="87">
        <v>4502</v>
      </c>
      <c r="J8" s="6">
        <f t="shared" si="3"/>
        <v>0.007995993122948606</v>
      </c>
      <c r="K8" s="37">
        <f t="shared" si="4"/>
        <v>53344</v>
      </c>
      <c r="L8" s="6">
        <f t="shared" si="5"/>
        <v>0.015147208525415956</v>
      </c>
    </row>
    <row r="9" spans="2:12" ht="12.75">
      <c r="B9" s="85" t="s">
        <v>17</v>
      </c>
      <c r="C9" s="87">
        <v>5743</v>
      </c>
      <c r="D9" s="6">
        <f t="shared" si="0"/>
        <v>0.0036347296104200224</v>
      </c>
      <c r="E9" s="87">
        <v>5743</v>
      </c>
      <c r="F9" s="6">
        <f t="shared" si="1"/>
        <v>0.005323300353527208</v>
      </c>
      <c r="G9" s="87">
        <v>943</v>
      </c>
      <c r="H9" s="6">
        <f t="shared" si="2"/>
        <v>0.0031454722544663706</v>
      </c>
      <c r="I9" s="87">
        <v>1073</v>
      </c>
      <c r="J9" s="6">
        <f t="shared" si="3"/>
        <v>0.0019057531365890394</v>
      </c>
      <c r="K9" s="37">
        <f t="shared" si="4"/>
        <v>13502</v>
      </c>
      <c r="L9" s="6">
        <f t="shared" si="5"/>
        <v>0.0038339383906374896</v>
      </c>
    </row>
    <row r="10" spans="2:12" ht="12.75">
      <c r="B10" s="85" t="s">
        <v>24</v>
      </c>
      <c r="C10" s="87">
        <v>750</v>
      </c>
      <c r="D10" s="6">
        <f t="shared" si="0"/>
        <v>0.00047467302939491847</v>
      </c>
      <c r="E10" s="87">
        <v>750</v>
      </c>
      <c r="F10" s="6">
        <f t="shared" si="1"/>
        <v>0.0006951898424421741</v>
      </c>
      <c r="G10" s="87">
        <v>0</v>
      </c>
      <c r="H10" s="6">
        <f t="shared" si="2"/>
        <v>0</v>
      </c>
      <c r="I10" s="87">
        <v>935</v>
      </c>
      <c r="J10" s="6">
        <f t="shared" si="3"/>
        <v>0.0016606516148282868</v>
      </c>
      <c r="K10" s="37">
        <f t="shared" si="4"/>
        <v>2435</v>
      </c>
      <c r="L10" s="6">
        <f t="shared" si="5"/>
        <v>0.0006914264539477327</v>
      </c>
    </row>
    <row r="11" spans="2:12" ht="12.75">
      <c r="B11" s="85" t="s">
        <v>27</v>
      </c>
      <c r="C11" s="87">
        <v>462</v>
      </c>
      <c r="D11" s="6">
        <f t="shared" si="0"/>
        <v>0.0002923985861072698</v>
      </c>
      <c r="E11" s="87">
        <v>462</v>
      </c>
      <c r="F11" s="6">
        <f t="shared" si="1"/>
        <v>0.00042823694294437923</v>
      </c>
      <c r="G11" s="87">
        <v>0</v>
      </c>
      <c r="H11" s="6">
        <f t="shared" si="2"/>
        <v>0</v>
      </c>
      <c r="I11" s="87">
        <v>947</v>
      </c>
      <c r="J11" s="6">
        <f t="shared" si="3"/>
        <v>0.0016819647906335697</v>
      </c>
      <c r="K11" s="37">
        <f t="shared" si="4"/>
        <v>1871</v>
      </c>
      <c r="L11" s="6">
        <f t="shared" si="5"/>
        <v>0.0005312767537315022</v>
      </c>
    </row>
    <row r="12" spans="2:12" ht="12.75">
      <c r="B12" s="85" t="s">
        <v>28</v>
      </c>
      <c r="C12" s="87">
        <v>11106</v>
      </c>
      <c r="D12" s="6">
        <f t="shared" si="0"/>
        <v>0.007028958219279953</v>
      </c>
      <c r="E12" s="87">
        <v>11106</v>
      </c>
      <c r="F12" s="6">
        <f t="shared" si="1"/>
        <v>0.010294371186883713</v>
      </c>
      <c r="G12" s="87">
        <v>0</v>
      </c>
      <c r="H12" s="6">
        <f t="shared" si="2"/>
        <v>0</v>
      </c>
      <c r="I12" s="87">
        <v>3171</v>
      </c>
      <c r="J12" s="6">
        <f t="shared" si="3"/>
        <v>0.005632006706545987</v>
      </c>
      <c r="K12" s="37">
        <f t="shared" si="4"/>
        <v>25383</v>
      </c>
      <c r="L12" s="6">
        <f t="shared" si="5"/>
        <v>0.007207588369837905</v>
      </c>
    </row>
    <row r="13" spans="2:12" ht="12.75">
      <c r="B13" s="85" t="s">
        <v>31</v>
      </c>
      <c r="C13" s="87">
        <v>50</v>
      </c>
      <c r="D13" s="6">
        <f t="shared" si="0"/>
        <v>3.16448686263279E-05</v>
      </c>
      <c r="E13" s="87">
        <v>50</v>
      </c>
      <c r="F13" s="6">
        <f t="shared" si="1"/>
        <v>4.634598949614494E-05</v>
      </c>
      <c r="G13" s="87">
        <v>0</v>
      </c>
      <c r="H13" s="6">
        <f t="shared" si="2"/>
        <v>0</v>
      </c>
      <c r="I13" s="87">
        <v>566</v>
      </c>
      <c r="J13" s="6">
        <f t="shared" si="3"/>
        <v>0.00100527145881584</v>
      </c>
      <c r="K13" s="37">
        <f t="shared" si="4"/>
        <v>666</v>
      </c>
      <c r="L13" s="6">
        <f t="shared" si="5"/>
        <v>0.00018911294387235727</v>
      </c>
    </row>
    <row r="14" spans="2:12" ht="12.75">
      <c r="B14" s="85" t="s">
        <v>32</v>
      </c>
      <c r="C14" s="87">
        <v>227</v>
      </c>
      <c r="D14" s="6">
        <f t="shared" si="0"/>
        <v>0.00014366770356352866</v>
      </c>
      <c r="E14" s="87">
        <v>227</v>
      </c>
      <c r="F14" s="6">
        <f t="shared" si="1"/>
        <v>0.00021041079231249804</v>
      </c>
      <c r="G14" s="87">
        <v>0</v>
      </c>
      <c r="H14" s="6">
        <f t="shared" si="2"/>
        <v>0</v>
      </c>
      <c r="I14" s="87">
        <v>0</v>
      </c>
      <c r="J14" s="6">
        <f t="shared" si="3"/>
        <v>0</v>
      </c>
      <c r="K14" s="37">
        <f t="shared" si="4"/>
        <v>454</v>
      </c>
      <c r="L14" s="6">
        <f t="shared" si="5"/>
        <v>0.00012891482960668198</v>
      </c>
    </row>
    <row r="15" spans="2:12" ht="12.75">
      <c r="B15" s="85" t="s">
        <v>33</v>
      </c>
      <c r="C15" s="87">
        <v>6613</v>
      </c>
      <c r="D15" s="6">
        <f t="shared" si="0"/>
        <v>0.004185350324518128</v>
      </c>
      <c r="E15" s="87">
        <v>6613</v>
      </c>
      <c r="F15" s="6">
        <f t="shared" si="1"/>
        <v>0.00612972057076013</v>
      </c>
      <c r="G15" s="87">
        <v>1389</v>
      </c>
      <c r="H15" s="6">
        <f t="shared" si="2"/>
        <v>0.00463315054236881</v>
      </c>
      <c r="I15" s="87">
        <v>15139</v>
      </c>
      <c r="J15" s="6">
        <f t="shared" si="3"/>
        <v>0.026888347376348057</v>
      </c>
      <c r="K15" s="37">
        <f t="shared" si="4"/>
        <v>29754</v>
      </c>
      <c r="L15" s="6">
        <f t="shared" si="5"/>
        <v>0.008448748546513691</v>
      </c>
    </row>
    <row r="16" spans="2:12" ht="12.75">
      <c r="B16" s="85" t="s">
        <v>35</v>
      </c>
      <c r="C16" s="87">
        <v>9182</v>
      </c>
      <c r="D16" s="6">
        <f t="shared" si="0"/>
        <v>0.005811263674538855</v>
      </c>
      <c r="E16" s="87">
        <v>9182</v>
      </c>
      <c r="F16" s="6">
        <f t="shared" si="1"/>
        <v>0.008510977511072057</v>
      </c>
      <c r="G16" s="87">
        <v>5860</v>
      </c>
      <c r="H16" s="6">
        <f t="shared" si="2"/>
        <v>0.019546625038359418</v>
      </c>
      <c r="I16" s="87">
        <v>0</v>
      </c>
      <c r="J16" s="6">
        <f t="shared" si="3"/>
        <v>0</v>
      </c>
      <c r="K16" s="37">
        <f t="shared" si="4"/>
        <v>24224</v>
      </c>
      <c r="L16" s="6">
        <f t="shared" si="5"/>
        <v>0.006878486414960935</v>
      </c>
    </row>
    <row r="17" spans="2:12" ht="12.75">
      <c r="B17" s="85" t="s">
        <v>38</v>
      </c>
      <c r="C17" s="87">
        <v>22139</v>
      </c>
      <c r="D17" s="6">
        <f t="shared" si="0"/>
        <v>0.014011714930365467</v>
      </c>
      <c r="E17" s="87">
        <v>22139</v>
      </c>
      <c r="F17" s="6">
        <f t="shared" si="1"/>
        <v>0.020521077229103058</v>
      </c>
      <c r="G17" s="87">
        <v>6925</v>
      </c>
      <c r="H17" s="6">
        <f t="shared" si="2"/>
        <v>0.02309904068099641</v>
      </c>
      <c r="I17" s="87">
        <v>19840</v>
      </c>
      <c r="J17" s="6">
        <f t="shared" si="3"/>
        <v>0.0352377839980676</v>
      </c>
      <c r="K17" s="37">
        <f t="shared" si="4"/>
        <v>71043</v>
      </c>
      <c r="L17" s="6">
        <f t="shared" si="5"/>
        <v>0.02017289920649231</v>
      </c>
    </row>
    <row r="18" spans="2:12" ht="12.75">
      <c r="B18" s="85" t="s">
        <v>39</v>
      </c>
      <c r="C18" s="87">
        <v>36</v>
      </c>
      <c r="D18" s="6">
        <f t="shared" si="0"/>
        <v>2.2784305410956088E-05</v>
      </c>
      <c r="E18" s="87">
        <v>36</v>
      </c>
      <c r="F18" s="6">
        <f t="shared" si="1"/>
        <v>3.336911243722436E-05</v>
      </c>
      <c r="G18" s="87">
        <v>0</v>
      </c>
      <c r="H18" s="6">
        <f t="shared" si="2"/>
        <v>0</v>
      </c>
      <c r="I18" s="87">
        <v>3497</v>
      </c>
      <c r="J18" s="6">
        <f t="shared" si="3"/>
        <v>0.0062110146492561705</v>
      </c>
      <c r="K18" s="37">
        <f t="shared" si="4"/>
        <v>3569</v>
      </c>
      <c r="L18" s="6">
        <f t="shared" si="5"/>
        <v>0.00101342957459526</v>
      </c>
    </row>
    <row r="19" spans="2:12" ht="12.75">
      <c r="B19" s="85" t="s">
        <v>40</v>
      </c>
      <c r="C19" s="87">
        <v>176412</v>
      </c>
      <c r="D19" s="6">
        <f t="shared" si="0"/>
        <v>0.11165069128215514</v>
      </c>
      <c r="E19" s="87">
        <v>176412</v>
      </c>
      <c r="F19" s="6">
        <f t="shared" si="1"/>
        <v>0.16351977397987844</v>
      </c>
      <c r="G19" s="87">
        <v>41991</v>
      </c>
      <c r="H19" s="6">
        <f t="shared" si="2"/>
        <v>0.140065244366169</v>
      </c>
      <c r="I19" s="87">
        <v>13413</v>
      </c>
      <c r="J19" s="6">
        <f t="shared" si="3"/>
        <v>0.02382280225635488</v>
      </c>
      <c r="K19" s="37">
        <f t="shared" si="4"/>
        <v>408228</v>
      </c>
      <c r="L19" s="6">
        <f t="shared" si="5"/>
        <v>0.11591771599267968</v>
      </c>
    </row>
    <row r="20" spans="2:12" ht="12.75">
      <c r="B20" s="85" t="s">
        <v>42</v>
      </c>
      <c r="C20" s="87">
        <v>0</v>
      </c>
      <c r="D20" s="6">
        <f t="shared" si="0"/>
        <v>0</v>
      </c>
      <c r="E20" s="87">
        <v>0</v>
      </c>
      <c r="F20" s="6">
        <f t="shared" si="1"/>
        <v>0</v>
      </c>
      <c r="G20" s="87">
        <v>0</v>
      </c>
      <c r="H20" s="6">
        <f t="shared" si="2"/>
        <v>0</v>
      </c>
      <c r="I20" s="87">
        <v>569</v>
      </c>
      <c r="J20" s="6">
        <f t="shared" si="3"/>
        <v>0.0010105997527671607</v>
      </c>
      <c r="K20" s="37">
        <f t="shared" si="4"/>
        <v>569</v>
      </c>
      <c r="L20" s="6">
        <f t="shared" si="5"/>
        <v>0.00016156946706211907</v>
      </c>
    </row>
    <row r="21" spans="2:12" ht="12.75">
      <c r="B21" s="85" t="s">
        <v>43</v>
      </c>
      <c r="C21" s="87">
        <v>4460</v>
      </c>
      <c r="D21" s="6">
        <f t="shared" si="0"/>
        <v>0.0028227222814684485</v>
      </c>
      <c r="E21" s="87">
        <v>4460</v>
      </c>
      <c r="F21" s="6">
        <f t="shared" si="1"/>
        <v>0.004134062263056129</v>
      </c>
      <c r="G21" s="87">
        <v>33</v>
      </c>
      <c r="H21" s="6">
        <f t="shared" si="2"/>
        <v>0.00011007485089861106</v>
      </c>
      <c r="I21" s="87">
        <v>529</v>
      </c>
      <c r="J21" s="6">
        <f t="shared" si="3"/>
        <v>0.0009395558334162179</v>
      </c>
      <c r="K21" s="37">
        <f t="shared" si="4"/>
        <v>9482</v>
      </c>
      <c r="L21" s="6">
        <f t="shared" si="5"/>
        <v>0.0026924458465430808</v>
      </c>
    </row>
    <row r="22" spans="2:12" ht="12.75">
      <c r="B22" s="85" t="s">
        <v>44</v>
      </c>
      <c r="C22" s="87">
        <v>11337</v>
      </c>
      <c r="D22" s="6">
        <f t="shared" si="0"/>
        <v>0.007175157512333588</v>
      </c>
      <c r="E22" s="87">
        <v>11337</v>
      </c>
      <c r="F22" s="6">
        <f t="shared" si="1"/>
        <v>0.010508489658355904</v>
      </c>
      <c r="G22" s="87">
        <v>851</v>
      </c>
      <c r="H22" s="6">
        <f t="shared" si="2"/>
        <v>0.0028385969125672124</v>
      </c>
      <c r="I22" s="87">
        <v>7040</v>
      </c>
      <c r="J22" s="6">
        <f t="shared" si="3"/>
        <v>0.012503729805765924</v>
      </c>
      <c r="K22" s="37">
        <f t="shared" si="4"/>
        <v>30565</v>
      </c>
      <c r="L22" s="6">
        <f t="shared" si="5"/>
        <v>0.008679034728916818</v>
      </c>
    </row>
    <row r="23" spans="2:12" ht="12.75">
      <c r="B23" s="85" t="s">
        <v>45</v>
      </c>
      <c r="C23" s="87">
        <v>138111</v>
      </c>
      <c r="D23" s="6">
        <f t="shared" si="0"/>
        <v>0.08741008901701544</v>
      </c>
      <c r="E23" s="87">
        <v>138111</v>
      </c>
      <c r="F23" s="6">
        <f t="shared" si="1"/>
        <v>0.12801781910604149</v>
      </c>
      <c r="G23" s="87">
        <v>36218</v>
      </c>
      <c r="H23" s="6">
        <f t="shared" si="2"/>
        <v>0.12080881666199682</v>
      </c>
      <c r="I23" s="87">
        <v>3468</v>
      </c>
      <c r="J23" s="6">
        <f t="shared" si="3"/>
        <v>0.006159507807726737</v>
      </c>
      <c r="K23" s="37">
        <f t="shared" si="4"/>
        <v>315908</v>
      </c>
      <c r="L23" s="6">
        <f t="shared" si="5"/>
        <v>0.08970314095019316</v>
      </c>
    </row>
    <row r="24" spans="2:12" ht="12.75">
      <c r="B24" s="85" t="s">
        <v>46</v>
      </c>
      <c r="C24" s="87">
        <v>98101</v>
      </c>
      <c r="D24" s="6">
        <f t="shared" si="0"/>
        <v>0.06208786514222786</v>
      </c>
      <c r="E24" s="87">
        <v>98101</v>
      </c>
      <c r="F24" s="6">
        <f t="shared" si="1"/>
        <v>0.0909317583112263</v>
      </c>
      <c r="G24" s="87">
        <v>20185</v>
      </c>
      <c r="H24" s="6">
        <f t="shared" si="2"/>
        <v>0.06732911713298376</v>
      </c>
      <c r="I24" s="87">
        <v>20262</v>
      </c>
      <c r="J24" s="6">
        <f t="shared" si="3"/>
        <v>0.03598729734722005</v>
      </c>
      <c r="K24" s="37">
        <f t="shared" si="4"/>
        <v>236649</v>
      </c>
      <c r="L24" s="6">
        <f t="shared" si="5"/>
        <v>0.06719728086253675</v>
      </c>
    </row>
    <row r="25" spans="2:12" ht="12.75">
      <c r="B25" s="85" t="s">
        <v>48</v>
      </c>
      <c r="C25" s="87">
        <v>37921</v>
      </c>
      <c r="D25" s="6">
        <f t="shared" si="0"/>
        <v>0.024000101263579605</v>
      </c>
      <c r="E25" s="87">
        <v>37921</v>
      </c>
      <c r="F25" s="6">
        <f t="shared" si="1"/>
        <v>0.03514972535366625</v>
      </c>
      <c r="G25" s="87">
        <v>14423</v>
      </c>
      <c r="H25" s="6">
        <f t="shared" si="2"/>
        <v>0.0481093810457778</v>
      </c>
      <c r="I25" s="87">
        <v>51910</v>
      </c>
      <c r="J25" s="6">
        <f t="shared" si="3"/>
        <v>0.09219724633768596</v>
      </c>
      <c r="K25" s="37">
        <f t="shared" si="4"/>
        <v>142175</v>
      </c>
      <c r="L25" s="6">
        <f t="shared" si="5"/>
        <v>0.04037107026284144</v>
      </c>
    </row>
    <row r="26" spans="2:12" ht="12.75">
      <c r="B26" s="85" t="s">
        <v>51</v>
      </c>
      <c r="C26" s="87">
        <v>79151</v>
      </c>
      <c r="D26" s="6">
        <f t="shared" si="0"/>
        <v>0.05009445993284959</v>
      </c>
      <c r="E26" s="87">
        <v>79152</v>
      </c>
      <c r="F26" s="6">
        <f t="shared" si="1"/>
        <v>0.07336755521197728</v>
      </c>
      <c r="G26" s="87">
        <v>29583</v>
      </c>
      <c r="H26" s="6">
        <f t="shared" si="2"/>
        <v>0.09867710042829124</v>
      </c>
      <c r="I26" s="87">
        <v>29384</v>
      </c>
      <c r="J26" s="6">
        <f t="shared" si="3"/>
        <v>0.05218886315520255</v>
      </c>
      <c r="K26" s="37">
        <f t="shared" si="4"/>
        <v>217270</v>
      </c>
      <c r="L26" s="6">
        <f t="shared" si="5"/>
        <v>0.06169454852124184</v>
      </c>
    </row>
    <row r="27" spans="2:12" ht="12.75">
      <c r="B27" s="85" t="s">
        <v>52</v>
      </c>
      <c r="C27" s="87">
        <v>2588</v>
      </c>
      <c r="D27" s="6">
        <f t="shared" si="0"/>
        <v>0.001637938400098732</v>
      </c>
      <c r="E27" s="87">
        <v>2588</v>
      </c>
      <c r="F27" s="6">
        <f t="shared" si="1"/>
        <v>0.0023988684163204622</v>
      </c>
      <c r="G27" s="87">
        <v>0</v>
      </c>
      <c r="H27" s="6">
        <f t="shared" si="2"/>
        <v>0</v>
      </c>
      <c r="I27" s="87">
        <v>18743</v>
      </c>
      <c r="J27" s="6">
        <f t="shared" si="3"/>
        <v>0.033289404509868004</v>
      </c>
      <c r="K27" s="37">
        <f t="shared" si="4"/>
        <v>23919</v>
      </c>
      <c r="L27" s="6">
        <f t="shared" si="5"/>
        <v>0.006791880637361732</v>
      </c>
    </row>
    <row r="28" spans="2:12" ht="12.75">
      <c r="B28" s="85" t="s">
        <v>53</v>
      </c>
      <c r="C28" s="87">
        <v>6706</v>
      </c>
      <c r="D28" s="6">
        <f t="shared" si="0"/>
        <v>0.004244209780163098</v>
      </c>
      <c r="E28" s="87">
        <v>6706</v>
      </c>
      <c r="F28" s="6">
        <f t="shared" si="1"/>
        <v>0.006215924111222959</v>
      </c>
      <c r="G28" s="87">
        <v>67</v>
      </c>
      <c r="H28" s="6">
        <f t="shared" si="2"/>
        <v>0.00022348530333960427</v>
      </c>
      <c r="I28" s="87">
        <v>6608</v>
      </c>
      <c r="J28" s="6">
        <f t="shared" si="3"/>
        <v>0.011736455476775742</v>
      </c>
      <c r="K28" s="37">
        <f t="shared" si="4"/>
        <v>20087</v>
      </c>
      <c r="L28" s="6">
        <f t="shared" si="5"/>
        <v>0.005703771326672734</v>
      </c>
    </row>
    <row r="29" spans="2:12" ht="12.75">
      <c r="B29" s="85" t="s">
        <v>54</v>
      </c>
      <c r="C29" s="87">
        <v>1475</v>
      </c>
      <c r="D29" s="6">
        <f t="shared" si="0"/>
        <v>0.000933523624476673</v>
      </c>
      <c r="E29" s="87">
        <v>1475</v>
      </c>
      <c r="F29" s="6">
        <f t="shared" si="1"/>
        <v>0.0013672066901362758</v>
      </c>
      <c r="G29" s="87">
        <v>0</v>
      </c>
      <c r="H29" s="6">
        <f t="shared" si="2"/>
        <v>0</v>
      </c>
      <c r="I29" s="87">
        <v>346</v>
      </c>
      <c r="J29" s="6">
        <f t="shared" si="3"/>
        <v>0.0006145299023856549</v>
      </c>
      <c r="K29" s="37">
        <f t="shared" si="4"/>
        <v>3296</v>
      </c>
      <c r="L29" s="6">
        <f t="shared" si="5"/>
        <v>0.0009359103048097442</v>
      </c>
    </row>
    <row r="30" spans="2:12" ht="12.75">
      <c r="B30" s="85" t="s">
        <v>55</v>
      </c>
      <c r="C30" s="87">
        <v>5710</v>
      </c>
      <c r="D30" s="6">
        <f t="shared" si="0"/>
        <v>0.003613843997126646</v>
      </c>
      <c r="E30" s="87">
        <v>5710</v>
      </c>
      <c r="F30" s="6">
        <f t="shared" si="1"/>
        <v>0.005292712000459752</v>
      </c>
      <c r="G30" s="87">
        <v>96</v>
      </c>
      <c r="H30" s="6">
        <f t="shared" si="2"/>
        <v>0.0003202177480686867</v>
      </c>
      <c r="I30" s="87">
        <v>4411</v>
      </c>
      <c r="J30" s="6">
        <f t="shared" si="3"/>
        <v>0.007834368206425212</v>
      </c>
      <c r="K30" s="37">
        <f t="shared" si="4"/>
        <v>15927</v>
      </c>
      <c r="L30" s="6">
        <f t="shared" si="5"/>
        <v>0.004522525310893445</v>
      </c>
    </row>
    <row r="31" spans="2:12" ht="12.75">
      <c r="B31" s="85" t="s">
        <v>58</v>
      </c>
      <c r="C31" s="87">
        <v>198790</v>
      </c>
      <c r="D31" s="6">
        <f t="shared" si="0"/>
        <v>0.12581366868455446</v>
      </c>
      <c r="E31" s="87">
        <v>0</v>
      </c>
      <c r="F31" s="6">
        <f t="shared" si="1"/>
        <v>0</v>
      </c>
      <c r="G31" s="87">
        <v>0</v>
      </c>
      <c r="H31" s="6">
        <f t="shared" si="2"/>
        <v>0</v>
      </c>
      <c r="I31" s="87">
        <v>0</v>
      </c>
      <c r="J31" s="6">
        <f t="shared" si="3"/>
        <v>0</v>
      </c>
      <c r="K31" s="37">
        <f t="shared" si="4"/>
        <v>198790</v>
      </c>
      <c r="L31" s="6">
        <f t="shared" si="5"/>
        <v>0.05644709025883769</v>
      </c>
    </row>
    <row r="32" spans="2:12" ht="12.75">
      <c r="B32" s="85" t="s">
        <v>61</v>
      </c>
      <c r="C32" s="87">
        <v>274385</v>
      </c>
      <c r="D32" s="6">
        <f t="shared" si="0"/>
        <v>0.1736575455606996</v>
      </c>
      <c r="E32" s="87">
        <v>0</v>
      </c>
      <c r="F32" s="6">
        <f t="shared" si="1"/>
        <v>0</v>
      </c>
      <c r="G32" s="87">
        <v>0</v>
      </c>
      <c r="H32" s="6">
        <f t="shared" si="2"/>
        <v>0</v>
      </c>
      <c r="I32" s="87">
        <v>0</v>
      </c>
      <c r="J32" s="6">
        <f t="shared" si="3"/>
        <v>0</v>
      </c>
      <c r="K32" s="37">
        <f t="shared" si="4"/>
        <v>274385</v>
      </c>
      <c r="L32" s="6">
        <f t="shared" si="5"/>
        <v>0.07791254520182696</v>
      </c>
    </row>
    <row r="33" spans="2:12" ht="12.75">
      <c r="B33" s="85" t="s">
        <v>63</v>
      </c>
      <c r="C33" s="87">
        <v>28020</v>
      </c>
      <c r="D33" s="6">
        <f t="shared" si="0"/>
        <v>0.017733784378194156</v>
      </c>
      <c r="E33" s="87">
        <v>0</v>
      </c>
      <c r="F33" s="6">
        <f t="shared" si="1"/>
        <v>0</v>
      </c>
      <c r="G33" s="87">
        <v>0</v>
      </c>
      <c r="H33" s="6">
        <f t="shared" si="2"/>
        <v>0</v>
      </c>
      <c r="I33" s="87">
        <v>3024</v>
      </c>
      <c r="J33" s="6">
        <f t="shared" si="3"/>
        <v>0.0053709203029312725</v>
      </c>
      <c r="K33" s="37">
        <f t="shared" si="4"/>
        <v>31044</v>
      </c>
      <c r="L33" s="6">
        <f t="shared" si="5"/>
        <v>0.008815048392752942</v>
      </c>
    </row>
    <row r="34" spans="2:12" ht="12.75">
      <c r="B34" s="85" t="s">
        <v>67</v>
      </c>
      <c r="C34" s="87">
        <v>60931</v>
      </c>
      <c r="D34" s="6">
        <f t="shared" si="0"/>
        <v>0.038563069805415705</v>
      </c>
      <c r="E34" s="87">
        <v>60931</v>
      </c>
      <c r="F34" s="6">
        <f t="shared" si="1"/>
        <v>0.05647814971979215</v>
      </c>
      <c r="G34" s="87">
        <v>9840</v>
      </c>
      <c r="H34" s="6">
        <f t="shared" si="2"/>
        <v>0.032822319177040385</v>
      </c>
      <c r="I34" s="87">
        <v>7563</v>
      </c>
      <c r="J34" s="6">
        <f t="shared" si="3"/>
        <v>0.013432629051279501</v>
      </c>
      <c r="K34" s="37">
        <f t="shared" si="4"/>
        <v>139265</v>
      </c>
      <c r="L34" s="6">
        <f t="shared" si="5"/>
        <v>0.03954476595853429</v>
      </c>
    </row>
    <row r="35" spans="2:12" ht="12.75">
      <c r="B35" s="85" t="s">
        <v>68</v>
      </c>
      <c r="C35" s="87">
        <v>811</v>
      </c>
      <c r="D35" s="6">
        <f t="shared" si="0"/>
        <v>0.0005132797691190385</v>
      </c>
      <c r="E35" s="87">
        <v>811</v>
      </c>
      <c r="F35" s="6">
        <f t="shared" si="1"/>
        <v>0.0007517319496274709</v>
      </c>
      <c r="G35" s="87">
        <v>299</v>
      </c>
      <c r="H35" s="6">
        <f t="shared" si="2"/>
        <v>0.0009973448611722638</v>
      </c>
      <c r="I35" s="87">
        <v>17921</v>
      </c>
      <c r="J35" s="6">
        <f t="shared" si="3"/>
        <v>0.03182945196720613</v>
      </c>
      <c r="K35" s="37">
        <f t="shared" si="4"/>
        <v>19842</v>
      </c>
      <c r="L35" s="6">
        <f t="shared" si="5"/>
        <v>0.005634202751224194</v>
      </c>
    </row>
    <row r="36" spans="2:12" ht="12.75">
      <c r="B36" s="85" t="s">
        <v>70</v>
      </c>
      <c r="C36" s="87">
        <v>3416</v>
      </c>
      <c r="D36" s="6">
        <f t="shared" si="0"/>
        <v>0.002161977424550722</v>
      </c>
      <c r="E36" s="87">
        <v>3416</v>
      </c>
      <c r="F36" s="6">
        <f t="shared" si="1"/>
        <v>0.0031663580023766225</v>
      </c>
      <c r="G36" s="87">
        <v>187</v>
      </c>
      <c r="H36" s="6">
        <f t="shared" si="2"/>
        <v>0.0006237574884254627</v>
      </c>
      <c r="I36" s="87">
        <v>11054</v>
      </c>
      <c r="J36" s="6">
        <f t="shared" si="3"/>
        <v>0.01963298711263303</v>
      </c>
      <c r="K36" s="37">
        <f t="shared" si="4"/>
        <v>18073</v>
      </c>
      <c r="L36" s="6">
        <f t="shared" si="5"/>
        <v>0.0051318892411488185</v>
      </c>
    </row>
    <row r="37" spans="2:12" ht="12.75">
      <c r="B37" s="85" t="s">
        <v>73</v>
      </c>
      <c r="C37" s="87">
        <v>0</v>
      </c>
      <c r="D37" s="6">
        <f t="shared" si="0"/>
        <v>0</v>
      </c>
      <c r="E37" s="87">
        <v>0</v>
      </c>
      <c r="F37" s="6">
        <f t="shared" si="1"/>
        <v>0</v>
      </c>
      <c r="G37" s="87">
        <v>0</v>
      </c>
      <c r="H37" s="6">
        <f t="shared" si="2"/>
        <v>0</v>
      </c>
      <c r="I37" s="87">
        <v>11852</v>
      </c>
      <c r="J37" s="6">
        <f t="shared" si="3"/>
        <v>0.02105031330368434</v>
      </c>
      <c r="K37" s="37">
        <f t="shared" si="4"/>
        <v>11852</v>
      </c>
      <c r="L37" s="6">
        <f t="shared" si="5"/>
        <v>0.003365415331494262</v>
      </c>
    </row>
    <row r="38" spans="2:12" ht="12.75">
      <c r="B38" s="85" t="s">
        <v>75</v>
      </c>
      <c r="C38" s="87">
        <v>9913</v>
      </c>
      <c r="D38" s="6">
        <f t="shared" si="0"/>
        <v>0.006273911653855769</v>
      </c>
      <c r="E38" s="87">
        <v>9913</v>
      </c>
      <c r="F38" s="6">
        <f t="shared" si="1"/>
        <v>0.009188555877505696</v>
      </c>
      <c r="G38" s="87">
        <v>643</v>
      </c>
      <c r="H38" s="6">
        <f t="shared" si="2"/>
        <v>0.0021447917917517246</v>
      </c>
      <c r="I38" s="87">
        <v>2108</v>
      </c>
      <c r="J38" s="6">
        <f t="shared" si="3"/>
        <v>0.0037440145497946832</v>
      </c>
      <c r="K38" s="37">
        <f t="shared" si="4"/>
        <v>22577</v>
      </c>
      <c r="L38" s="6">
        <f t="shared" si="5"/>
        <v>0.006410815215925241</v>
      </c>
    </row>
    <row r="39" spans="2:12" ht="12.75">
      <c r="B39" s="85" t="s">
        <v>78</v>
      </c>
      <c r="C39" s="87">
        <v>512</v>
      </c>
      <c r="D39" s="6">
        <f t="shared" si="0"/>
        <v>0.00032404345473359766</v>
      </c>
      <c r="E39" s="87">
        <v>512</v>
      </c>
      <c r="F39" s="6">
        <f t="shared" si="1"/>
        <v>0.0004745829324405242</v>
      </c>
      <c r="G39" s="87">
        <v>0</v>
      </c>
      <c r="H39" s="6">
        <f t="shared" si="2"/>
        <v>0</v>
      </c>
      <c r="I39" s="87">
        <v>85</v>
      </c>
      <c r="J39" s="6">
        <f t="shared" si="3"/>
        <v>0.00015096832862075335</v>
      </c>
      <c r="K39" s="37">
        <f t="shared" si="4"/>
        <v>1109</v>
      </c>
      <c r="L39" s="6">
        <f t="shared" si="5"/>
        <v>0.0003149042864180844</v>
      </c>
    </row>
    <row r="40" spans="2:12" ht="12.75">
      <c r="B40" s="85" t="s">
        <v>79</v>
      </c>
      <c r="C40" s="87">
        <v>34096</v>
      </c>
      <c r="D40" s="6">
        <f t="shared" si="0"/>
        <v>0.02157926881366552</v>
      </c>
      <c r="E40" s="87">
        <v>34096</v>
      </c>
      <c r="F40" s="6">
        <f t="shared" si="1"/>
        <v>0.03160425715721116</v>
      </c>
      <c r="G40" s="87">
        <v>15202</v>
      </c>
      <c r="H40" s="6">
        <f t="shared" si="2"/>
        <v>0.050707814647293493</v>
      </c>
      <c r="I40" s="87">
        <v>17782</v>
      </c>
      <c r="J40" s="6">
        <f t="shared" si="3"/>
        <v>0.0315825743474616</v>
      </c>
      <c r="K40" s="37">
        <f t="shared" si="4"/>
        <v>101176</v>
      </c>
      <c r="L40" s="6">
        <f t="shared" si="5"/>
        <v>0.028729266079924355</v>
      </c>
    </row>
    <row r="41" spans="2:12" ht="12.75">
      <c r="B41" s="85" t="s">
        <v>81</v>
      </c>
      <c r="C41" s="87">
        <v>1746</v>
      </c>
      <c r="D41" s="6">
        <f t="shared" si="0"/>
        <v>0.0011050388124313703</v>
      </c>
      <c r="E41" s="87">
        <v>1746</v>
      </c>
      <c r="F41" s="6">
        <f t="shared" si="1"/>
        <v>0.0016184019532053814</v>
      </c>
      <c r="G41" s="87">
        <v>4</v>
      </c>
      <c r="H41" s="6">
        <f t="shared" si="2"/>
        <v>1.3342406169528612E-05</v>
      </c>
      <c r="I41" s="87">
        <v>486</v>
      </c>
      <c r="J41" s="6">
        <f t="shared" si="3"/>
        <v>0.0008631836201139544</v>
      </c>
      <c r="K41" s="37">
        <f t="shared" si="4"/>
        <v>3982</v>
      </c>
      <c r="L41" s="6">
        <f t="shared" si="5"/>
        <v>0.0011307023160656558</v>
      </c>
    </row>
    <row r="42" spans="2:12" ht="12.75">
      <c r="B42" s="85" t="s">
        <v>82</v>
      </c>
      <c r="C42" s="87">
        <v>3787</v>
      </c>
      <c r="D42" s="6">
        <f t="shared" si="0"/>
        <v>0.002396782349758075</v>
      </c>
      <c r="E42" s="87">
        <v>3787</v>
      </c>
      <c r="F42" s="6">
        <f t="shared" si="1"/>
        <v>0.003510245244438018</v>
      </c>
      <c r="G42" s="87">
        <v>4607</v>
      </c>
      <c r="H42" s="6">
        <f t="shared" si="2"/>
        <v>0.01536711630575458</v>
      </c>
      <c r="I42" s="87">
        <v>1751</v>
      </c>
      <c r="J42" s="6">
        <f t="shared" si="3"/>
        <v>0.003109947569587519</v>
      </c>
      <c r="K42" s="37">
        <f t="shared" si="4"/>
        <v>13932</v>
      </c>
      <c r="L42" s="6">
        <f t="shared" si="5"/>
        <v>0.003956038339383907</v>
      </c>
    </row>
    <row r="43" spans="2:12" ht="12.75">
      <c r="B43" s="85" t="s">
        <v>88</v>
      </c>
      <c r="C43" s="87">
        <v>0</v>
      </c>
      <c r="D43" s="6">
        <f t="shared" si="0"/>
        <v>0</v>
      </c>
      <c r="E43" s="87">
        <v>0</v>
      </c>
      <c r="F43" s="6">
        <f t="shared" si="1"/>
        <v>0</v>
      </c>
      <c r="G43" s="87">
        <v>0</v>
      </c>
      <c r="H43" s="6">
        <f t="shared" si="2"/>
        <v>0</v>
      </c>
      <c r="I43" s="87">
        <v>12877</v>
      </c>
      <c r="J43" s="6">
        <f t="shared" si="3"/>
        <v>0.022870813737052246</v>
      </c>
      <c r="K43" s="37">
        <f t="shared" si="4"/>
        <v>12877</v>
      </c>
      <c r="L43" s="6">
        <f t="shared" si="5"/>
        <v>0.0036564675349014183</v>
      </c>
    </row>
    <row r="44" spans="2:12" ht="12.75">
      <c r="B44" s="85" t="s">
        <v>89</v>
      </c>
      <c r="C44" s="87">
        <v>31686</v>
      </c>
      <c r="D44" s="6">
        <f t="shared" si="0"/>
        <v>0.020053986145876515</v>
      </c>
      <c r="E44" s="87">
        <v>31686</v>
      </c>
      <c r="F44" s="6">
        <f t="shared" si="1"/>
        <v>0.02937038046349697</v>
      </c>
      <c r="G44" s="87">
        <v>4429</v>
      </c>
      <c r="H44" s="6">
        <f t="shared" si="2"/>
        <v>0.014773379231210557</v>
      </c>
      <c r="I44" s="87">
        <v>20862</v>
      </c>
      <c r="J44" s="6">
        <f t="shared" si="3"/>
        <v>0.037052956137484196</v>
      </c>
      <c r="K44" s="37">
        <f t="shared" si="4"/>
        <v>88663</v>
      </c>
      <c r="L44" s="6">
        <f t="shared" si="5"/>
        <v>0.025176157571403623</v>
      </c>
    </row>
    <row r="45" spans="2:12" ht="12.75">
      <c r="B45" s="85" t="s">
        <v>93</v>
      </c>
      <c r="C45" s="87">
        <v>3564</v>
      </c>
      <c r="D45" s="6">
        <f t="shared" si="0"/>
        <v>0.0022556462356846524</v>
      </c>
      <c r="E45" s="87">
        <v>3564</v>
      </c>
      <c r="F45" s="6">
        <f t="shared" si="1"/>
        <v>0.0033035421312852115</v>
      </c>
      <c r="G45" s="87">
        <v>126</v>
      </c>
      <c r="H45" s="6">
        <f t="shared" si="2"/>
        <v>0.0004202857943401513</v>
      </c>
      <c r="I45" s="87">
        <v>6920</v>
      </c>
      <c r="J45" s="6">
        <f t="shared" si="3"/>
        <v>0.012290598047713095</v>
      </c>
      <c r="K45" s="37">
        <f t="shared" si="4"/>
        <v>14174</v>
      </c>
      <c r="L45" s="6">
        <f t="shared" si="5"/>
        <v>0.0040247550547249135</v>
      </c>
    </row>
    <row r="46" spans="2:12" ht="12.75">
      <c r="B46" s="85" t="s">
        <v>97</v>
      </c>
      <c r="C46" s="87">
        <v>0</v>
      </c>
      <c r="D46" s="6">
        <f t="shared" si="0"/>
        <v>0</v>
      </c>
      <c r="E46" s="87">
        <v>0</v>
      </c>
      <c r="F46" s="6">
        <f t="shared" si="1"/>
        <v>0</v>
      </c>
      <c r="G46" s="87">
        <v>0</v>
      </c>
      <c r="H46" s="6">
        <f t="shared" si="2"/>
        <v>0</v>
      </c>
      <c r="I46" s="87">
        <v>249</v>
      </c>
      <c r="J46" s="6">
        <f t="shared" si="3"/>
        <v>0.0004422483979596186</v>
      </c>
      <c r="K46" s="37">
        <f t="shared" si="4"/>
        <v>249</v>
      </c>
      <c r="L46" s="6">
        <f t="shared" si="5"/>
        <v>7.07043889252507E-05</v>
      </c>
    </row>
    <row r="47" spans="2:12" ht="12.75">
      <c r="B47" s="85" t="s">
        <v>99</v>
      </c>
      <c r="C47" s="87">
        <v>66565</v>
      </c>
      <c r="D47" s="6">
        <f t="shared" si="0"/>
        <v>0.04212881360223033</v>
      </c>
      <c r="E47" s="87">
        <v>66565</v>
      </c>
      <c r="F47" s="6">
        <f t="shared" si="1"/>
        <v>0.06170041581621776</v>
      </c>
      <c r="G47" s="87">
        <v>13717</v>
      </c>
      <c r="H47" s="6">
        <f t="shared" si="2"/>
        <v>0.04575444635685599</v>
      </c>
      <c r="I47" s="87">
        <v>31860</v>
      </c>
      <c r="J47" s="6">
        <f t="shared" si="3"/>
        <v>0.0565864817630259</v>
      </c>
      <c r="K47" s="37">
        <f t="shared" si="4"/>
        <v>178707</v>
      </c>
      <c r="L47" s="6">
        <f t="shared" si="5"/>
        <v>0.05074445474564167</v>
      </c>
    </row>
    <row r="48" spans="2:12" ht="12.75">
      <c r="B48" s="85" t="s">
        <v>106</v>
      </c>
      <c r="C48" s="87">
        <v>2693</v>
      </c>
      <c r="D48" s="6">
        <f t="shared" si="0"/>
        <v>0.0017043926242140206</v>
      </c>
      <c r="E48" s="87">
        <v>2693</v>
      </c>
      <c r="F48" s="6">
        <f t="shared" si="1"/>
        <v>0.0024961949942623666</v>
      </c>
      <c r="G48" s="87">
        <v>0</v>
      </c>
      <c r="H48" s="6">
        <f t="shared" si="2"/>
        <v>0</v>
      </c>
      <c r="I48" s="87">
        <v>5671</v>
      </c>
      <c r="J48" s="6">
        <f t="shared" si="3"/>
        <v>0.01007225166597991</v>
      </c>
      <c r="K48" s="37">
        <f t="shared" si="4"/>
        <v>11057</v>
      </c>
      <c r="L48" s="6">
        <f t="shared" si="5"/>
        <v>0.0031396724029979796</v>
      </c>
    </row>
    <row r="49" spans="2:12" ht="12.75">
      <c r="B49" s="85" t="s">
        <v>110</v>
      </c>
      <c r="C49" s="87">
        <v>0</v>
      </c>
      <c r="D49" s="6">
        <f t="shared" si="0"/>
        <v>0</v>
      </c>
      <c r="E49" s="87">
        <v>0</v>
      </c>
      <c r="F49" s="6">
        <f t="shared" si="1"/>
        <v>0</v>
      </c>
      <c r="G49" s="87">
        <v>0</v>
      </c>
      <c r="H49" s="6">
        <f t="shared" si="2"/>
        <v>0</v>
      </c>
      <c r="I49" s="87">
        <v>5810</v>
      </c>
      <c r="J49" s="6">
        <f t="shared" si="3"/>
        <v>0.010319129285724435</v>
      </c>
      <c r="K49" s="37">
        <f t="shared" si="4"/>
        <v>5810</v>
      </c>
      <c r="L49" s="6">
        <f t="shared" si="5"/>
        <v>0.0016497690749225163</v>
      </c>
    </row>
    <row r="50" spans="2:12" ht="12.75">
      <c r="B50" s="85" t="s">
        <v>112</v>
      </c>
      <c r="C50" s="87">
        <v>0</v>
      </c>
      <c r="D50" s="6">
        <f t="shared" si="0"/>
        <v>0</v>
      </c>
      <c r="E50" s="87">
        <v>0</v>
      </c>
      <c r="F50" s="6">
        <f t="shared" si="1"/>
        <v>0</v>
      </c>
      <c r="G50" s="87">
        <v>0</v>
      </c>
      <c r="H50" s="6">
        <f t="shared" si="2"/>
        <v>0</v>
      </c>
      <c r="I50" s="87">
        <v>8719</v>
      </c>
      <c r="J50" s="6">
        <f t="shared" si="3"/>
        <v>0.015485798320521747</v>
      </c>
      <c r="K50" s="37">
        <f t="shared" si="4"/>
        <v>8719</v>
      </c>
      <c r="L50" s="6">
        <f t="shared" si="5"/>
        <v>0.0024757894258604853</v>
      </c>
    </row>
    <row r="51" spans="2:12" ht="12.75">
      <c r="B51" s="85" t="s">
        <v>115</v>
      </c>
      <c r="C51" s="87">
        <v>44039</v>
      </c>
      <c r="D51" s="6">
        <f t="shared" si="0"/>
        <v>0.027872167388697085</v>
      </c>
      <c r="E51" s="87">
        <v>44039</v>
      </c>
      <c r="F51" s="6">
        <f t="shared" si="1"/>
        <v>0.04082062062841454</v>
      </c>
      <c r="G51" s="87">
        <v>1290</v>
      </c>
      <c r="H51" s="6">
        <f t="shared" si="2"/>
        <v>0.004302925989672977</v>
      </c>
      <c r="I51" s="87">
        <v>10569</v>
      </c>
      <c r="J51" s="6">
        <f t="shared" si="3"/>
        <v>0.018771579590502848</v>
      </c>
      <c r="K51" s="37">
        <f t="shared" si="4"/>
        <v>99937</v>
      </c>
      <c r="L51" s="6">
        <f t="shared" si="5"/>
        <v>0.028377447855513167</v>
      </c>
    </row>
    <row r="52" spans="2:12" ht="12.75">
      <c r="B52" s="85" t="s">
        <v>120</v>
      </c>
      <c r="C52" s="87">
        <v>0</v>
      </c>
      <c r="D52" s="6">
        <f t="shared" si="0"/>
        <v>0</v>
      </c>
      <c r="E52" s="87">
        <v>0</v>
      </c>
      <c r="F52" s="6">
        <f t="shared" si="1"/>
        <v>0</v>
      </c>
      <c r="G52" s="87">
        <v>0</v>
      </c>
      <c r="H52" s="6">
        <f t="shared" si="2"/>
        <v>0</v>
      </c>
      <c r="I52" s="87">
        <v>1389</v>
      </c>
      <c r="J52" s="6">
        <f t="shared" si="3"/>
        <v>0.0024670000994614872</v>
      </c>
      <c r="K52" s="37">
        <f t="shared" si="4"/>
        <v>1389</v>
      </c>
      <c r="L52" s="6">
        <f t="shared" si="5"/>
        <v>0.00039441122978784425</v>
      </c>
    </row>
    <row r="53" spans="2:12" ht="12.75">
      <c r="B53" s="85" t="s">
        <v>121</v>
      </c>
      <c r="C53" s="87">
        <v>629</v>
      </c>
      <c r="D53" s="6">
        <f t="shared" si="0"/>
        <v>0.00039809244731920496</v>
      </c>
      <c r="E53" s="87">
        <v>629</v>
      </c>
      <c r="F53" s="6">
        <f t="shared" si="1"/>
        <v>0.0005830325478615034</v>
      </c>
      <c r="G53" s="87">
        <v>0</v>
      </c>
      <c r="H53" s="6">
        <f t="shared" si="2"/>
        <v>0</v>
      </c>
      <c r="I53" s="87">
        <v>1443</v>
      </c>
      <c r="J53" s="6">
        <f t="shared" si="3"/>
        <v>0.00256290939058526</v>
      </c>
      <c r="K53" s="37">
        <f t="shared" si="4"/>
        <v>2701</v>
      </c>
      <c r="L53" s="6">
        <f t="shared" si="5"/>
        <v>0.0007669580501490045</v>
      </c>
    </row>
    <row r="54" spans="2:12" ht="12.75">
      <c r="B54" s="85" t="s">
        <v>122</v>
      </c>
      <c r="C54" s="87">
        <v>8832</v>
      </c>
      <c r="D54" s="6">
        <f t="shared" si="0"/>
        <v>0.0055897495941545595</v>
      </c>
      <c r="E54" s="87">
        <v>8832</v>
      </c>
      <c r="F54" s="6">
        <f t="shared" si="1"/>
        <v>0.008186555584599043</v>
      </c>
      <c r="G54" s="87">
        <v>793</v>
      </c>
      <c r="H54" s="6">
        <f t="shared" si="2"/>
        <v>0.0026451320231090474</v>
      </c>
      <c r="I54" s="87">
        <v>1913</v>
      </c>
      <c r="J54" s="6">
        <f t="shared" si="3"/>
        <v>0.0033976754429588373</v>
      </c>
      <c r="K54" s="37">
        <f t="shared" si="4"/>
        <v>20370</v>
      </c>
      <c r="L54" s="6">
        <f t="shared" si="5"/>
        <v>0.005784130130150026</v>
      </c>
    </row>
    <row r="55" spans="2:12" ht="12.75">
      <c r="B55" s="85" t="s">
        <v>123</v>
      </c>
      <c r="C55" s="87">
        <v>192</v>
      </c>
      <c r="D55" s="6">
        <f t="shared" si="0"/>
        <v>0.00012151629552509912</v>
      </c>
      <c r="E55" s="87">
        <v>192</v>
      </c>
      <c r="F55" s="6">
        <f t="shared" si="1"/>
        <v>0.00017796859966519657</v>
      </c>
      <c r="G55" s="87">
        <v>0</v>
      </c>
      <c r="H55" s="6">
        <f t="shared" si="2"/>
        <v>0</v>
      </c>
      <c r="I55" s="87">
        <v>188</v>
      </c>
      <c r="J55" s="6">
        <f t="shared" si="3"/>
        <v>0.00033390642094943094</v>
      </c>
      <c r="K55" s="37">
        <f t="shared" si="4"/>
        <v>572</v>
      </c>
      <c r="L55" s="6">
        <f t="shared" si="5"/>
        <v>0.0001624213271696522</v>
      </c>
    </row>
    <row r="56" spans="2:12" ht="12.75">
      <c r="B56" s="85" t="s">
        <v>127</v>
      </c>
      <c r="C56" s="87">
        <v>0</v>
      </c>
      <c r="D56" s="6">
        <f t="shared" si="0"/>
        <v>0</v>
      </c>
      <c r="E56" s="87">
        <v>0</v>
      </c>
      <c r="F56" s="6">
        <f t="shared" si="1"/>
        <v>0</v>
      </c>
      <c r="G56" s="87">
        <v>0</v>
      </c>
      <c r="H56" s="6">
        <f t="shared" si="2"/>
        <v>0</v>
      </c>
      <c r="I56" s="87">
        <v>9430</v>
      </c>
      <c r="J56" s="6">
        <f t="shared" si="3"/>
        <v>0.016748603986984755</v>
      </c>
      <c r="K56" s="37">
        <f t="shared" si="4"/>
        <v>9430</v>
      </c>
      <c r="L56" s="6">
        <f t="shared" si="5"/>
        <v>0.0026776802713458395</v>
      </c>
    </row>
    <row r="57" spans="2:12" ht="12.75">
      <c r="B57" s="85" t="s">
        <v>128</v>
      </c>
      <c r="C57" s="87">
        <v>0</v>
      </c>
      <c r="D57" s="6">
        <f t="shared" si="0"/>
        <v>0</v>
      </c>
      <c r="E57" s="87">
        <v>0</v>
      </c>
      <c r="F57" s="6">
        <f t="shared" si="1"/>
        <v>0</v>
      </c>
      <c r="G57" s="87">
        <v>0</v>
      </c>
      <c r="H57" s="6">
        <f t="shared" si="2"/>
        <v>0</v>
      </c>
      <c r="I57" s="87">
        <v>7492</v>
      </c>
      <c r="J57" s="6">
        <f t="shared" si="3"/>
        <v>0.013306526094431578</v>
      </c>
      <c r="K57" s="37">
        <f t="shared" si="4"/>
        <v>7492</v>
      </c>
      <c r="L57" s="6">
        <f t="shared" si="5"/>
        <v>0.0021273786418794308</v>
      </c>
    </row>
    <row r="58" spans="2:12" ht="12.75">
      <c r="B58" s="85" t="s">
        <v>130</v>
      </c>
      <c r="C58" s="87">
        <v>0</v>
      </c>
      <c r="D58" s="6">
        <f t="shared" si="0"/>
        <v>0</v>
      </c>
      <c r="E58" s="87">
        <v>0</v>
      </c>
      <c r="F58" s="6">
        <f t="shared" si="1"/>
        <v>0</v>
      </c>
      <c r="G58" s="87">
        <v>0</v>
      </c>
      <c r="H58" s="6">
        <f t="shared" si="2"/>
        <v>0</v>
      </c>
      <c r="I58" s="87">
        <v>5382</v>
      </c>
      <c r="J58" s="6">
        <f t="shared" si="3"/>
        <v>0.009558959348669347</v>
      </c>
      <c r="K58" s="37">
        <f t="shared" si="4"/>
        <v>5382</v>
      </c>
      <c r="L58" s="6">
        <f t="shared" si="5"/>
        <v>0.0015282370329144548</v>
      </c>
    </row>
    <row r="59" spans="2:12" ht="12.75">
      <c r="B59" s="85" t="s">
        <v>131</v>
      </c>
      <c r="C59" s="87">
        <v>0</v>
      </c>
      <c r="D59" s="6">
        <f t="shared" si="0"/>
        <v>0</v>
      </c>
      <c r="E59" s="87">
        <v>0</v>
      </c>
      <c r="F59" s="6">
        <f t="shared" si="1"/>
        <v>0</v>
      </c>
      <c r="G59" s="87">
        <v>0</v>
      </c>
      <c r="H59" s="6">
        <f t="shared" si="2"/>
        <v>0</v>
      </c>
      <c r="I59" s="87">
        <v>3783</v>
      </c>
      <c r="J59" s="6">
        <f t="shared" si="3"/>
        <v>0.006718978672615411</v>
      </c>
      <c r="K59" s="37">
        <f t="shared" si="4"/>
        <v>3783</v>
      </c>
      <c r="L59" s="6">
        <f t="shared" si="5"/>
        <v>0.0010741955955992906</v>
      </c>
    </row>
    <row r="60" spans="2:12" ht="12.75">
      <c r="B60" s="85" t="s">
        <v>132</v>
      </c>
      <c r="C60" s="87">
        <v>3841</v>
      </c>
      <c r="D60" s="6">
        <f t="shared" si="0"/>
        <v>0.002430958807874509</v>
      </c>
      <c r="E60" s="87">
        <v>3841</v>
      </c>
      <c r="F60" s="6">
        <f t="shared" si="1"/>
        <v>0.0035602989130938544</v>
      </c>
      <c r="G60" s="87">
        <v>0</v>
      </c>
      <c r="H60" s="6">
        <f t="shared" si="2"/>
        <v>0</v>
      </c>
      <c r="I60" s="87">
        <v>30483</v>
      </c>
      <c r="J60" s="6">
        <f t="shared" si="3"/>
        <v>0.0541407948393697</v>
      </c>
      <c r="K60" s="37">
        <f t="shared" si="4"/>
        <v>38165</v>
      </c>
      <c r="L60" s="6">
        <f t="shared" si="5"/>
        <v>0.01083708033466744</v>
      </c>
    </row>
    <row r="61" spans="2:12" ht="12.75">
      <c r="B61" s="85" t="s">
        <v>134</v>
      </c>
      <c r="C61" s="87">
        <v>230</v>
      </c>
      <c r="D61" s="6">
        <f t="shared" si="0"/>
        <v>0.00014556639568110834</v>
      </c>
      <c r="E61" s="87">
        <v>230</v>
      </c>
      <c r="F61" s="6">
        <f t="shared" si="1"/>
        <v>0.00021319155168226674</v>
      </c>
      <c r="G61" s="87">
        <v>0</v>
      </c>
      <c r="H61" s="6">
        <f t="shared" si="2"/>
        <v>0</v>
      </c>
      <c r="I61" s="87">
        <v>384</v>
      </c>
      <c r="J61" s="6">
        <f t="shared" si="3"/>
        <v>0.0006820216257690504</v>
      </c>
      <c r="K61" s="37">
        <f t="shared" si="4"/>
        <v>844</v>
      </c>
      <c r="L61" s="6">
        <f t="shared" si="5"/>
        <v>0.0002396566435859903</v>
      </c>
    </row>
    <row r="62" spans="2:12" ht="12.75">
      <c r="B62" s="85" t="s">
        <v>135</v>
      </c>
      <c r="C62" s="87">
        <v>49593</v>
      </c>
      <c r="D62" s="6">
        <f t="shared" si="0"/>
        <v>0.03138727939570959</v>
      </c>
      <c r="E62" s="87">
        <v>49593</v>
      </c>
      <c r="F62" s="6">
        <f t="shared" si="1"/>
        <v>0.04596873314164632</v>
      </c>
      <c r="G62" s="87">
        <v>34112</v>
      </c>
      <c r="H62" s="6">
        <f t="shared" si="2"/>
        <v>0.11378403981374001</v>
      </c>
      <c r="I62" s="87">
        <v>608</v>
      </c>
      <c r="J62" s="6">
        <f t="shared" si="3"/>
        <v>0.00107986757413433</v>
      </c>
      <c r="K62" s="37">
        <f t="shared" si="4"/>
        <v>133906</v>
      </c>
      <c r="L62" s="6">
        <f t="shared" si="5"/>
        <v>0.03802305985311092</v>
      </c>
    </row>
    <row r="63" spans="2:12" ht="12.75">
      <c r="B63" s="85" t="s">
        <v>136</v>
      </c>
      <c r="C63" s="87">
        <v>0</v>
      </c>
      <c r="D63" s="6">
        <f t="shared" si="0"/>
        <v>0</v>
      </c>
      <c r="E63" s="87">
        <v>0</v>
      </c>
      <c r="F63" s="6">
        <f t="shared" si="1"/>
        <v>0</v>
      </c>
      <c r="G63" s="87">
        <v>0</v>
      </c>
      <c r="H63" s="6">
        <f t="shared" si="2"/>
        <v>0</v>
      </c>
      <c r="I63" s="87">
        <v>18713</v>
      </c>
      <c r="J63" s="6">
        <f t="shared" si="3"/>
        <v>0.03323612157035479</v>
      </c>
      <c r="K63" s="37">
        <f t="shared" si="4"/>
        <v>18713</v>
      </c>
      <c r="L63" s="6">
        <f t="shared" si="5"/>
        <v>0.005313619397422555</v>
      </c>
    </row>
    <row r="64" spans="2:12" ht="12.75">
      <c r="B64" s="85" t="s">
        <v>137</v>
      </c>
      <c r="C64" s="87">
        <v>63755</v>
      </c>
      <c r="D64" s="6">
        <f t="shared" si="0"/>
        <v>0.040350371985430705</v>
      </c>
      <c r="E64" s="87">
        <v>63755</v>
      </c>
      <c r="F64" s="6">
        <f t="shared" si="1"/>
        <v>0.05909577120653441</v>
      </c>
      <c r="G64" s="87">
        <v>33766</v>
      </c>
      <c r="H64" s="6">
        <f t="shared" si="2"/>
        <v>0.11262992168007578</v>
      </c>
      <c r="I64" s="87">
        <v>20828</v>
      </c>
      <c r="J64" s="6">
        <f t="shared" si="3"/>
        <v>0.036992568806035894</v>
      </c>
      <c r="K64" s="37">
        <f t="shared" si="4"/>
        <v>182104</v>
      </c>
      <c r="L64" s="6">
        <f t="shared" si="5"/>
        <v>0.051709044340738364</v>
      </c>
    </row>
    <row r="65" spans="2:12" ht="12.75">
      <c r="B65" s="85" t="s">
        <v>139</v>
      </c>
      <c r="C65" s="87">
        <v>2372</v>
      </c>
      <c r="D65" s="6">
        <f t="shared" si="0"/>
        <v>0.0015012325676329954</v>
      </c>
      <c r="E65" s="87">
        <v>2372</v>
      </c>
      <c r="F65" s="6">
        <f t="shared" si="1"/>
        <v>0.002198653741697116</v>
      </c>
      <c r="G65" s="87">
        <v>178</v>
      </c>
      <c r="H65" s="6">
        <f t="shared" si="2"/>
        <v>0.0005937370745440233</v>
      </c>
      <c r="I65" s="87">
        <v>11883</v>
      </c>
      <c r="J65" s="6">
        <f t="shared" si="3"/>
        <v>0.02110537234118132</v>
      </c>
      <c r="K65" s="37">
        <f t="shared" si="4"/>
        <v>16805</v>
      </c>
      <c r="L65" s="6">
        <f t="shared" si="5"/>
        <v>0.004771836369031478</v>
      </c>
    </row>
    <row r="66" spans="2:12" ht="12.75">
      <c r="B66" s="85" t="s">
        <v>140</v>
      </c>
      <c r="C66" s="87">
        <v>6077</v>
      </c>
      <c r="D66" s="6">
        <f t="shared" si="0"/>
        <v>0.0038461173328438927</v>
      </c>
      <c r="E66" s="87">
        <v>6077</v>
      </c>
      <c r="F66" s="6">
        <f t="shared" si="1"/>
        <v>0.005632891563361456</v>
      </c>
      <c r="G66" s="87">
        <v>0</v>
      </c>
      <c r="H66" s="6">
        <f t="shared" si="2"/>
        <v>0</v>
      </c>
      <c r="I66" s="87">
        <v>14490</v>
      </c>
      <c r="J66" s="6">
        <f t="shared" si="3"/>
        <v>0.025735659784879013</v>
      </c>
      <c r="K66" s="37">
        <f t="shared" si="4"/>
        <v>26644</v>
      </c>
      <c r="L66" s="6">
        <f t="shared" si="5"/>
        <v>0.0075656535683710025</v>
      </c>
    </row>
    <row r="67" spans="2:12" ht="12.75">
      <c r="B67" s="85" t="s">
        <v>141</v>
      </c>
      <c r="C67" s="87">
        <v>0</v>
      </c>
      <c r="D67" s="6">
        <f t="shared" si="0"/>
        <v>0</v>
      </c>
      <c r="E67" s="87">
        <v>0</v>
      </c>
      <c r="F67" s="6">
        <f t="shared" si="1"/>
        <v>0</v>
      </c>
      <c r="G67" s="87">
        <v>0</v>
      </c>
      <c r="H67" s="6">
        <f t="shared" si="2"/>
        <v>0</v>
      </c>
      <c r="I67" s="87">
        <v>1133</v>
      </c>
      <c r="J67" s="6">
        <f t="shared" si="3"/>
        <v>0.0020123190156154536</v>
      </c>
      <c r="K67" s="37">
        <f t="shared" si="4"/>
        <v>1133</v>
      </c>
      <c r="L67" s="6">
        <f t="shared" si="5"/>
        <v>0.0003217191672783495</v>
      </c>
    </row>
    <row r="68" spans="2:12" ht="12.75">
      <c r="B68" s="85" t="s">
        <v>143</v>
      </c>
      <c r="C68" s="87">
        <v>149</v>
      </c>
      <c r="D68" s="6">
        <f>+C68/$C$76</f>
        <v>9.430170850645713E-05</v>
      </c>
      <c r="E68" s="87">
        <v>149</v>
      </c>
      <c r="F68" s="6">
        <f aca="true" t="shared" si="6" ref="F68:F73">+E68/$E$76</f>
        <v>0.00013811104869851192</v>
      </c>
      <c r="G68" s="87">
        <v>0</v>
      </c>
      <c r="H68" s="6">
        <f>+G68/$G$76</f>
        <v>0</v>
      </c>
      <c r="I68" s="87">
        <v>13958</v>
      </c>
      <c r="J68" s="6">
        <f aca="true" t="shared" si="7" ref="J68:J73">+I68/$I$76</f>
        <v>0.024790775657511473</v>
      </c>
      <c r="K68" s="37">
        <f aca="true" t="shared" si="8" ref="K68:K73">+C68+E68+G68+I68</f>
        <v>14256</v>
      </c>
      <c r="L68" s="6">
        <f aca="true" t="shared" si="9" ref="L68:L73">+K68/$K$76</f>
        <v>0.004048039230997486</v>
      </c>
    </row>
    <row r="69" spans="2:12" ht="12.75">
      <c r="B69" s="85" t="s">
        <v>145</v>
      </c>
      <c r="C69" s="87">
        <v>621</v>
      </c>
      <c r="D69" s="6">
        <f>+C69/$C$76</f>
        <v>0.0003930292683389925</v>
      </c>
      <c r="E69" s="87">
        <v>621</v>
      </c>
      <c r="F69" s="6">
        <f t="shared" si="6"/>
        <v>0.0005756171895421201</v>
      </c>
      <c r="G69" s="87">
        <v>0</v>
      </c>
      <c r="H69" s="6">
        <f>+G69/$G$76</f>
        <v>0</v>
      </c>
      <c r="I69" s="87">
        <v>0</v>
      </c>
      <c r="J69" s="6">
        <f t="shared" si="7"/>
        <v>0</v>
      </c>
      <c r="K69" s="37">
        <f t="shared" si="8"/>
        <v>1242</v>
      </c>
      <c r="L69" s="6">
        <f t="shared" si="9"/>
        <v>0.00035267008451872033</v>
      </c>
    </row>
    <row r="70" spans="2:12" ht="12.75">
      <c r="B70" s="85" t="s">
        <v>146</v>
      </c>
      <c r="C70" s="87">
        <v>0</v>
      </c>
      <c r="D70" s="6">
        <f>+C70/$C$76</f>
        <v>0</v>
      </c>
      <c r="E70" s="87">
        <v>0</v>
      </c>
      <c r="F70" s="6">
        <f t="shared" si="6"/>
        <v>0</v>
      </c>
      <c r="G70" s="87">
        <v>0</v>
      </c>
      <c r="H70" s="6">
        <f>+G70/$G$76</f>
        <v>0</v>
      </c>
      <c r="I70" s="87">
        <v>1084</v>
      </c>
      <c r="J70" s="6">
        <f t="shared" si="7"/>
        <v>0.0019252902144105486</v>
      </c>
      <c r="K70" s="37">
        <f t="shared" si="8"/>
        <v>1084</v>
      </c>
      <c r="L70" s="6">
        <f t="shared" si="9"/>
        <v>0.0003078054521886416</v>
      </c>
    </row>
    <row r="71" spans="2:12" ht="12.75">
      <c r="B71" s="85" t="s">
        <v>147</v>
      </c>
      <c r="C71" s="87">
        <v>0</v>
      </c>
      <c r="D71" s="6">
        <f>+C71/$C$76</f>
        <v>0</v>
      </c>
      <c r="E71" s="87">
        <v>0</v>
      </c>
      <c r="F71" s="6">
        <f t="shared" si="6"/>
        <v>0</v>
      </c>
      <c r="G71" s="87">
        <v>0</v>
      </c>
      <c r="H71" s="6">
        <f>+G71/$G$76</f>
        <v>0</v>
      </c>
      <c r="I71" s="87">
        <v>663</v>
      </c>
      <c r="J71" s="6">
        <f t="shared" si="7"/>
        <v>0.0011775529632418761</v>
      </c>
      <c r="K71" s="37">
        <f t="shared" si="8"/>
        <v>663</v>
      </c>
      <c r="L71" s="6">
        <f t="shared" si="9"/>
        <v>0.00018826108376482413</v>
      </c>
    </row>
    <row r="72" spans="2:12" ht="12.75">
      <c r="B72" s="85" t="s">
        <v>148</v>
      </c>
      <c r="C72" s="87">
        <v>860</v>
      </c>
      <c r="D72" s="6">
        <f>+C72/$E$76</f>
        <v>0.000797151019333693</v>
      </c>
      <c r="E72" s="87">
        <v>860</v>
      </c>
      <c r="F72" s="6">
        <f t="shared" si="6"/>
        <v>0.000797151019333693</v>
      </c>
      <c r="G72" s="87">
        <v>0</v>
      </c>
      <c r="H72" s="6"/>
      <c r="I72" s="87">
        <v>2160</v>
      </c>
      <c r="J72" s="6">
        <f t="shared" si="7"/>
        <v>0.0038363716449509085</v>
      </c>
      <c r="K72" s="37">
        <f t="shared" si="8"/>
        <v>3880</v>
      </c>
      <c r="L72" s="6">
        <f t="shared" si="9"/>
        <v>0.001101739072409529</v>
      </c>
    </row>
    <row r="73" spans="2:12" ht="12.75">
      <c r="B73" s="85" t="s">
        <v>149</v>
      </c>
      <c r="C73" s="87">
        <v>0</v>
      </c>
      <c r="D73" s="6">
        <f>+C73/$E$76</f>
        <v>0</v>
      </c>
      <c r="E73" s="87">
        <v>0</v>
      </c>
      <c r="F73" s="6">
        <f t="shared" si="6"/>
        <v>0</v>
      </c>
      <c r="G73" s="87">
        <v>0</v>
      </c>
      <c r="H73" s="6"/>
      <c r="I73" s="87">
        <v>1817</v>
      </c>
      <c r="J73" s="6">
        <f t="shared" si="7"/>
        <v>0.0032271700365165746</v>
      </c>
      <c r="K73" s="37">
        <f t="shared" si="8"/>
        <v>1817</v>
      </c>
      <c r="L73" s="6">
        <f t="shared" si="9"/>
        <v>0.0005159432717959057</v>
      </c>
    </row>
    <row r="74" spans="2:12" ht="12.75">
      <c r="B74" s="16"/>
      <c r="C74" s="17"/>
      <c r="D74" s="6"/>
      <c r="E74" s="17"/>
      <c r="F74" s="6"/>
      <c r="G74" s="17"/>
      <c r="H74" s="6"/>
      <c r="I74" s="17"/>
      <c r="J74" s="6"/>
      <c r="K74" s="17"/>
      <c r="L74" s="6"/>
    </row>
    <row r="75" spans="2:1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</row>
    <row r="76" spans="3:13" ht="12.75">
      <c r="C76" s="4">
        <f aca="true" t="shared" si="10" ref="C76:L76">SUM(C3:C75)</f>
        <v>1580035</v>
      </c>
      <c r="D76" s="7">
        <f t="shared" si="10"/>
        <v>1.000252859278961</v>
      </c>
      <c r="E76" s="4">
        <f t="shared" si="10"/>
        <v>1078842</v>
      </c>
      <c r="F76" s="7">
        <f t="shared" si="10"/>
        <v>0.9999999999999999</v>
      </c>
      <c r="G76" s="4">
        <f t="shared" si="10"/>
        <v>299796</v>
      </c>
      <c r="H76" s="7">
        <f t="shared" si="10"/>
        <v>1</v>
      </c>
      <c r="I76" s="4">
        <f t="shared" si="10"/>
        <v>563032</v>
      </c>
      <c r="J76" s="7">
        <f t="shared" si="10"/>
        <v>0.9999999999999998</v>
      </c>
      <c r="K76" s="4">
        <f t="shared" si="10"/>
        <v>3521705</v>
      </c>
      <c r="L76" s="7">
        <f t="shared" si="10"/>
        <v>0.9999999999999999</v>
      </c>
      <c r="M76" s="4">
        <f>+I76+G76+E76+C76</f>
        <v>3521705</v>
      </c>
    </row>
    <row r="77" spans="5:11" ht="12.75">
      <c r="E77" s="4"/>
      <c r="G77" s="4"/>
      <c r="I77" s="4"/>
      <c r="K77" s="4"/>
    </row>
    <row r="78" spans="3:11" ht="12.75">
      <c r="C78" s="9">
        <v>1580035.12</v>
      </c>
      <c r="E78" s="4">
        <v>1078841.94</v>
      </c>
      <c r="G78" s="9">
        <v>299795.97</v>
      </c>
      <c r="I78" s="9">
        <v>563033.61</v>
      </c>
      <c r="K78" s="4">
        <f>SUM(C78:I78)</f>
        <v>3521706.64</v>
      </c>
    </row>
    <row r="80" spans="3:11" ht="12.75">
      <c r="C80" s="4">
        <f>+C76-C78</f>
        <v>-0.12000000011175871</v>
      </c>
      <c r="E80" s="4">
        <f>+E76-E78</f>
        <v>0.060000000055879354</v>
      </c>
      <c r="G80" s="4">
        <f>+G76-G78</f>
        <v>0.030000000027939677</v>
      </c>
      <c r="I80" s="4">
        <f>+I76-I78</f>
        <v>-1.6099999999860302</v>
      </c>
      <c r="K80" s="4">
        <f>+K76-K78</f>
        <v>-1.6400000001303852</v>
      </c>
    </row>
    <row r="83" ht="12.75">
      <c r="K83" s="4">
        <f>+K78</f>
        <v>3521706.64</v>
      </c>
    </row>
    <row r="85" ht="12.75">
      <c r="K85" s="4">
        <f>+K83-K84</f>
        <v>3521706.64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M85"/>
  <sheetViews>
    <sheetView workbookViewId="0" topLeftCell="A1">
      <selection activeCell="E48" sqref="E48"/>
    </sheetView>
  </sheetViews>
  <sheetFormatPr defaultColWidth="9.140625" defaultRowHeight="12.75"/>
  <cols>
    <col min="3" max="3" width="17.7109375" style="0" customWidth="1"/>
    <col min="4" max="4" width="12.8515625" style="0" customWidth="1"/>
    <col min="5" max="5" width="14.421875" style="0" customWidth="1"/>
    <col min="7" max="7" width="18.421875" style="4" customWidth="1"/>
    <col min="9" max="9" width="15.140625" style="0" customWidth="1"/>
    <col min="11" max="11" width="12.8515625" style="0" customWidth="1"/>
    <col min="13" max="13" width="13.8515625" style="0" customWidth="1"/>
  </cols>
  <sheetData>
    <row r="1" spans="4:6" ht="12.75">
      <c r="D1" s="5">
        <v>35034</v>
      </c>
      <c r="F1" t="s">
        <v>157</v>
      </c>
    </row>
    <row r="2" spans="2:12" ht="12.75">
      <c r="B2" s="88" t="s">
        <v>150</v>
      </c>
      <c r="C2" s="90" t="s">
        <v>151</v>
      </c>
      <c r="D2" s="1" t="s">
        <v>159</v>
      </c>
      <c r="E2" s="90" t="s">
        <v>152</v>
      </c>
      <c r="F2" s="1" t="s">
        <v>159</v>
      </c>
      <c r="G2" s="90" t="s">
        <v>153</v>
      </c>
      <c r="H2" s="1" t="s">
        <v>159</v>
      </c>
      <c r="I2" s="90" t="s">
        <v>154</v>
      </c>
      <c r="J2" s="1" t="s">
        <v>159</v>
      </c>
      <c r="K2" s="39" t="s">
        <v>155</v>
      </c>
      <c r="L2" s="1" t="s">
        <v>156</v>
      </c>
    </row>
    <row r="3" spans="2:12" ht="12.75">
      <c r="B3" s="89" t="s">
        <v>2</v>
      </c>
      <c r="C3" s="91">
        <v>5824</v>
      </c>
      <c r="D3" s="6">
        <f>+C3/$C$76</f>
        <v>0.00365992370969465</v>
      </c>
      <c r="E3" s="91">
        <v>5825</v>
      </c>
      <c r="F3" s="6">
        <f>+E3/$E$76</f>
        <v>0.005511088404480775</v>
      </c>
      <c r="G3" s="91">
        <v>370</v>
      </c>
      <c r="H3" s="6">
        <f>+G3/$G$76</f>
        <v>0.0011874921769941043</v>
      </c>
      <c r="I3" s="91">
        <v>1502</v>
      </c>
      <c r="J3" s="6">
        <f>+I3/$I$76</f>
        <v>0.002502332400373184</v>
      </c>
      <c r="K3" s="37">
        <f>+C3+E3+G3+I3</f>
        <v>13521</v>
      </c>
      <c r="L3" s="6">
        <f>+K3/$K$76</f>
        <v>0.003797957962074352</v>
      </c>
    </row>
    <row r="4" spans="2:12" ht="12.75">
      <c r="B4" s="89" t="s">
        <v>6</v>
      </c>
      <c r="C4" s="91">
        <v>8261</v>
      </c>
      <c r="D4" s="6">
        <f aca="true" t="shared" si="0" ref="D4:D67">+C4/$C$76</f>
        <v>0.005191385605389338</v>
      </c>
      <c r="E4" s="91">
        <v>8261</v>
      </c>
      <c r="F4" s="6">
        <f aca="true" t="shared" si="1" ref="F4:F67">+E4/$E$76</f>
        <v>0.007815811383590675</v>
      </c>
      <c r="G4" s="91">
        <v>1079</v>
      </c>
      <c r="H4" s="6">
        <f aca="true" t="shared" si="2" ref="H4:H67">+G4/$G$76</f>
        <v>0.003462983943180104</v>
      </c>
      <c r="I4" s="91">
        <v>12393</v>
      </c>
      <c r="J4" s="6">
        <f aca="true" t="shared" si="3" ref="J4:J67">+I4/$I$76</f>
        <v>0.02064674130347861</v>
      </c>
      <c r="K4" s="37">
        <f aca="true" t="shared" si="4" ref="K4:K67">+C4+E4+G4+I4</f>
        <v>29994</v>
      </c>
      <c r="L4" s="6">
        <f aca="true" t="shared" si="5" ref="L4:L67">+K4/$K$76</f>
        <v>0.008425112869939954</v>
      </c>
    </row>
    <row r="5" spans="2:12" ht="12.75">
      <c r="B5" s="89" t="s">
        <v>7</v>
      </c>
      <c r="C5" s="91">
        <v>497</v>
      </c>
      <c r="D5" s="6">
        <f t="shared" si="0"/>
        <v>0.00031232522041865405</v>
      </c>
      <c r="E5" s="91">
        <v>497</v>
      </c>
      <c r="F5" s="6">
        <f t="shared" si="1"/>
        <v>0.00047021646987587044</v>
      </c>
      <c r="G5" s="91">
        <v>0</v>
      </c>
      <c r="H5" s="6">
        <f t="shared" si="2"/>
        <v>0</v>
      </c>
      <c r="I5" s="91">
        <v>1314</v>
      </c>
      <c r="J5" s="6">
        <f t="shared" si="3"/>
        <v>0.002189124350259896</v>
      </c>
      <c r="K5" s="37">
        <f t="shared" si="4"/>
        <v>2308</v>
      </c>
      <c r="L5" s="6">
        <f t="shared" si="5"/>
        <v>0.0006483016771294729</v>
      </c>
    </row>
    <row r="6" spans="2:12" ht="12.75">
      <c r="B6" s="89" t="s">
        <v>8</v>
      </c>
      <c r="C6" s="91">
        <v>20893</v>
      </c>
      <c r="D6" s="6">
        <f t="shared" si="0"/>
        <v>0.013129599255949576</v>
      </c>
      <c r="E6" s="91">
        <v>20893</v>
      </c>
      <c r="F6" s="6">
        <f t="shared" si="1"/>
        <v>0.019767067817135938</v>
      </c>
      <c r="G6" s="91">
        <v>17729</v>
      </c>
      <c r="H6" s="6">
        <f t="shared" si="2"/>
        <v>0.0569001319079148</v>
      </c>
      <c r="I6" s="91">
        <v>12188</v>
      </c>
      <c r="J6" s="6">
        <f t="shared" si="3"/>
        <v>0.0203052112488338</v>
      </c>
      <c r="K6" s="37">
        <f t="shared" si="4"/>
        <v>71703</v>
      </c>
      <c r="L6" s="6">
        <f t="shared" si="5"/>
        <v>0.020140890448533188</v>
      </c>
    </row>
    <row r="7" spans="2:12" ht="12.75">
      <c r="B7" s="89" t="s">
        <v>12</v>
      </c>
      <c r="C7" s="91">
        <v>0</v>
      </c>
      <c r="D7" s="6">
        <f t="shared" si="0"/>
        <v>0</v>
      </c>
      <c r="E7" s="91">
        <v>0</v>
      </c>
      <c r="F7" s="6">
        <f t="shared" si="1"/>
        <v>0</v>
      </c>
      <c r="G7" s="91">
        <v>0</v>
      </c>
      <c r="H7" s="6">
        <f t="shared" si="2"/>
        <v>0</v>
      </c>
      <c r="I7" s="91">
        <v>2440</v>
      </c>
      <c r="J7" s="6">
        <f t="shared" si="3"/>
        <v>0.0040650406504065045</v>
      </c>
      <c r="K7" s="37">
        <f t="shared" si="4"/>
        <v>2440</v>
      </c>
      <c r="L7" s="6">
        <f t="shared" si="5"/>
        <v>0.0006853795893396508</v>
      </c>
    </row>
    <row r="8" spans="2:12" ht="12.75">
      <c r="B8" s="89" t="s">
        <v>15</v>
      </c>
      <c r="C8" s="91">
        <v>19277</v>
      </c>
      <c r="D8" s="6">
        <f t="shared" si="0"/>
        <v>0.012114070973863971</v>
      </c>
      <c r="E8" s="91">
        <v>19277</v>
      </c>
      <c r="F8" s="6">
        <f t="shared" si="1"/>
        <v>0.018238154707841358</v>
      </c>
      <c r="G8" s="91">
        <v>2807</v>
      </c>
      <c r="H8" s="6">
        <f t="shared" si="2"/>
        <v>0.009008893353574191</v>
      </c>
      <c r="I8" s="91">
        <v>4319</v>
      </c>
      <c r="J8" s="6">
        <f t="shared" si="3"/>
        <v>0.007195455151272824</v>
      </c>
      <c r="K8" s="37">
        <f t="shared" si="4"/>
        <v>45680</v>
      </c>
      <c r="L8" s="6">
        <f t="shared" si="5"/>
        <v>0.012831204770916085</v>
      </c>
    </row>
    <row r="9" spans="2:12" ht="12.75">
      <c r="B9" s="89" t="s">
        <v>17</v>
      </c>
      <c r="C9" s="91">
        <v>8035</v>
      </c>
      <c r="D9" s="6">
        <f t="shared" si="0"/>
        <v>0.005049362466929347</v>
      </c>
      <c r="E9" s="91">
        <v>8035</v>
      </c>
      <c r="F9" s="6">
        <f t="shared" si="1"/>
        <v>0.0076019906145927945</v>
      </c>
      <c r="G9" s="91">
        <v>1011</v>
      </c>
      <c r="H9" s="6">
        <f t="shared" si="2"/>
        <v>0.003244742137678485</v>
      </c>
      <c r="I9" s="91">
        <v>1021</v>
      </c>
      <c r="J9" s="6">
        <f t="shared" si="3"/>
        <v>0.0017009862721578035</v>
      </c>
      <c r="K9" s="37">
        <f t="shared" si="4"/>
        <v>18102</v>
      </c>
      <c r="L9" s="6">
        <f t="shared" si="5"/>
        <v>0.005084730051732114</v>
      </c>
    </row>
    <row r="10" spans="2:12" ht="12.75">
      <c r="B10" s="89" t="s">
        <v>24</v>
      </c>
      <c r="C10" s="91">
        <v>1115</v>
      </c>
      <c r="D10" s="6">
        <f t="shared" si="0"/>
        <v>0.0007006893778004009</v>
      </c>
      <c r="E10" s="91">
        <v>1115</v>
      </c>
      <c r="F10" s="6">
        <f t="shared" si="1"/>
        <v>0.0010549122010293673</v>
      </c>
      <c r="G10" s="91">
        <v>0</v>
      </c>
      <c r="H10" s="6">
        <f t="shared" si="2"/>
        <v>0</v>
      </c>
      <c r="I10" s="91">
        <v>665</v>
      </c>
      <c r="J10" s="6">
        <f t="shared" si="3"/>
        <v>0.0011078901772624283</v>
      </c>
      <c r="K10" s="37">
        <f t="shared" si="4"/>
        <v>2895</v>
      </c>
      <c r="L10" s="6">
        <f t="shared" si="5"/>
        <v>0.0008131860291550365</v>
      </c>
    </row>
    <row r="11" spans="2:12" ht="12.75">
      <c r="B11" s="89" t="s">
        <v>27</v>
      </c>
      <c r="C11" s="91">
        <v>486</v>
      </c>
      <c r="D11" s="6">
        <f t="shared" si="0"/>
        <v>0.0003054125897856456</v>
      </c>
      <c r="E11" s="91">
        <v>486</v>
      </c>
      <c r="F11" s="6">
        <f t="shared" si="1"/>
        <v>0.0004598092643051771</v>
      </c>
      <c r="G11" s="91">
        <v>0</v>
      </c>
      <c r="H11" s="6">
        <f t="shared" si="2"/>
        <v>0</v>
      </c>
      <c r="I11" s="91">
        <v>1020</v>
      </c>
      <c r="J11" s="6">
        <f t="shared" si="3"/>
        <v>0.0016993202718912435</v>
      </c>
      <c r="K11" s="37">
        <f t="shared" si="4"/>
        <v>1992</v>
      </c>
      <c r="L11" s="6">
        <f t="shared" si="5"/>
        <v>0.0005595394024445018</v>
      </c>
    </row>
    <row r="12" spans="2:12" ht="12.75">
      <c r="B12" s="89" t="s">
        <v>28</v>
      </c>
      <c r="C12" s="91">
        <v>17106</v>
      </c>
      <c r="D12" s="6">
        <f t="shared" si="0"/>
        <v>0.010749769055294761</v>
      </c>
      <c r="E12" s="91">
        <v>17106</v>
      </c>
      <c r="F12" s="6">
        <f t="shared" si="1"/>
        <v>0.01618415077202543</v>
      </c>
      <c r="G12" s="91">
        <v>0</v>
      </c>
      <c r="H12" s="6">
        <f t="shared" si="2"/>
        <v>0</v>
      </c>
      <c r="I12" s="91">
        <v>3818</v>
      </c>
      <c r="J12" s="6">
        <f t="shared" si="3"/>
        <v>0.006360789017726243</v>
      </c>
      <c r="K12" s="37">
        <f t="shared" si="4"/>
        <v>38030</v>
      </c>
      <c r="L12" s="6">
        <f t="shared" si="5"/>
        <v>0.010682371222371688</v>
      </c>
    </row>
    <row r="13" spans="2:12" ht="12.75">
      <c r="B13" s="89" t="s">
        <v>31</v>
      </c>
      <c r="C13" s="91">
        <v>50</v>
      </c>
      <c r="D13" s="6">
        <f t="shared" si="0"/>
        <v>3.1421048331856546E-05</v>
      </c>
      <c r="E13" s="91">
        <v>50</v>
      </c>
      <c r="F13" s="6">
        <f t="shared" si="1"/>
        <v>4.730547986678777E-05</v>
      </c>
      <c r="G13" s="91">
        <v>0</v>
      </c>
      <c r="H13" s="6">
        <f t="shared" si="2"/>
        <v>0</v>
      </c>
      <c r="I13" s="91">
        <v>835</v>
      </c>
      <c r="J13" s="6">
        <f t="shared" si="3"/>
        <v>0.0013911102225776357</v>
      </c>
      <c r="K13" s="37">
        <f t="shared" si="4"/>
        <v>935</v>
      </c>
      <c r="L13" s="6">
        <f t="shared" si="5"/>
        <v>0.00026263521148875966</v>
      </c>
    </row>
    <row r="14" spans="2:12" ht="12.75">
      <c r="B14" s="89" t="s">
        <v>32</v>
      </c>
      <c r="C14" s="91">
        <v>184</v>
      </c>
      <c r="D14" s="6">
        <f t="shared" si="0"/>
        <v>0.00011562945786123208</v>
      </c>
      <c r="E14" s="91">
        <v>184</v>
      </c>
      <c r="F14" s="6">
        <f t="shared" si="1"/>
        <v>0.000174084165909779</v>
      </c>
      <c r="G14" s="91">
        <v>0</v>
      </c>
      <c r="H14" s="6">
        <f t="shared" si="2"/>
        <v>0</v>
      </c>
      <c r="I14" s="91">
        <v>0</v>
      </c>
      <c r="J14" s="6">
        <f t="shared" si="3"/>
        <v>0</v>
      </c>
      <c r="K14" s="37">
        <f t="shared" si="4"/>
        <v>368</v>
      </c>
      <c r="L14" s="6">
        <f t="shared" si="5"/>
        <v>0.00010336872494958668</v>
      </c>
    </row>
    <row r="15" spans="2:12" ht="12.75">
      <c r="B15" s="89" t="s">
        <v>33</v>
      </c>
      <c r="C15" s="91">
        <v>6989</v>
      </c>
      <c r="D15" s="6">
        <f t="shared" si="0"/>
        <v>0.004392034135826907</v>
      </c>
      <c r="E15" s="91">
        <v>6989</v>
      </c>
      <c r="F15" s="6">
        <f t="shared" si="1"/>
        <v>0.006612359975779594</v>
      </c>
      <c r="G15" s="91">
        <v>1352</v>
      </c>
      <c r="H15" s="6">
        <f t="shared" si="2"/>
        <v>0.004339160603502781</v>
      </c>
      <c r="I15" s="91">
        <v>15741</v>
      </c>
      <c r="J15" s="6">
        <f t="shared" si="3"/>
        <v>0.026224510195921633</v>
      </c>
      <c r="K15" s="37">
        <f t="shared" si="4"/>
        <v>31071</v>
      </c>
      <c r="L15" s="6">
        <f t="shared" si="5"/>
        <v>0.008727634926382085</v>
      </c>
    </row>
    <row r="16" spans="2:12" ht="12.75">
      <c r="B16" s="89" t="s">
        <v>35</v>
      </c>
      <c r="C16" s="91">
        <v>11244</v>
      </c>
      <c r="D16" s="6">
        <f t="shared" si="0"/>
        <v>0.007065965348867899</v>
      </c>
      <c r="E16" s="91">
        <v>11244</v>
      </c>
      <c r="F16" s="6">
        <f t="shared" si="1"/>
        <v>0.010638056312443233</v>
      </c>
      <c r="G16" s="91">
        <v>5852</v>
      </c>
      <c r="H16" s="6">
        <f t="shared" si="2"/>
        <v>0.018781633026404048</v>
      </c>
      <c r="I16" s="91">
        <v>0</v>
      </c>
      <c r="J16" s="6">
        <f t="shared" si="3"/>
        <v>0</v>
      </c>
      <c r="K16" s="37">
        <f t="shared" si="4"/>
        <v>28340</v>
      </c>
      <c r="L16" s="6">
        <f t="shared" si="5"/>
        <v>0.007960515394215453</v>
      </c>
    </row>
    <row r="17" spans="2:12" ht="12.75">
      <c r="B17" s="89" t="s">
        <v>38</v>
      </c>
      <c r="C17" s="91">
        <v>22603</v>
      </c>
      <c r="D17" s="6">
        <f t="shared" si="0"/>
        <v>0.01420419910889907</v>
      </c>
      <c r="E17" s="91">
        <v>22603</v>
      </c>
      <c r="F17" s="6">
        <f t="shared" si="1"/>
        <v>0.02138491522858008</v>
      </c>
      <c r="G17" s="91">
        <v>7514</v>
      </c>
      <c r="H17" s="6">
        <f t="shared" si="2"/>
        <v>0.02411571950792892</v>
      </c>
      <c r="I17" s="91">
        <v>20247</v>
      </c>
      <c r="J17" s="6">
        <f t="shared" si="3"/>
        <v>0.033731507397041186</v>
      </c>
      <c r="K17" s="37">
        <f t="shared" si="4"/>
        <v>72967</v>
      </c>
      <c r="L17" s="6">
        <f t="shared" si="5"/>
        <v>0.020495939547273075</v>
      </c>
    </row>
    <row r="18" spans="2:12" ht="12.75">
      <c r="B18" s="89" t="s">
        <v>39</v>
      </c>
      <c r="C18" s="91">
        <v>44</v>
      </c>
      <c r="D18" s="6">
        <f t="shared" si="0"/>
        <v>2.765052253203376E-05</v>
      </c>
      <c r="E18" s="91">
        <v>44</v>
      </c>
      <c r="F18" s="6">
        <f t="shared" si="1"/>
        <v>4.162882228277324E-05</v>
      </c>
      <c r="G18" s="91">
        <v>0</v>
      </c>
      <c r="H18" s="6">
        <f t="shared" si="2"/>
        <v>0</v>
      </c>
      <c r="I18" s="91">
        <v>5434</v>
      </c>
      <c r="J18" s="6">
        <f t="shared" si="3"/>
        <v>0.009053045448487273</v>
      </c>
      <c r="K18" s="37">
        <f t="shared" si="4"/>
        <v>5522</v>
      </c>
      <c r="L18" s="6">
        <f t="shared" si="5"/>
        <v>0.0015510926607924392</v>
      </c>
    </row>
    <row r="19" spans="2:12" ht="12.75">
      <c r="B19" s="89" t="s">
        <v>40</v>
      </c>
      <c r="C19" s="91">
        <v>168642</v>
      </c>
      <c r="D19" s="6">
        <f t="shared" si="0"/>
        <v>0.10597816865561903</v>
      </c>
      <c r="E19" s="91">
        <v>168642</v>
      </c>
      <c r="F19" s="6">
        <f t="shared" si="1"/>
        <v>0.15955381471389646</v>
      </c>
      <c r="G19" s="91">
        <v>44137</v>
      </c>
      <c r="H19" s="6">
        <f t="shared" si="2"/>
        <v>0.14165497896213183</v>
      </c>
      <c r="I19" s="91">
        <v>14410</v>
      </c>
      <c r="J19" s="6">
        <f t="shared" si="3"/>
        <v>0.024007063841130216</v>
      </c>
      <c r="K19" s="37">
        <f t="shared" si="4"/>
        <v>395831</v>
      </c>
      <c r="L19" s="6">
        <f t="shared" si="5"/>
        <v>0.11118626566717349</v>
      </c>
    </row>
    <row r="20" spans="2:12" ht="12.75">
      <c r="B20" s="89" t="s">
        <v>42</v>
      </c>
      <c r="C20" s="91">
        <v>0</v>
      </c>
      <c r="D20" s="6">
        <f t="shared" si="0"/>
        <v>0</v>
      </c>
      <c r="E20" s="91">
        <v>0</v>
      </c>
      <c r="F20" s="6">
        <f t="shared" si="1"/>
        <v>0</v>
      </c>
      <c r="G20" s="91">
        <v>0</v>
      </c>
      <c r="H20" s="6">
        <f t="shared" si="2"/>
        <v>0</v>
      </c>
      <c r="I20" s="91">
        <v>553</v>
      </c>
      <c r="J20" s="6">
        <f t="shared" si="3"/>
        <v>0.0009212981474077036</v>
      </c>
      <c r="K20" s="37">
        <f t="shared" si="4"/>
        <v>553</v>
      </c>
      <c r="L20" s="6">
        <f t="shared" si="5"/>
        <v>0.00015533398069869956</v>
      </c>
    </row>
    <row r="21" spans="2:12" ht="12.75">
      <c r="B21" s="89" t="s">
        <v>43</v>
      </c>
      <c r="C21" s="91">
        <v>3263</v>
      </c>
      <c r="D21" s="6">
        <f t="shared" si="0"/>
        <v>0.002050537614136958</v>
      </c>
      <c r="E21" s="91">
        <v>3263</v>
      </c>
      <c r="F21" s="6">
        <f t="shared" si="1"/>
        <v>0.0030871556161065697</v>
      </c>
      <c r="G21" s="91">
        <v>25</v>
      </c>
      <c r="H21" s="6">
        <f t="shared" si="2"/>
        <v>8.023595790500704E-05</v>
      </c>
      <c r="I21" s="91">
        <v>579</v>
      </c>
      <c r="J21" s="6">
        <f t="shared" si="3"/>
        <v>0.0009646141543382647</v>
      </c>
      <c r="K21" s="37">
        <f t="shared" si="4"/>
        <v>7130</v>
      </c>
      <c r="L21" s="6">
        <f t="shared" si="5"/>
        <v>0.002002769045898242</v>
      </c>
    </row>
    <row r="22" spans="2:12" ht="12.75">
      <c r="B22" s="89" t="s">
        <v>44</v>
      </c>
      <c r="C22" s="91">
        <v>10591</v>
      </c>
      <c r="D22" s="6">
        <f t="shared" si="0"/>
        <v>0.006655606457653853</v>
      </c>
      <c r="E22" s="91">
        <v>10591</v>
      </c>
      <c r="F22" s="6">
        <f t="shared" si="1"/>
        <v>0.010020246745382985</v>
      </c>
      <c r="G22" s="91">
        <v>751</v>
      </c>
      <c r="H22" s="6">
        <f t="shared" si="2"/>
        <v>0.002410288175466412</v>
      </c>
      <c r="I22" s="91">
        <v>6545</v>
      </c>
      <c r="J22" s="6">
        <f t="shared" si="3"/>
        <v>0.010903971744635478</v>
      </c>
      <c r="K22" s="37">
        <f t="shared" si="4"/>
        <v>28478</v>
      </c>
      <c r="L22" s="6">
        <f t="shared" si="5"/>
        <v>0.007999278666071547</v>
      </c>
    </row>
    <row r="23" spans="2:12" ht="12.75">
      <c r="B23" s="89" t="s">
        <v>45</v>
      </c>
      <c r="C23" s="91">
        <v>119286</v>
      </c>
      <c r="D23" s="6">
        <f t="shared" si="0"/>
        <v>0.07496182342627679</v>
      </c>
      <c r="E23" s="91">
        <v>119286</v>
      </c>
      <c r="F23" s="6">
        <f t="shared" si="1"/>
        <v>0.11285762942779291</v>
      </c>
      <c r="G23" s="91">
        <v>44195</v>
      </c>
      <c r="H23" s="6">
        <f t="shared" si="2"/>
        <v>0.14184112638447147</v>
      </c>
      <c r="I23" s="91">
        <v>4949</v>
      </c>
      <c r="J23" s="6">
        <f t="shared" si="3"/>
        <v>0.008245035319205651</v>
      </c>
      <c r="K23" s="37">
        <f t="shared" si="4"/>
        <v>287716</v>
      </c>
      <c r="L23" s="6">
        <f t="shared" si="5"/>
        <v>0.08081748931411761</v>
      </c>
    </row>
    <row r="24" spans="2:12" ht="12.75">
      <c r="B24" s="89" t="s">
        <v>46</v>
      </c>
      <c r="C24" s="91">
        <v>78911</v>
      </c>
      <c r="D24" s="6">
        <f t="shared" si="0"/>
        <v>0.04958932689830264</v>
      </c>
      <c r="E24" s="91">
        <v>78911</v>
      </c>
      <c r="F24" s="6">
        <f t="shared" si="1"/>
        <v>0.07465845443536179</v>
      </c>
      <c r="G24" s="91">
        <v>18936</v>
      </c>
      <c r="H24" s="6">
        <f t="shared" si="2"/>
        <v>0.060773923955568535</v>
      </c>
      <c r="I24" s="91">
        <v>28859</v>
      </c>
      <c r="J24" s="6">
        <f t="shared" si="3"/>
        <v>0.04807910169265627</v>
      </c>
      <c r="K24" s="37">
        <f t="shared" si="4"/>
        <v>205617</v>
      </c>
      <c r="L24" s="6">
        <f t="shared" si="5"/>
        <v>0.0577564323857586</v>
      </c>
    </row>
    <row r="25" spans="2:12" ht="12.75">
      <c r="B25" s="89" t="s">
        <v>48</v>
      </c>
      <c r="C25" s="91">
        <v>77011</v>
      </c>
      <c r="D25" s="6">
        <f t="shared" si="0"/>
        <v>0.048395327061692084</v>
      </c>
      <c r="E25" s="91">
        <v>77011</v>
      </c>
      <c r="F25" s="6">
        <f t="shared" si="1"/>
        <v>0.07286084620042385</v>
      </c>
      <c r="G25" s="91">
        <v>27583</v>
      </c>
      <c r="H25" s="6">
        <f t="shared" si="2"/>
        <v>0.08852593707575238</v>
      </c>
      <c r="I25" s="91">
        <v>68081</v>
      </c>
      <c r="J25" s="6">
        <f t="shared" si="3"/>
        <v>0.11342296414767426</v>
      </c>
      <c r="K25" s="37">
        <f t="shared" si="4"/>
        <v>249686</v>
      </c>
      <c r="L25" s="6">
        <f t="shared" si="5"/>
        <v>0.07013511809174593</v>
      </c>
    </row>
    <row r="26" spans="2:12" ht="12.75">
      <c r="B26" s="89" t="s">
        <v>51</v>
      </c>
      <c r="C26" s="91">
        <v>76498</v>
      </c>
      <c r="D26" s="6">
        <f t="shared" si="0"/>
        <v>0.048072947105807236</v>
      </c>
      <c r="E26" s="91">
        <v>76498</v>
      </c>
      <c r="F26" s="6">
        <f t="shared" si="1"/>
        <v>0.07237549197699061</v>
      </c>
      <c r="G26" s="91">
        <v>33314</v>
      </c>
      <c r="H26" s="6">
        <f t="shared" si="2"/>
        <v>0.10691922806589618</v>
      </c>
      <c r="I26" s="91">
        <v>26503</v>
      </c>
      <c r="J26" s="6">
        <f t="shared" si="3"/>
        <v>0.04415400506464081</v>
      </c>
      <c r="K26" s="37">
        <f t="shared" si="4"/>
        <v>212813</v>
      </c>
      <c r="L26" s="6">
        <f t="shared" si="5"/>
        <v>0.05977774038776193</v>
      </c>
    </row>
    <row r="27" spans="2:12" ht="12.75">
      <c r="B27" s="89" t="s">
        <v>52</v>
      </c>
      <c r="C27" s="91">
        <v>2348</v>
      </c>
      <c r="D27" s="6">
        <f t="shared" si="0"/>
        <v>0.0014755324296639833</v>
      </c>
      <c r="E27" s="91">
        <v>2348</v>
      </c>
      <c r="F27" s="6">
        <f t="shared" si="1"/>
        <v>0.0022214653345443537</v>
      </c>
      <c r="G27" s="91">
        <v>0</v>
      </c>
      <c r="H27" s="6">
        <f t="shared" si="2"/>
        <v>0</v>
      </c>
      <c r="I27" s="91">
        <v>17350</v>
      </c>
      <c r="J27" s="6">
        <f t="shared" si="3"/>
        <v>0.02890510462481674</v>
      </c>
      <c r="K27" s="37">
        <f t="shared" si="4"/>
        <v>22046</v>
      </c>
      <c r="L27" s="6">
        <f t="shared" si="5"/>
        <v>0.006192573125648337</v>
      </c>
    </row>
    <row r="28" spans="2:12" ht="12.75">
      <c r="B28" s="89" t="s">
        <v>53</v>
      </c>
      <c r="C28" s="91">
        <v>5879</v>
      </c>
      <c r="D28" s="6">
        <f t="shared" si="0"/>
        <v>0.0036944868628596924</v>
      </c>
      <c r="E28" s="91">
        <v>5879</v>
      </c>
      <c r="F28" s="6">
        <f t="shared" si="1"/>
        <v>0.005562178322736906</v>
      </c>
      <c r="G28" s="91">
        <v>55</v>
      </c>
      <c r="H28" s="6">
        <f t="shared" si="2"/>
        <v>0.0001765191073910155</v>
      </c>
      <c r="I28" s="91">
        <v>11518</v>
      </c>
      <c r="J28" s="6">
        <f t="shared" si="3"/>
        <v>0.01918899107023857</v>
      </c>
      <c r="K28" s="37">
        <f t="shared" si="4"/>
        <v>23331</v>
      </c>
      <c r="L28" s="6">
        <f t="shared" si="5"/>
        <v>0.006553520983148931</v>
      </c>
    </row>
    <row r="29" spans="2:12" ht="12.75">
      <c r="B29" s="89" t="s">
        <v>54</v>
      </c>
      <c r="C29" s="91">
        <v>1316</v>
      </c>
      <c r="D29" s="6">
        <f t="shared" si="0"/>
        <v>0.0008270019920944643</v>
      </c>
      <c r="E29" s="91">
        <v>1316</v>
      </c>
      <c r="F29" s="6">
        <f t="shared" si="1"/>
        <v>0.001245080230093854</v>
      </c>
      <c r="G29" s="91">
        <v>0</v>
      </c>
      <c r="H29" s="6">
        <f t="shared" si="2"/>
        <v>0</v>
      </c>
      <c r="I29" s="91">
        <v>327</v>
      </c>
      <c r="J29" s="6">
        <f t="shared" si="3"/>
        <v>0.000544782087165134</v>
      </c>
      <c r="K29" s="37">
        <f t="shared" si="4"/>
        <v>2959</v>
      </c>
      <c r="L29" s="6">
        <f t="shared" si="5"/>
        <v>0.0008311631987114864</v>
      </c>
    </row>
    <row r="30" spans="2:12" ht="12.75">
      <c r="B30" s="89" t="s">
        <v>55</v>
      </c>
      <c r="C30" s="91">
        <v>5059</v>
      </c>
      <c r="D30" s="6">
        <f t="shared" si="0"/>
        <v>0.003179181670217245</v>
      </c>
      <c r="E30" s="91">
        <v>5059</v>
      </c>
      <c r="F30" s="6">
        <f t="shared" si="1"/>
        <v>0.004786368452921587</v>
      </c>
      <c r="G30" s="91">
        <v>76</v>
      </c>
      <c r="H30" s="6">
        <f t="shared" si="2"/>
        <v>0.0002439173120312214</v>
      </c>
      <c r="I30" s="91">
        <v>3815</v>
      </c>
      <c r="J30" s="6">
        <f t="shared" si="3"/>
        <v>0.006355791016926563</v>
      </c>
      <c r="K30" s="37">
        <f t="shared" si="4"/>
        <v>14009</v>
      </c>
      <c r="L30" s="6">
        <f t="shared" si="5"/>
        <v>0.003935033879942282</v>
      </c>
    </row>
    <row r="31" spans="2:12" ht="12.75">
      <c r="B31" s="89" t="s">
        <v>58</v>
      </c>
      <c r="C31" s="91">
        <v>271993</v>
      </c>
      <c r="D31" s="6">
        <f t="shared" si="0"/>
        <v>0.17092610397853314</v>
      </c>
      <c r="E31" s="91">
        <v>0</v>
      </c>
      <c r="F31" s="6">
        <f t="shared" si="1"/>
        <v>0</v>
      </c>
      <c r="G31" s="91">
        <v>0</v>
      </c>
      <c r="H31" s="6">
        <f t="shared" si="2"/>
        <v>0</v>
      </c>
      <c r="I31" s="91">
        <v>0</v>
      </c>
      <c r="J31" s="6">
        <f t="shared" si="3"/>
        <v>0</v>
      </c>
      <c r="K31" s="37">
        <f t="shared" si="4"/>
        <v>271993</v>
      </c>
      <c r="L31" s="6">
        <f t="shared" si="5"/>
        <v>0.07640100436199165</v>
      </c>
    </row>
    <row r="32" spans="2:12" ht="12.75">
      <c r="B32" s="89" t="s">
        <v>61</v>
      </c>
      <c r="C32" s="91">
        <v>236375</v>
      </c>
      <c r="D32" s="6">
        <f t="shared" si="0"/>
        <v>0.1485430059888518</v>
      </c>
      <c r="E32" s="91">
        <v>0</v>
      </c>
      <c r="F32" s="6">
        <f t="shared" si="1"/>
        <v>0</v>
      </c>
      <c r="G32" s="91">
        <v>0</v>
      </c>
      <c r="H32" s="6">
        <f t="shared" si="2"/>
        <v>0</v>
      </c>
      <c r="I32" s="91">
        <v>0</v>
      </c>
      <c r="J32" s="6">
        <f t="shared" si="3"/>
        <v>0</v>
      </c>
      <c r="K32" s="37">
        <f t="shared" si="4"/>
        <v>236375</v>
      </c>
      <c r="L32" s="6">
        <f t="shared" si="5"/>
        <v>0.06639614771727867</v>
      </c>
    </row>
    <row r="33" spans="2:12" ht="12.75">
      <c r="B33" s="89" t="s">
        <v>63</v>
      </c>
      <c r="C33" s="91">
        <v>26062</v>
      </c>
      <c r="D33" s="6">
        <f t="shared" si="0"/>
        <v>0.016377907232496904</v>
      </c>
      <c r="E33" s="91">
        <v>99</v>
      </c>
      <c r="F33" s="6">
        <f t="shared" si="1"/>
        <v>9.366485013623978E-05</v>
      </c>
      <c r="G33" s="91">
        <v>0</v>
      </c>
      <c r="H33" s="6">
        <f t="shared" si="2"/>
        <v>0</v>
      </c>
      <c r="I33" s="91">
        <v>10856</v>
      </c>
      <c r="J33" s="6">
        <f t="shared" si="3"/>
        <v>0.018086098893775823</v>
      </c>
      <c r="K33" s="37">
        <f t="shared" si="4"/>
        <v>37017</v>
      </c>
      <c r="L33" s="6">
        <f t="shared" si="5"/>
        <v>0.010397826335486006</v>
      </c>
    </row>
    <row r="34" spans="2:12" ht="12.75">
      <c r="B34" s="89" t="s">
        <v>67</v>
      </c>
      <c r="C34" s="91">
        <v>56441</v>
      </c>
      <c r="D34" s="6">
        <f t="shared" si="0"/>
        <v>0.035468707777966305</v>
      </c>
      <c r="E34" s="91">
        <v>56441</v>
      </c>
      <c r="F34" s="6">
        <f t="shared" si="1"/>
        <v>0.053399371783227366</v>
      </c>
      <c r="G34" s="91">
        <v>11656</v>
      </c>
      <c r="H34" s="6">
        <f t="shared" si="2"/>
        <v>0.03740921301363048</v>
      </c>
      <c r="I34" s="91">
        <v>7088</v>
      </c>
      <c r="J34" s="6">
        <f t="shared" si="3"/>
        <v>0.011808609889377583</v>
      </c>
      <c r="K34" s="37">
        <f t="shared" si="4"/>
        <v>131626</v>
      </c>
      <c r="L34" s="6">
        <f t="shared" si="5"/>
        <v>0.03697285812558233</v>
      </c>
    </row>
    <row r="35" spans="2:12" ht="12.75">
      <c r="B35" s="89" t="s">
        <v>68</v>
      </c>
      <c r="C35" s="91">
        <v>855</v>
      </c>
      <c r="D35" s="6">
        <f t="shared" si="0"/>
        <v>0.0005372999264747469</v>
      </c>
      <c r="E35" s="91">
        <v>855</v>
      </c>
      <c r="F35" s="6">
        <f t="shared" si="1"/>
        <v>0.0008089237057220709</v>
      </c>
      <c r="G35" s="91">
        <v>278</v>
      </c>
      <c r="H35" s="6">
        <f t="shared" si="2"/>
        <v>0.0008922238519036784</v>
      </c>
      <c r="I35" s="91">
        <v>16838</v>
      </c>
      <c r="J35" s="6">
        <f t="shared" si="3"/>
        <v>0.028052112488338</v>
      </c>
      <c r="K35" s="37">
        <f t="shared" si="4"/>
        <v>18826</v>
      </c>
      <c r="L35" s="6">
        <f t="shared" si="5"/>
        <v>0.005288096782339454</v>
      </c>
    </row>
    <row r="36" spans="2:12" ht="12.75">
      <c r="B36" s="89" t="s">
        <v>70</v>
      </c>
      <c r="C36" s="91">
        <v>3965</v>
      </c>
      <c r="D36" s="6">
        <f t="shared" si="0"/>
        <v>0.002491689132716224</v>
      </c>
      <c r="E36" s="91">
        <v>3965</v>
      </c>
      <c r="F36" s="6">
        <f t="shared" si="1"/>
        <v>0.0037513245534362702</v>
      </c>
      <c r="G36" s="91">
        <v>190</v>
      </c>
      <c r="H36" s="6">
        <f t="shared" si="2"/>
        <v>0.0006097932800780535</v>
      </c>
      <c r="I36" s="91">
        <v>10960</v>
      </c>
      <c r="J36" s="6">
        <f t="shared" si="3"/>
        <v>0.018259362921498067</v>
      </c>
      <c r="K36" s="37">
        <f t="shared" si="4"/>
        <v>19080</v>
      </c>
      <c r="L36" s="6">
        <f t="shared" si="5"/>
        <v>0.0053594436740166135</v>
      </c>
    </row>
    <row r="37" spans="2:12" ht="12.75">
      <c r="B37" s="89" t="s">
        <v>73</v>
      </c>
      <c r="C37" s="91">
        <v>0</v>
      </c>
      <c r="D37" s="6">
        <f t="shared" si="0"/>
        <v>0</v>
      </c>
      <c r="E37" s="91">
        <v>0</v>
      </c>
      <c r="F37" s="6">
        <f t="shared" si="1"/>
        <v>0</v>
      </c>
      <c r="G37" s="91">
        <v>0</v>
      </c>
      <c r="H37" s="6">
        <f t="shared" si="2"/>
        <v>0</v>
      </c>
      <c r="I37" s="91">
        <v>11241</v>
      </c>
      <c r="J37" s="6">
        <f t="shared" si="3"/>
        <v>0.01872750899640144</v>
      </c>
      <c r="K37" s="37">
        <f t="shared" si="4"/>
        <v>11241</v>
      </c>
      <c r="L37" s="6">
        <f t="shared" si="5"/>
        <v>0.003157521296625826</v>
      </c>
    </row>
    <row r="38" spans="2:12" ht="12.75">
      <c r="B38" s="89" t="s">
        <v>75</v>
      </c>
      <c r="C38" s="91">
        <v>11059</v>
      </c>
      <c r="D38" s="6">
        <f t="shared" si="0"/>
        <v>0.006949707470040031</v>
      </c>
      <c r="E38" s="91">
        <v>11059</v>
      </c>
      <c r="F38" s="6">
        <f t="shared" si="1"/>
        <v>0.01046302603693612</v>
      </c>
      <c r="G38" s="91">
        <v>639</v>
      </c>
      <c r="H38" s="6">
        <f t="shared" si="2"/>
        <v>0.00205083108405198</v>
      </c>
      <c r="I38" s="91">
        <v>2235</v>
      </c>
      <c r="J38" s="6">
        <f t="shared" si="3"/>
        <v>0.0037235105957616954</v>
      </c>
      <c r="K38" s="37">
        <f t="shared" si="4"/>
        <v>24992</v>
      </c>
      <c r="L38" s="6">
        <f t="shared" si="5"/>
        <v>0.007020084711793669</v>
      </c>
    </row>
    <row r="39" spans="2:12" ht="12.75">
      <c r="B39" s="89" t="s">
        <v>78</v>
      </c>
      <c r="C39" s="91">
        <v>258</v>
      </c>
      <c r="D39" s="6">
        <f t="shared" si="0"/>
        <v>0.00016213260939237976</v>
      </c>
      <c r="E39" s="91">
        <v>258</v>
      </c>
      <c r="F39" s="6">
        <f t="shared" si="1"/>
        <v>0.00024409627611262489</v>
      </c>
      <c r="G39" s="91">
        <v>0</v>
      </c>
      <c r="H39" s="6">
        <f t="shared" si="2"/>
        <v>0</v>
      </c>
      <c r="I39" s="91">
        <v>87</v>
      </c>
      <c r="J39" s="6">
        <f t="shared" si="3"/>
        <v>0.0001449420231907237</v>
      </c>
      <c r="K39" s="37">
        <f t="shared" si="4"/>
        <v>603</v>
      </c>
      <c r="L39" s="6">
        <f t="shared" si="5"/>
        <v>0.000169378644414676</v>
      </c>
    </row>
    <row r="40" spans="2:12" ht="12.75">
      <c r="B40" s="89" t="s">
        <v>79</v>
      </c>
      <c r="C40" s="91">
        <v>34838</v>
      </c>
      <c r="D40" s="6">
        <f t="shared" si="0"/>
        <v>0.021892929635704366</v>
      </c>
      <c r="E40" s="91">
        <v>34838</v>
      </c>
      <c r="F40" s="6">
        <f t="shared" si="1"/>
        <v>0.03296056615198305</v>
      </c>
      <c r="G40" s="91">
        <v>13883</v>
      </c>
      <c r="H40" s="6">
        <f t="shared" si="2"/>
        <v>0.04455663214380851</v>
      </c>
      <c r="I40" s="91">
        <v>8303</v>
      </c>
      <c r="J40" s="6">
        <f t="shared" si="3"/>
        <v>0.013832800213248035</v>
      </c>
      <c r="K40" s="37">
        <f t="shared" si="4"/>
        <v>91862</v>
      </c>
      <c r="L40" s="6">
        <f t="shared" si="5"/>
        <v>0.025803417965540573</v>
      </c>
    </row>
    <row r="41" spans="2:12" ht="12.75">
      <c r="B41" s="89" t="s">
        <v>81</v>
      </c>
      <c r="C41" s="91">
        <v>1705</v>
      </c>
      <c r="D41" s="6">
        <f t="shared" si="0"/>
        <v>0.001071457748116308</v>
      </c>
      <c r="E41" s="91">
        <v>1705</v>
      </c>
      <c r="F41" s="6">
        <f t="shared" si="1"/>
        <v>0.0016131168634574628</v>
      </c>
      <c r="G41" s="91">
        <v>4</v>
      </c>
      <c r="H41" s="6">
        <f t="shared" si="2"/>
        <v>1.2837753264801126E-05</v>
      </c>
      <c r="I41" s="91">
        <v>426</v>
      </c>
      <c r="J41" s="6">
        <f t="shared" si="3"/>
        <v>0.0007097161135545782</v>
      </c>
      <c r="K41" s="37">
        <f t="shared" si="4"/>
        <v>3840</v>
      </c>
      <c r="L41" s="6">
        <f t="shared" si="5"/>
        <v>0.0010786301733869915</v>
      </c>
    </row>
    <row r="42" spans="2:12" ht="12.75">
      <c r="B42" s="89" t="s">
        <v>82</v>
      </c>
      <c r="C42" s="91">
        <v>3853</v>
      </c>
      <c r="D42" s="6">
        <f t="shared" si="0"/>
        <v>0.0024213059844528655</v>
      </c>
      <c r="E42" s="91">
        <v>3853</v>
      </c>
      <c r="F42" s="6">
        <f t="shared" si="1"/>
        <v>0.0036453602785346657</v>
      </c>
      <c r="G42" s="91">
        <v>5008</v>
      </c>
      <c r="H42" s="6">
        <f t="shared" si="2"/>
        <v>0.01607286708753101</v>
      </c>
      <c r="I42" s="91">
        <v>1900</v>
      </c>
      <c r="J42" s="6">
        <f t="shared" si="3"/>
        <v>0.0031654005064640812</v>
      </c>
      <c r="K42" s="37">
        <f t="shared" si="4"/>
        <v>14614</v>
      </c>
      <c r="L42" s="6">
        <f t="shared" si="5"/>
        <v>0.004104974310905597</v>
      </c>
    </row>
    <row r="43" spans="2:12" ht="12.75">
      <c r="B43" s="89" t="s">
        <v>88</v>
      </c>
      <c r="C43" s="91">
        <v>0</v>
      </c>
      <c r="D43" s="6">
        <f t="shared" si="0"/>
        <v>0</v>
      </c>
      <c r="E43" s="91">
        <v>0</v>
      </c>
      <c r="F43" s="6">
        <f t="shared" si="1"/>
        <v>0</v>
      </c>
      <c r="G43" s="91">
        <v>0</v>
      </c>
      <c r="H43" s="6">
        <f t="shared" si="2"/>
        <v>0</v>
      </c>
      <c r="I43" s="91">
        <v>12553</v>
      </c>
      <c r="J43" s="6">
        <f t="shared" si="3"/>
        <v>0.020913301346128215</v>
      </c>
      <c r="K43" s="37">
        <f t="shared" si="4"/>
        <v>12553</v>
      </c>
      <c r="L43" s="6">
        <f t="shared" si="5"/>
        <v>0.0035260532725330477</v>
      </c>
    </row>
    <row r="44" spans="2:12" ht="12.75">
      <c r="B44" s="89" t="s">
        <v>89</v>
      </c>
      <c r="C44" s="91">
        <v>32110</v>
      </c>
      <c r="D44" s="6">
        <f t="shared" si="0"/>
        <v>0.020178597238718274</v>
      </c>
      <c r="E44" s="91">
        <v>32110</v>
      </c>
      <c r="F44" s="6">
        <f t="shared" si="1"/>
        <v>0.030379579170451105</v>
      </c>
      <c r="G44" s="91">
        <v>4604</v>
      </c>
      <c r="H44" s="6">
        <f t="shared" si="2"/>
        <v>0.014776254007786097</v>
      </c>
      <c r="I44" s="91">
        <v>21673</v>
      </c>
      <c r="J44" s="6">
        <f t="shared" si="3"/>
        <v>0.036107223777155806</v>
      </c>
      <c r="K44" s="37">
        <f t="shared" si="4"/>
        <v>90497</v>
      </c>
      <c r="L44" s="6">
        <f t="shared" si="5"/>
        <v>0.025419998646094417</v>
      </c>
    </row>
    <row r="45" spans="2:12" ht="12.75">
      <c r="B45" s="89" t="s">
        <v>93</v>
      </c>
      <c r="C45" s="91">
        <v>4493</v>
      </c>
      <c r="D45" s="6">
        <f t="shared" si="0"/>
        <v>0.002823495403100629</v>
      </c>
      <c r="E45" s="91">
        <v>4493</v>
      </c>
      <c r="F45" s="6">
        <f t="shared" si="1"/>
        <v>0.004250870420829549</v>
      </c>
      <c r="G45" s="91">
        <v>154</v>
      </c>
      <c r="H45" s="6">
        <f t="shared" si="2"/>
        <v>0.0004942535006948434</v>
      </c>
      <c r="I45" s="91">
        <v>6525</v>
      </c>
      <c r="J45" s="6">
        <f t="shared" si="3"/>
        <v>0.010870651739304278</v>
      </c>
      <c r="K45" s="37">
        <f t="shared" si="4"/>
        <v>15665</v>
      </c>
      <c r="L45" s="6">
        <f t="shared" si="5"/>
        <v>0.004400193142215422</v>
      </c>
    </row>
    <row r="46" spans="2:12" ht="12.75">
      <c r="B46" s="89" t="s">
        <v>97</v>
      </c>
      <c r="C46" s="91">
        <v>0</v>
      </c>
      <c r="D46" s="6">
        <f t="shared" si="0"/>
        <v>0</v>
      </c>
      <c r="E46" s="91">
        <v>0</v>
      </c>
      <c r="F46" s="6">
        <f t="shared" si="1"/>
        <v>0</v>
      </c>
      <c r="G46" s="91">
        <v>0</v>
      </c>
      <c r="H46" s="6">
        <f t="shared" si="2"/>
        <v>0</v>
      </c>
      <c r="I46" s="91">
        <v>303</v>
      </c>
      <c r="J46" s="6">
        <f t="shared" si="3"/>
        <v>0.000504798080767693</v>
      </c>
      <c r="K46" s="37">
        <f t="shared" si="4"/>
        <v>303</v>
      </c>
      <c r="L46" s="6">
        <f t="shared" si="5"/>
        <v>8.51106621188173E-05</v>
      </c>
    </row>
    <row r="47" spans="2:12" ht="12.75">
      <c r="B47" s="89" t="s">
        <v>99</v>
      </c>
      <c r="C47" s="91">
        <v>72706</v>
      </c>
      <c r="D47" s="6">
        <f t="shared" si="0"/>
        <v>0.045689974800319236</v>
      </c>
      <c r="E47" s="91">
        <v>72706</v>
      </c>
      <c r="F47" s="6">
        <f t="shared" si="1"/>
        <v>0.06878784438389343</v>
      </c>
      <c r="G47" s="91">
        <v>14076</v>
      </c>
      <c r="H47" s="6">
        <f t="shared" si="2"/>
        <v>0.04517605373883517</v>
      </c>
      <c r="I47" s="91">
        <v>37526</v>
      </c>
      <c r="J47" s="6">
        <f t="shared" si="3"/>
        <v>0.06251832600293215</v>
      </c>
      <c r="K47" s="37">
        <f t="shared" si="4"/>
        <v>197014</v>
      </c>
      <c r="L47" s="6">
        <f t="shared" si="5"/>
        <v>0.05533990754678769</v>
      </c>
    </row>
    <row r="48" spans="2:12" ht="12.75">
      <c r="B48" s="89" t="s">
        <v>106</v>
      </c>
      <c r="C48" s="91">
        <v>769</v>
      </c>
      <c r="D48" s="6">
        <f t="shared" si="0"/>
        <v>0.00048325572334395367</v>
      </c>
      <c r="E48" s="91">
        <v>769</v>
      </c>
      <c r="F48" s="6">
        <f t="shared" si="1"/>
        <v>0.0007275582803511959</v>
      </c>
      <c r="G48" s="91">
        <v>373</v>
      </c>
      <c r="H48" s="6">
        <f t="shared" si="2"/>
        <v>0.0011971204919427052</v>
      </c>
      <c r="I48" s="91">
        <v>5840</v>
      </c>
      <c r="J48" s="6">
        <f t="shared" si="3"/>
        <v>0.00972944155671065</v>
      </c>
      <c r="K48" s="37">
        <f t="shared" si="4"/>
        <v>7751</v>
      </c>
      <c r="L48" s="6">
        <f t="shared" si="5"/>
        <v>0.0021772037692506696</v>
      </c>
    </row>
    <row r="49" spans="2:12" ht="12.75">
      <c r="B49" s="89" t="s">
        <v>110</v>
      </c>
      <c r="C49" s="91">
        <v>0</v>
      </c>
      <c r="D49" s="6">
        <f t="shared" si="0"/>
        <v>0</v>
      </c>
      <c r="E49" s="91">
        <v>0</v>
      </c>
      <c r="F49" s="6">
        <f t="shared" si="1"/>
        <v>0</v>
      </c>
      <c r="G49" s="91">
        <v>0</v>
      </c>
      <c r="H49" s="6">
        <f t="shared" si="2"/>
        <v>0</v>
      </c>
      <c r="I49" s="91">
        <v>7364</v>
      </c>
      <c r="J49" s="6">
        <f t="shared" si="3"/>
        <v>0.012268425962948155</v>
      </c>
      <c r="K49" s="37">
        <f t="shared" si="4"/>
        <v>7364</v>
      </c>
      <c r="L49" s="6">
        <f t="shared" si="5"/>
        <v>0.0020684980720890116</v>
      </c>
    </row>
    <row r="50" spans="2:12" ht="12.75">
      <c r="B50" s="89" t="s">
        <v>112</v>
      </c>
      <c r="C50" s="91">
        <v>0</v>
      </c>
      <c r="D50" s="6">
        <f t="shared" si="0"/>
        <v>0</v>
      </c>
      <c r="E50" s="91">
        <v>0</v>
      </c>
      <c r="F50" s="6">
        <f t="shared" si="1"/>
        <v>0</v>
      </c>
      <c r="G50" s="91">
        <v>0</v>
      </c>
      <c r="H50" s="6">
        <f t="shared" si="2"/>
        <v>0</v>
      </c>
      <c r="I50" s="91">
        <v>8478</v>
      </c>
      <c r="J50" s="6">
        <f t="shared" si="3"/>
        <v>0.014124350259896041</v>
      </c>
      <c r="K50" s="37">
        <f t="shared" si="4"/>
        <v>8478</v>
      </c>
      <c r="L50" s="6">
        <f t="shared" si="5"/>
        <v>0.002381413179680967</v>
      </c>
    </row>
    <row r="51" spans="2:12" ht="12.75">
      <c r="B51" s="89" t="s">
        <v>115</v>
      </c>
      <c r="C51" s="91">
        <v>37407</v>
      </c>
      <c r="D51" s="6">
        <f t="shared" si="0"/>
        <v>0.023507343098995156</v>
      </c>
      <c r="E51" s="91">
        <v>37407</v>
      </c>
      <c r="F51" s="6">
        <f t="shared" si="1"/>
        <v>0.0353911217075386</v>
      </c>
      <c r="G51" s="91">
        <v>1565</v>
      </c>
      <c r="H51" s="6">
        <f t="shared" si="2"/>
        <v>0.005022770964853441</v>
      </c>
      <c r="I51" s="91">
        <v>9991</v>
      </c>
      <c r="J51" s="6">
        <f t="shared" si="3"/>
        <v>0.016645008663201386</v>
      </c>
      <c r="K51" s="37">
        <f t="shared" si="4"/>
        <v>86370</v>
      </c>
      <c r="L51" s="6">
        <f t="shared" si="5"/>
        <v>0.02426075210297772</v>
      </c>
    </row>
    <row r="52" spans="2:12" ht="12.75">
      <c r="B52" s="89" t="s">
        <v>120</v>
      </c>
      <c r="C52" s="91">
        <v>0</v>
      </c>
      <c r="D52" s="6">
        <f t="shared" si="0"/>
        <v>0</v>
      </c>
      <c r="E52" s="91">
        <v>0</v>
      </c>
      <c r="F52" s="6">
        <f t="shared" si="1"/>
        <v>0</v>
      </c>
      <c r="G52" s="91">
        <v>0</v>
      </c>
      <c r="H52" s="6">
        <f t="shared" si="2"/>
        <v>0</v>
      </c>
      <c r="I52" s="91">
        <v>0</v>
      </c>
      <c r="J52" s="6">
        <f t="shared" si="3"/>
        <v>0</v>
      </c>
      <c r="K52" s="37">
        <f t="shared" si="4"/>
        <v>0</v>
      </c>
      <c r="L52" s="6">
        <f t="shared" si="5"/>
        <v>0</v>
      </c>
    </row>
    <row r="53" spans="2:12" ht="12.75">
      <c r="B53" s="89" t="s">
        <v>121</v>
      </c>
      <c r="C53" s="91">
        <v>559</v>
      </c>
      <c r="D53" s="6">
        <f t="shared" si="0"/>
        <v>0.00035128732035015616</v>
      </c>
      <c r="E53" s="91">
        <v>559</v>
      </c>
      <c r="F53" s="6">
        <f t="shared" si="1"/>
        <v>0.0005288752649106873</v>
      </c>
      <c r="G53" s="91">
        <v>0</v>
      </c>
      <c r="H53" s="6">
        <f t="shared" si="2"/>
        <v>0</v>
      </c>
      <c r="I53" s="91">
        <v>2087</v>
      </c>
      <c r="J53" s="6">
        <f t="shared" si="3"/>
        <v>0.003476942556310809</v>
      </c>
      <c r="K53" s="37">
        <f t="shared" si="4"/>
        <v>3205</v>
      </c>
      <c r="L53" s="6">
        <f t="shared" si="5"/>
        <v>0.0009002629441940905</v>
      </c>
    </row>
    <row r="54" spans="2:12" ht="12.75">
      <c r="B54" s="89" t="s">
        <v>122</v>
      </c>
      <c r="C54" s="91">
        <v>8939</v>
      </c>
      <c r="D54" s="6">
        <f t="shared" si="0"/>
        <v>0.005617455020769313</v>
      </c>
      <c r="E54" s="91">
        <v>8939</v>
      </c>
      <c r="F54" s="6">
        <f t="shared" si="1"/>
        <v>0.008457273690584317</v>
      </c>
      <c r="G54" s="91">
        <v>658</v>
      </c>
      <c r="H54" s="6">
        <f t="shared" si="2"/>
        <v>0.0021118104120597856</v>
      </c>
      <c r="I54" s="91">
        <v>2927</v>
      </c>
      <c r="J54" s="6">
        <f t="shared" si="3"/>
        <v>0.004876382780221245</v>
      </c>
      <c r="K54" s="37">
        <f t="shared" si="4"/>
        <v>21463</v>
      </c>
      <c r="L54" s="6">
        <f t="shared" si="5"/>
        <v>0.006028812346720052</v>
      </c>
    </row>
    <row r="55" spans="2:12" ht="12.75">
      <c r="B55" s="89" t="s">
        <v>123</v>
      </c>
      <c r="C55" s="91">
        <v>221</v>
      </c>
      <c r="D55" s="6">
        <f t="shared" si="0"/>
        <v>0.00013888103362680592</v>
      </c>
      <c r="E55" s="91">
        <v>221</v>
      </c>
      <c r="F55" s="6">
        <f t="shared" si="1"/>
        <v>0.00020909022101120193</v>
      </c>
      <c r="G55" s="91">
        <v>0</v>
      </c>
      <c r="H55" s="6">
        <f t="shared" si="2"/>
        <v>0</v>
      </c>
      <c r="I55" s="91">
        <v>202</v>
      </c>
      <c r="J55" s="6">
        <f t="shared" si="3"/>
        <v>0.0003365320538451286</v>
      </c>
      <c r="K55" s="37">
        <f t="shared" si="4"/>
        <v>644</v>
      </c>
      <c r="L55" s="6">
        <f t="shared" si="5"/>
        <v>0.0001808952686617767</v>
      </c>
    </row>
    <row r="56" spans="2:12" ht="12.75">
      <c r="B56" s="89" t="s">
        <v>127</v>
      </c>
      <c r="C56" s="91">
        <v>0</v>
      </c>
      <c r="D56" s="6">
        <f t="shared" si="0"/>
        <v>0</v>
      </c>
      <c r="E56" s="91">
        <v>0</v>
      </c>
      <c r="F56" s="6">
        <f t="shared" si="1"/>
        <v>0</v>
      </c>
      <c r="G56" s="91">
        <v>0</v>
      </c>
      <c r="H56" s="6">
        <f t="shared" si="2"/>
        <v>0</v>
      </c>
      <c r="I56" s="91">
        <v>11706</v>
      </c>
      <c r="J56" s="6">
        <f t="shared" si="3"/>
        <v>0.019502199120351858</v>
      </c>
      <c r="K56" s="37">
        <f t="shared" si="4"/>
        <v>11706</v>
      </c>
      <c r="L56" s="6">
        <f t="shared" si="5"/>
        <v>0.0032881366691844068</v>
      </c>
    </row>
    <row r="57" spans="2:12" ht="12.75">
      <c r="B57" s="89" t="s">
        <v>128</v>
      </c>
      <c r="C57" s="91">
        <v>0</v>
      </c>
      <c r="D57" s="6">
        <f t="shared" si="0"/>
        <v>0</v>
      </c>
      <c r="E57" s="91">
        <v>0</v>
      </c>
      <c r="F57" s="6">
        <f t="shared" si="1"/>
        <v>0</v>
      </c>
      <c r="G57" s="91">
        <v>0</v>
      </c>
      <c r="H57" s="6">
        <f t="shared" si="2"/>
        <v>0</v>
      </c>
      <c r="I57" s="91">
        <v>7156</v>
      </c>
      <c r="J57" s="6">
        <f t="shared" si="3"/>
        <v>0.011921897907503665</v>
      </c>
      <c r="K57" s="37">
        <f t="shared" si="4"/>
        <v>7156</v>
      </c>
      <c r="L57" s="6">
        <f t="shared" si="5"/>
        <v>0.0020100722710305495</v>
      </c>
    </row>
    <row r="58" spans="2:12" ht="12.75">
      <c r="B58" s="89" t="s">
        <v>130</v>
      </c>
      <c r="C58" s="91">
        <v>0</v>
      </c>
      <c r="D58" s="6">
        <f t="shared" si="0"/>
        <v>0</v>
      </c>
      <c r="E58" s="91">
        <v>0</v>
      </c>
      <c r="F58" s="6">
        <f t="shared" si="1"/>
        <v>0</v>
      </c>
      <c r="G58" s="91">
        <v>0</v>
      </c>
      <c r="H58" s="6">
        <f t="shared" si="2"/>
        <v>0</v>
      </c>
      <c r="I58" s="91">
        <v>4560</v>
      </c>
      <c r="J58" s="6">
        <f t="shared" si="3"/>
        <v>0.0075969612155137945</v>
      </c>
      <c r="K58" s="37">
        <f t="shared" si="4"/>
        <v>4560</v>
      </c>
      <c r="L58" s="6">
        <f t="shared" si="5"/>
        <v>0.0012808733308970522</v>
      </c>
    </row>
    <row r="59" spans="2:12" ht="12.75">
      <c r="B59" s="89" t="s">
        <v>131</v>
      </c>
      <c r="C59" s="91">
        <v>0</v>
      </c>
      <c r="D59" s="6">
        <f t="shared" si="0"/>
        <v>0</v>
      </c>
      <c r="E59" s="91">
        <v>0</v>
      </c>
      <c r="F59" s="6">
        <f t="shared" si="1"/>
        <v>0</v>
      </c>
      <c r="G59" s="91">
        <v>0</v>
      </c>
      <c r="H59" s="6">
        <f t="shared" si="2"/>
        <v>0</v>
      </c>
      <c r="I59" s="91">
        <v>3176</v>
      </c>
      <c r="J59" s="6">
        <f t="shared" si="3"/>
        <v>0.005291216846594696</v>
      </c>
      <c r="K59" s="37">
        <f t="shared" si="4"/>
        <v>3176</v>
      </c>
      <c r="L59" s="6">
        <f t="shared" si="5"/>
        <v>0.0008921170392388242</v>
      </c>
    </row>
    <row r="60" spans="2:12" ht="12.75">
      <c r="B60" s="89" t="s">
        <v>132</v>
      </c>
      <c r="C60" s="91">
        <v>8403</v>
      </c>
      <c r="D60" s="6">
        <f t="shared" si="0"/>
        <v>0.0052806213826518105</v>
      </c>
      <c r="E60" s="91">
        <v>8403</v>
      </c>
      <c r="F60" s="6">
        <f t="shared" si="1"/>
        <v>0.007950158946412352</v>
      </c>
      <c r="G60" s="91">
        <v>0</v>
      </c>
      <c r="H60" s="6">
        <f t="shared" si="2"/>
        <v>0</v>
      </c>
      <c r="I60" s="91">
        <v>26763</v>
      </c>
      <c r="J60" s="6">
        <f t="shared" si="3"/>
        <v>0.04458716513394642</v>
      </c>
      <c r="K60" s="37">
        <f t="shared" si="4"/>
        <v>43569</v>
      </c>
      <c r="L60" s="6">
        <f t="shared" si="5"/>
        <v>0.01223823906882756</v>
      </c>
    </row>
    <row r="61" spans="2:12" ht="12.75">
      <c r="B61" s="89" t="s">
        <v>134</v>
      </c>
      <c r="C61" s="91">
        <v>0</v>
      </c>
      <c r="D61" s="6">
        <f t="shared" si="0"/>
        <v>0</v>
      </c>
      <c r="E61" s="91">
        <v>0</v>
      </c>
      <c r="F61" s="6">
        <f t="shared" si="1"/>
        <v>0</v>
      </c>
      <c r="G61" s="91">
        <v>0</v>
      </c>
      <c r="H61" s="6">
        <f t="shared" si="2"/>
        <v>0</v>
      </c>
      <c r="I61" s="91">
        <v>656</v>
      </c>
      <c r="J61" s="6">
        <f t="shared" si="3"/>
        <v>0.001092896174863388</v>
      </c>
      <c r="K61" s="37">
        <f t="shared" si="4"/>
        <v>656</v>
      </c>
      <c r="L61" s="6">
        <f t="shared" si="5"/>
        <v>0.00018426598795361104</v>
      </c>
    </row>
    <row r="62" spans="2:12" ht="12.75">
      <c r="B62" s="89" t="s">
        <v>135</v>
      </c>
      <c r="C62" s="91">
        <v>48807</v>
      </c>
      <c r="D62" s="6">
        <f t="shared" si="0"/>
        <v>0.03067134211865845</v>
      </c>
      <c r="E62" s="91">
        <v>48807</v>
      </c>
      <c r="F62" s="6">
        <f t="shared" si="1"/>
        <v>0.04617677111716621</v>
      </c>
      <c r="G62" s="91">
        <v>23147</v>
      </c>
      <c r="H62" s="6">
        <f t="shared" si="2"/>
        <v>0.07428886870508793</v>
      </c>
      <c r="I62" s="91">
        <v>251</v>
      </c>
      <c r="J62" s="6">
        <f t="shared" si="3"/>
        <v>0.0004181660669065707</v>
      </c>
      <c r="K62" s="37">
        <f t="shared" si="4"/>
        <v>121012</v>
      </c>
      <c r="L62" s="6">
        <f t="shared" si="5"/>
        <v>0.03399145691195485</v>
      </c>
    </row>
    <row r="63" spans="2:12" ht="12.75">
      <c r="B63" s="89" t="s">
        <v>136</v>
      </c>
      <c r="C63" s="91">
        <v>0</v>
      </c>
      <c r="D63" s="6">
        <f t="shared" si="0"/>
        <v>0</v>
      </c>
      <c r="E63" s="91">
        <v>0</v>
      </c>
      <c r="F63" s="6">
        <f t="shared" si="1"/>
        <v>0</v>
      </c>
      <c r="G63" s="91">
        <v>0</v>
      </c>
      <c r="H63" s="6">
        <f t="shared" si="2"/>
        <v>0</v>
      </c>
      <c r="I63" s="91">
        <v>20592</v>
      </c>
      <c r="J63" s="6">
        <f t="shared" si="3"/>
        <v>0.034306277489004396</v>
      </c>
      <c r="K63" s="37">
        <f t="shared" si="4"/>
        <v>20592</v>
      </c>
      <c r="L63" s="6">
        <f t="shared" si="5"/>
        <v>0.005784154304787742</v>
      </c>
    </row>
    <row r="64" spans="2:12" ht="12.75">
      <c r="B64" s="89" t="s">
        <v>137</v>
      </c>
      <c r="C64" s="91">
        <v>47120</v>
      </c>
      <c r="D64" s="6">
        <f t="shared" si="0"/>
        <v>0.029611195947941607</v>
      </c>
      <c r="E64" s="91">
        <v>47120</v>
      </c>
      <c r="F64" s="6">
        <f t="shared" si="1"/>
        <v>0.04458068422646079</v>
      </c>
      <c r="G64" s="91">
        <v>28338</v>
      </c>
      <c r="H64" s="6">
        <f t="shared" si="2"/>
        <v>0.09094906300448359</v>
      </c>
      <c r="I64" s="91">
        <v>21103</v>
      </c>
      <c r="J64" s="6">
        <f t="shared" si="3"/>
        <v>0.03515760362521658</v>
      </c>
      <c r="K64" s="37">
        <f t="shared" si="4"/>
        <v>143681</v>
      </c>
      <c r="L64" s="6">
        <f t="shared" si="5"/>
        <v>0.04035902654750425</v>
      </c>
    </row>
    <row r="65" spans="2:12" ht="12.75">
      <c r="B65" s="89" t="s">
        <v>139</v>
      </c>
      <c r="C65" s="91">
        <v>2411</v>
      </c>
      <c r="D65" s="6">
        <f t="shared" si="0"/>
        <v>0.0015151229505621225</v>
      </c>
      <c r="E65" s="91">
        <v>2411</v>
      </c>
      <c r="F65" s="6">
        <f t="shared" si="1"/>
        <v>0.0022810702391765064</v>
      </c>
      <c r="G65" s="91">
        <v>222</v>
      </c>
      <c r="H65" s="6">
        <f t="shared" si="2"/>
        <v>0.0007124953061964626</v>
      </c>
      <c r="I65" s="91">
        <v>14747</v>
      </c>
      <c r="J65" s="6">
        <f t="shared" si="3"/>
        <v>0.024568505930960948</v>
      </c>
      <c r="K65" s="37">
        <f t="shared" si="4"/>
        <v>19791</v>
      </c>
      <c r="L65" s="6">
        <f t="shared" si="5"/>
        <v>0.0055591587920577985</v>
      </c>
    </row>
    <row r="66" spans="2:12" ht="12.75">
      <c r="B66" s="89" t="s">
        <v>140</v>
      </c>
      <c r="C66" s="91">
        <v>6672</v>
      </c>
      <c r="D66" s="6">
        <f t="shared" si="0"/>
        <v>0.004192824689402937</v>
      </c>
      <c r="E66" s="91">
        <v>6672</v>
      </c>
      <c r="F66" s="6">
        <f t="shared" si="1"/>
        <v>0.00631244323342416</v>
      </c>
      <c r="G66" s="91">
        <v>0</v>
      </c>
      <c r="H66" s="6">
        <f t="shared" si="2"/>
        <v>0</v>
      </c>
      <c r="I66" s="91">
        <v>14001</v>
      </c>
      <c r="J66" s="6">
        <f t="shared" si="3"/>
        <v>0.023325669732107156</v>
      </c>
      <c r="K66" s="37">
        <f t="shared" si="4"/>
        <v>27345</v>
      </c>
      <c r="L66" s="6">
        <f t="shared" si="5"/>
        <v>0.007681026586267521</v>
      </c>
    </row>
    <row r="67" spans="2:12" ht="12.75">
      <c r="B67" s="89" t="s">
        <v>141</v>
      </c>
      <c r="C67" s="91">
        <v>0</v>
      </c>
      <c r="D67" s="6">
        <f t="shared" si="0"/>
        <v>0</v>
      </c>
      <c r="E67" s="91">
        <v>0</v>
      </c>
      <c r="F67" s="6">
        <f t="shared" si="1"/>
        <v>0</v>
      </c>
      <c r="G67" s="91">
        <v>0</v>
      </c>
      <c r="H67" s="6">
        <f t="shared" si="2"/>
        <v>0</v>
      </c>
      <c r="I67" s="91">
        <v>6182</v>
      </c>
      <c r="J67" s="6">
        <f t="shared" si="3"/>
        <v>0.010299213647874183</v>
      </c>
      <c r="K67" s="37">
        <f t="shared" si="4"/>
        <v>6182</v>
      </c>
      <c r="L67" s="6">
        <f t="shared" si="5"/>
        <v>0.0017364822218433283</v>
      </c>
    </row>
    <row r="68" spans="2:12" ht="12.75">
      <c r="B68" s="89" t="s">
        <v>143</v>
      </c>
      <c r="C68" s="91">
        <v>40</v>
      </c>
      <c r="D68" s="6">
        <f aca="true" t="shared" si="6" ref="D68:D73">+C68/$C$76</f>
        <v>2.5136838665485235E-05</v>
      </c>
      <c r="E68" s="91">
        <v>40</v>
      </c>
      <c r="F68" s="6">
        <f aca="true" t="shared" si="7" ref="F68:F73">+E68/$E$76</f>
        <v>3.7844383893430214E-05</v>
      </c>
      <c r="G68" s="91">
        <v>0</v>
      </c>
      <c r="H68" s="6">
        <f aca="true" t="shared" si="8" ref="H68:H73">+G68/$G$76</f>
        <v>0</v>
      </c>
      <c r="I68" s="91">
        <v>13305</v>
      </c>
      <c r="J68" s="6">
        <f aca="true" t="shared" si="9" ref="J68:J73">+I68/$I$76</f>
        <v>0.022166133546581368</v>
      </c>
      <c r="K68" s="37">
        <f aca="true" t="shared" si="10" ref="K68:K73">+C68+E68+G68+I68</f>
        <v>13385</v>
      </c>
      <c r="L68" s="6">
        <f aca="true" t="shared" si="11" ref="L68:L73">+K68/$K$76</f>
        <v>0.003759756476766896</v>
      </c>
    </row>
    <row r="69" spans="2:12" ht="12.75">
      <c r="B69" s="89" t="s">
        <v>145</v>
      </c>
      <c r="C69" s="91">
        <v>884</v>
      </c>
      <c r="D69" s="6">
        <f t="shared" si="6"/>
        <v>0.0005555241345072237</v>
      </c>
      <c r="E69" s="91">
        <v>884</v>
      </c>
      <c r="F69" s="6">
        <f t="shared" si="7"/>
        <v>0.0008363608840448077</v>
      </c>
      <c r="G69" s="91">
        <v>0</v>
      </c>
      <c r="H69" s="6">
        <f t="shared" si="8"/>
        <v>0</v>
      </c>
      <c r="I69" s="91">
        <v>0</v>
      </c>
      <c r="J69" s="6">
        <f t="shared" si="9"/>
        <v>0</v>
      </c>
      <c r="K69" s="37">
        <f t="shared" si="10"/>
        <v>1768</v>
      </c>
      <c r="L69" s="6">
        <f t="shared" si="11"/>
        <v>0.0004966193089969273</v>
      </c>
    </row>
    <row r="70" spans="2:12" ht="12.75">
      <c r="B70" s="89" t="s">
        <v>146</v>
      </c>
      <c r="C70" s="91">
        <v>0</v>
      </c>
      <c r="D70" s="6">
        <f t="shared" si="6"/>
        <v>0</v>
      </c>
      <c r="E70" s="91">
        <v>0</v>
      </c>
      <c r="F70" s="6">
        <f t="shared" si="7"/>
        <v>0</v>
      </c>
      <c r="G70" s="91">
        <v>0</v>
      </c>
      <c r="H70" s="6">
        <f t="shared" si="8"/>
        <v>0</v>
      </c>
      <c r="I70" s="91">
        <v>559</v>
      </c>
      <c r="J70" s="6">
        <f t="shared" si="9"/>
        <v>0.0009312941490070639</v>
      </c>
      <c r="K70" s="37">
        <f t="shared" si="10"/>
        <v>559</v>
      </c>
      <c r="L70" s="6">
        <f t="shared" si="11"/>
        <v>0.00015701934034461672</v>
      </c>
    </row>
    <row r="71" spans="2:12" ht="12.75">
      <c r="B71" s="89" t="s">
        <v>147</v>
      </c>
      <c r="C71" s="91">
        <v>0</v>
      </c>
      <c r="D71" s="6">
        <f t="shared" si="6"/>
        <v>0</v>
      </c>
      <c r="E71" s="91">
        <v>0</v>
      </c>
      <c r="F71" s="6">
        <f t="shared" si="7"/>
        <v>0</v>
      </c>
      <c r="G71" s="91">
        <v>0</v>
      </c>
      <c r="H71" s="6">
        <f t="shared" si="8"/>
        <v>0</v>
      </c>
      <c r="I71" s="91">
        <v>542</v>
      </c>
      <c r="J71" s="6">
        <f t="shared" si="9"/>
        <v>0.0009029721444755431</v>
      </c>
      <c r="K71" s="37">
        <f t="shared" si="10"/>
        <v>542</v>
      </c>
      <c r="L71" s="6">
        <f t="shared" si="11"/>
        <v>0.00015224415468118472</v>
      </c>
    </row>
    <row r="72" spans="2:12" ht="12.75">
      <c r="B72" s="89" t="s">
        <v>148</v>
      </c>
      <c r="C72" s="91">
        <v>933</v>
      </c>
      <c r="D72" s="6">
        <f t="shared" si="6"/>
        <v>0.0005863167618724431</v>
      </c>
      <c r="E72" s="91">
        <v>933</v>
      </c>
      <c r="F72" s="6">
        <f t="shared" si="7"/>
        <v>0.0008827202543142598</v>
      </c>
      <c r="G72" s="91">
        <v>0</v>
      </c>
      <c r="H72" s="6">
        <f t="shared" si="8"/>
        <v>0</v>
      </c>
      <c r="I72" s="91">
        <v>1233</v>
      </c>
      <c r="J72" s="6">
        <f t="shared" si="9"/>
        <v>0.0020541783286685327</v>
      </c>
      <c r="K72" s="37">
        <f t="shared" si="10"/>
        <v>3099</v>
      </c>
      <c r="L72" s="6">
        <f t="shared" si="11"/>
        <v>0.0008704882571162204</v>
      </c>
    </row>
    <row r="73" spans="2:12" ht="12.75">
      <c r="B73" s="89" t="s">
        <v>149</v>
      </c>
      <c r="C73" s="91">
        <v>0</v>
      </c>
      <c r="D73" s="6">
        <f t="shared" si="6"/>
        <v>0</v>
      </c>
      <c r="E73" s="91">
        <v>0</v>
      </c>
      <c r="F73" s="6">
        <f t="shared" si="7"/>
        <v>0</v>
      </c>
      <c r="G73" s="91">
        <v>0</v>
      </c>
      <c r="H73" s="6">
        <f t="shared" si="8"/>
        <v>0</v>
      </c>
      <c r="I73" s="91">
        <v>1879</v>
      </c>
      <c r="J73" s="6">
        <f t="shared" si="9"/>
        <v>0.00313041450086632</v>
      </c>
      <c r="K73" s="37">
        <f t="shared" si="10"/>
        <v>1879</v>
      </c>
      <c r="L73" s="6">
        <f t="shared" si="11"/>
        <v>0.000527798462446395</v>
      </c>
    </row>
    <row r="74" spans="2:12" ht="12.75">
      <c r="B74" s="18"/>
      <c r="C74" s="19"/>
      <c r="D74" s="6"/>
      <c r="E74" s="19"/>
      <c r="F74" s="6"/>
      <c r="G74" s="19"/>
      <c r="H74" s="6"/>
      <c r="I74" s="19"/>
      <c r="J74" s="6"/>
      <c r="K74" s="19"/>
      <c r="L74" s="6"/>
    </row>
    <row r="75" spans="2:1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</row>
    <row r="76" spans="3:13" ht="12.75">
      <c r="C76" s="4">
        <f>SUM(C3:C74)</f>
        <v>1591290</v>
      </c>
      <c r="D76" s="7">
        <f>SUM(D3:D75)</f>
        <v>1</v>
      </c>
      <c r="E76" s="4">
        <f>SUM(E3:E74)</f>
        <v>1056960</v>
      </c>
      <c r="F76" s="7">
        <f>SUM(F3:F75)</f>
        <v>1</v>
      </c>
      <c r="G76" s="4">
        <f>SUM(G3:G74)</f>
        <v>311581</v>
      </c>
      <c r="H76" s="7">
        <f>SUM(H3:H75)</f>
        <v>1.0000000000000002</v>
      </c>
      <c r="I76" s="4">
        <f>SUM(I3:I74)</f>
        <v>600240</v>
      </c>
      <c r="J76" s="7">
        <f>SUM(J3:J75)</f>
        <v>1</v>
      </c>
      <c r="K76" s="4">
        <f>SUM(K3:K74)</f>
        <v>3560071</v>
      </c>
      <c r="L76" s="7">
        <f>SUM(L3:L75)</f>
        <v>1.0000000000000002</v>
      </c>
      <c r="M76" s="4">
        <f>+I76+G76+E76+C76</f>
        <v>3560071</v>
      </c>
    </row>
    <row r="77" spans="3:11" ht="12.75">
      <c r="C77" s="4"/>
      <c r="E77" s="4"/>
      <c r="I77" s="4"/>
      <c r="K77" s="4"/>
    </row>
    <row r="78" spans="3:11" ht="12.75">
      <c r="C78" s="9">
        <v>1591290.32</v>
      </c>
      <c r="E78" s="4">
        <v>1056959.61</v>
      </c>
      <c r="G78" s="9">
        <v>311577.45</v>
      </c>
      <c r="I78" s="9">
        <v>600235.94</v>
      </c>
      <c r="K78" s="4">
        <f>SUM(C78:I78)</f>
        <v>3560063.3200000003</v>
      </c>
    </row>
    <row r="80" spans="3:11" ht="12.75">
      <c r="C80" s="4">
        <f>+C76-C78</f>
        <v>-0.3200000000651926</v>
      </c>
      <c r="E80" s="4">
        <f>+E76-E78</f>
        <v>0.3899999998975545</v>
      </c>
      <c r="G80" s="4">
        <f>+G76-G78</f>
        <v>3.5499999999883585</v>
      </c>
      <c r="I80" s="4">
        <f>+I76-I78</f>
        <v>4.060000000055879</v>
      </c>
      <c r="K80" s="4">
        <f>+K76-K78</f>
        <v>7.679999999701977</v>
      </c>
    </row>
    <row r="83" ht="12.75">
      <c r="K83" s="4">
        <f>+K78</f>
        <v>3560063.3200000003</v>
      </c>
    </row>
    <row r="84" ht="12.75">
      <c r="K84" s="4">
        <v>133036.61</v>
      </c>
    </row>
    <row r="85" ht="12.75">
      <c r="K85" s="4">
        <f>+K83-K84</f>
        <v>3427026.7100000004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M85"/>
  <sheetViews>
    <sheetView workbookViewId="0" topLeftCell="A48">
      <selection activeCell="E80" sqref="E80"/>
    </sheetView>
  </sheetViews>
  <sheetFormatPr defaultColWidth="9.140625" defaultRowHeight="12.75"/>
  <cols>
    <col min="3" max="3" width="15.421875" style="4" customWidth="1"/>
    <col min="5" max="5" width="15.7109375" style="0" customWidth="1"/>
    <col min="7" max="7" width="19.28125" style="0" customWidth="1"/>
    <col min="9" max="9" width="15.57421875" style="0" customWidth="1"/>
    <col min="11" max="11" width="13.28125" style="0" customWidth="1"/>
    <col min="13" max="13" width="13.28125" style="0" customWidth="1"/>
  </cols>
  <sheetData>
    <row r="1" spans="4:6" ht="12.75">
      <c r="D1" s="5">
        <v>35065</v>
      </c>
      <c r="F1" t="s">
        <v>157</v>
      </c>
    </row>
    <row r="2" spans="2:12" ht="12.75">
      <c r="B2" s="92" t="s">
        <v>150</v>
      </c>
      <c r="C2" s="94" t="s">
        <v>151</v>
      </c>
      <c r="D2" s="1" t="s">
        <v>159</v>
      </c>
      <c r="E2" s="94" t="s">
        <v>152</v>
      </c>
      <c r="F2" s="1" t="s">
        <v>159</v>
      </c>
      <c r="G2" s="94" t="s">
        <v>153</v>
      </c>
      <c r="H2" s="1" t="s">
        <v>159</v>
      </c>
      <c r="I2" s="94" t="s">
        <v>154</v>
      </c>
      <c r="J2" s="1" t="s">
        <v>159</v>
      </c>
      <c r="K2" s="40" t="s">
        <v>155</v>
      </c>
      <c r="L2" s="1" t="s">
        <v>156</v>
      </c>
    </row>
    <row r="3" spans="2:12" ht="12.75">
      <c r="B3" s="93" t="s">
        <v>2</v>
      </c>
      <c r="C3" s="95">
        <v>5657</v>
      </c>
      <c r="D3" s="6">
        <f>+C3/$C$76</f>
        <v>0.0035228327137083464</v>
      </c>
      <c r="E3" s="95">
        <v>5657</v>
      </c>
      <c r="F3" s="6">
        <f>+E3/$E$76</f>
        <v>0.0051466668122326364</v>
      </c>
      <c r="G3" s="95">
        <v>383</v>
      </c>
      <c r="H3" s="6">
        <f>+G3/$G$76</f>
        <v>0.0010567412087684688</v>
      </c>
      <c r="I3" s="95">
        <v>1422</v>
      </c>
      <c r="J3" s="6">
        <f>+I3/$I$76</f>
        <v>0.00210122216656397</v>
      </c>
      <c r="K3" s="41">
        <f>+C3+E3+G3+I3</f>
        <v>13119</v>
      </c>
      <c r="L3" s="6">
        <f>+K3/$K$76</f>
        <v>0.0035038641593610515</v>
      </c>
    </row>
    <row r="4" spans="2:12" ht="12.75">
      <c r="B4" s="93" t="s">
        <v>6</v>
      </c>
      <c r="C4" s="95">
        <v>8168</v>
      </c>
      <c r="D4" s="6">
        <f aca="true" t="shared" si="0" ref="D4:D67">+C4/$C$76</f>
        <v>0.005086529539609294</v>
      </c>
      <c r="E4" s="95">
        <v>8168</v>
      </c>
      <c r="F4" s="6">
        <f aca="true" t="shared" si="1" ref="F4:F67">+E4/$E$76</f>
        <v>0.0074311427474485015</v>
      </c>
      <c r="G4" s="95">
        <v>1037</v>
      </c>
      <c r="H4" s="6">
        <f aca="true" t="shared" si="2" ref="H4:H67">+G4/$G$76</f>
        <v>0.002861202698414888</v>
      </c>
      <c r="I4" s="95">
        <v>15576</v>
      </c>
      <c r="J4" s="6">
        <f aca="true" t="shared" si="3" ref="J4:J67">+I4/$I$76</f>
        <v>0.023015918752742892</v>
      </c>
      <c r="K4" s="41">
        <f aca="true" t="shared" si="4" ref="K4:K67">+C4+E4+G4+I4</f>
        <v>32949</v>
      </c>
      <c r="L4" s="6">
        <f aca="true" t="shared" si="5" ref="L4:L67">+K4/$K$76</f>
        <v>0.008800123499259646</v>
      </c>
    </row>
    <row r="5" spans="2:12" ht="12.75">
      <c r="B5" s="93" t="s">
        <v>7</v>
      </c>
      <c r="C5" s="95">
        <v>460</v>
      </c>
      <c r="D5" s="6">
        <f t="shared" si="0"/>
        <v>0.00028645979287711496</v>
      </c>
      <c r="E5" s="95">
        <v>460</v>
      </c>
      <c r="F5" s="6">
        <f t="shared" si="1"/>
        <v>0.00041850216256443567</v>
      </c>
      <c r="G5" s="95">
        <v>0</v>
      </c>
      <c r="H5" s="6">
        <f t="shared" si="2"/>
        <v>0</v>
      </c>
      <c r="I5" s="95">
        <v>1462</v>
      </c>
      <c r="J5" s="6">
        <f t="shared" si="3"/>
        <v>0.002160328275328076</v>
      </c>
      <c r="K5" s="41">
        <f t="shared" si="4"/>
        <v>2382</v>
      </c>
      <c r="L5" s="6">
        <f t="shared" si="5"/>
        <v>0.0006361921204053681</v>
      </c>
    </row>
    <row r="6" spans="2:12" ht="12.75">
      <c r="B6" s="93" t="s">
        <v>8</v>
      </c>
      <c r="C6" s="95">
        <v>20436</v>
      </c>
      <c r="D6" s="6">
        <f t="shared" si="0"/>
        <v>0.012726287667905917</v>
      </c>
      <c r="E6" s="95">
        <v>20436</v>
      </c>
      <c r="F6" s="6">
        <f t="shared" si="1"/>
        <v>0.018592413465580018</v>
      </c>
      <c r="G6" s="95">
        <v>20107</v>
      </c>
      <c r="H6" s="6">
        <f t="shared" si="2"/>
        <v>0.05547753390263082</v>
      </c>
      <c r="I6" s="95">
        <v>13073</v>
      </c>
      <c r="J6" s="6">
        <f t="shared" si="3"/>
        <v>0.01931735399682896</v>
      </c>
      <c r="K6" s="41">
        <f t="shared" si="4"/>
        <v>74052</v>
      </c>
      <c r="L6" s="6">
        <f t="shared" si="5"/>
        <v>0.01977804319910089</v>
      </c>
    </row>
    <row r="7" spans="2:12" ht="12.75">
      <c r="B7" s="93" t="s">
        <v>12</v>
      </c>
      <c r="C7" s="95">
        <v>0</v>
      </c>
      <c r="D7" s="6">
        <f t="shared" si="0"/>
        <v>0</v>
      </c>
      <c r="E7" s="95">
        <v>0</v>
      </c>
      <c r="F7" s="6">
        <f t="shared" si="1"/>
        <v>0</v>
      </c>
      <c r="G7" s="95">
        <v>0</v>
      </c>
      <c r="H7" s="6">
        <f t="shared" si="2"/>
        <v>0</v>
      </c>
      <c r="I7" s="95">
        <v>2890</v>
      </c>
      <c r="J7" s="6">
        <f t="shared" si="3"/>
        <v>0.004270416358206661</v>
      </c>
      <c r="K7" s="41">
        <f t="shared" si="4"/>
        <v>2890</v>
      </c>
      <c r="L7" s="6">
        <f t="shared" si="5"/>
        <v>0.0007718703727840109</v>
      </c>
    </row>
    <row r="8" spans="2:12" ht="12.75">
      <c r="B8" s="93" t="s">
        <v>15</v>
      </c>
      <c r="C8" s="95">
        <v>26370</v>
      </c>
      <c r="D8" s="6">
        <f t="shared" si="0"/>
        <v>0.0164216189960207</v>
      </c>
      <c r="E8" s="95">
        <v>26370</v>
      </c>
      <c r="F8" s="6">
        <f t="shared" si="1"/>
        <v>0.023991091362661237</v>
      </c>
      <c r="G8" s="95">
        <v>4899</v>
      </c>
      <c r="H8" s="6">
        <f t="shared" si="2"/>
        <v>0.013516906479782582</v>
      </c>
      <c r="I8" s="95">
        <v>3333</v>
      </c>
      <c r="J8" s="6">
        <f t="shared" si="3"/>
        <v>0.004925016512769136</v>
      </c>
      <c r="K8" s="41">
        <f t="shared" si="4"/>
        <v>60972</v>
      </c>
      <c r="L8" s="6">
        <f t="shared" si="5"/>
        <v>0.016284595283524814</v>
      </c>
    </row>
    <row r="9" spans="2:12" ht="12.75">
      <c r="B9" s="93" t="s">
        <v>17</v>
      </c>
      <c r="C9" s="95">
        <v>7140</v>
      </c>
      <c r="D9" s="6">
        <f t="shared" si="0"/>
        <v>0.004446354176396958</v>
      </c>
      <c r="E9" s="95">
        <v>7140</v>
      </c>
      <c r="F9" s="6">
        <f t="shared" si="1"/>
        <v>0.00649588139284798</v>
      </c>
      <c r="G9" s="95">
        <v>884</v>
      </c>
      <c r="H9" s="6">
        <f t="shared" si="2"/>
        <v>0.0024390580379930193</v>
      </c>
      <c r="I9" s="95">
        <v>997</v>
      </c>
      <c r="J9" s="6">
        <f t="shared" si="3"/>
        <v>0.0014732197609453432</v>
      </c>
      <c r="K9" s="41">
        <f t="shared" si="4"/>
        <v>16161</v>
      </c>
      <c r="L9" s="6">
        <f t="shared" si="5"/>
        <v>0.004316331174589066</v>
      </c>
    </row>
    <row r="10" spans="2:12" ht="12.75">
      <c r="B10" s="93" t="s">
        <v>24</v>
      </c>
      <c r="C10" s="95">
        <v>1082</v>
      </c>
      <c r="D10" s="6">
        <f t="shared" si="0"/>
        <v>0.0006738032519413878</v>
      </c>
      <c r="E10" s="95">
        <v>1082</v>
      </c>
      <c r="F10" s="6">
        <f t="shared" si="1"/>
        <v>0.0009843898693363466</v>
      </c>
      <c r="G10" s="95">
        <v>0</v>
      </c>
      <c r="H10" s="6">
        <f t="shared" si="2"/>
        <v>0</v>
      </c>
      <c r="I10" s="95">
        <v>655</v>
      </c>
      <c r="J10" s="6">
        <f t="shared" si="3"/>
        <v>0.0009678625310122365</v>
      </c>
      <c r="K10" s="41">
        <f t="shared" si="4"/>
        <v>2819</v>
      </c>
      <c r="L10" s="6">
        <f t="shared" si="5"/>
        <v>0.0007529074674318777</v>
      </c>
    </row>
    <row r="11" spans="2:12" ht="12.75">
      <c r="B11" s="93" t="s">
        <v>27</v>
      </c>
      <c r="C11" s="95">
        <v>223</v>
      </c>
      <c r="D11" s="6">
        <f t="shared" si="0"/>
        <v>0.000138870725677384</v>
      </c>
      <c r="E11" s="95">
        <v>223</v>
      </c>
      <c r="F11" s="6">
        <f t="shared" si="1"/>
        <v>0.00020288257011275904</v>
      </c>
      <c r="G11" s="95">
        <v>0</v>
      </c>
      <c r="H11" s="6">
        <f t="shared" si="2"/>
        <v>0</v>
      </c>
      <c r="I11" s="95">
        <v>370</v>
      </c>
      <c r="J11" s="6">
        <f t="shared" si="3"/>
        <v>0.0005467315060679809</v>
      </c>
      <c r="K11" s="41">
        <f t="shared" si="4"/>
        <v>816</v>
      </c>
      <c r="L11" s="6">
        <f t="shared" si="5"/>
        <v>0.00021793986996254425</v>
      </c>
    </row>
    <row r="12" spans="2:12" ht="12.75">
      <c r="B12" s="93" t="s">
        <v>28</v>
      </c>
      <c r="C12" s="95">
        <v>13546</v>
      </c>
      <c r="D12" s="6">
        <f t="shared" si="0"/>
        <v>0.008435618161550869</v>
      </c>
      <c r="E12" s="95">
        <v>13546</v>
      </c>
      <c r="F12" s="6">
        <f t="shared" si="1"/>
        <v>0.012323978900212708</v>
      </c>
      <c r="G12" s="95">
        <v>0</v>
      </c>
      <c r="H12" s="6">
        <f t="shared" si="2"/>
        <v>0</v>
      </c>
      <c r="I12" s="95">
        <v>3768</v>
      </c>
      <c r="J12" s="6">
        <f t="shared" si="3"/>
        <v>0.0055677954455787895</v>
      </c>
      <c r="K12" s="41">
        <f t="shared" si="4"/>
        <v>30860</v>
      </c>
      <c r="L12" s="6">
        <f t="shared" si="5"/>
        <v>0.008242186748828572</v>
      </c>
    </row>
    <row r="13" spans="2:12" ht="12.75">
      <c r="B13" s="93" t="s">
        <v>31</v>
      </c>
      <c r="C13" s="95">
        <v>25</v>
      </c>
      <c r="D13" s="6">
        <f t="shared" si="0"/>
        <v>1.5568467004191032E-05</v>
      </c>
      <c r="E13" s="95">
        <v>25</v>
      </c>
      <c r="F13" s="6">
        <f t="shared" si="1"/>
        <v>2.2744682748067156E-05</v>
      </c>
      <c r="G13" s="95">
        <v>0</v>
      </c>
      <c r="H13" s="6">
        <f t="shared" si="2"/>
        <v>0</v>
      </c>
      <c r="I13" s="95">
        <v>802</v>
      </c>
      <c r="J13" s="6">
        <f t="shared" si="3"/>
        <v>0.001185077480720326</v>
      </c>
      <c r="K13" s="41">
        <f t="shared" si="4"/>
        <v>852</v>
      </c>
      <c r="L13" s="6">
        <f t="shared" si="5"/>
        <v>0.00022755486422559767</v>
      </c>
    </row>
    <row r="14" spans="2:12" ht="12.75">
      <c r="B14" s="93" t="s">
        <v>32</v>
      </c>
      <c r="C14" s="95">
        <v>202</v>
      </c>
      <c r="D14" s="6">
        <f t="shared" si="0"/>
        <v>0.00012579321339386353</v>
      </c>
      <c r="E14" s="95">
        <v>202</v>
      </c>
      <c r="F14" s="6">
        <f t="shared" si="1"/>
        <v>0.00018377703660438262</v>
      </c>
      <c r="G14" s="95">
        <v>0</v>
      </c>
      <c r="H14" s="6">
        <f t="shared" si="2"/>
        <v>0</v>
      </c>
      <c r="I14" s="95">
        <v>0</v>
      </c>
      <c r="J14" s="6">
        <f t="shared" si="3"/>
        <v>0</v>
      </c>
      <c r="K14" s="41">
        <f t="shared" si="4"/>
        <v>404</v>
      </c>
      <c r="L14" s="6">
        <f t="shared" si="5"/>
        <v>0.0001079016022853773</v>
      </c>
    </row>
    <row r="15" spans="2:12" ht="12.75">
      <c r="B15" s="93" t="s">
        <v>33</v>
      </c>
      <c r="C15" s="95">
        <v>7263</v>
      </c>
      <c r="D15" s="6">
        <f t="shared" si="0"/>
        <v>0.004522951034057579</v>
      </c>
      <c r="E15" s="95">
        <v>7263</v>
      </c>
      <c r="F15" s="6">
        <f t="shared" si="1"/>
        <v>0.00660778523196847</v>
      </c>
      <c r="G15" s="95">
        <v>1467</v>
      </c>
      <c r="H15" s="6">
        <f t="shared" si="2"/>
        <v>0.004047622332280271</v>
      </c>
      <c r="I15" s="95">
        <v>17047</v>
      </c>
      <c r="J15" s="6">
        <f t="shared" si="3"/>
        <v>0.025189545902542892</v>
      </c>
      <c r="K15" s="41">
        <f t="shared" si="4"/>
        <v>33040</v>
      </c>
      <c r="L15" s="6">
        <f t="shared" si="5"/>
        <v>0.008824428068091252</v>
      </c>
    </row>
    <row r="16" spans="2:12" ht="12.75">
      <c r="B16" s="93" t="s">
        <v>35</v>
      </c>
      <c r="C16" s="95">
        <v>15921</v>
      </c>
      <c r="D16" s="6">
        <f t="shared" si="0"/>
        <v>0.009914622526949017</v>
      </c>
      <c r="E16" s="95">
        <v>15921</v>
      </c>
      <c r="F16" s="6">
        <f t="shared" si="1"/>
        <v>0.014484723761279088</v>
      </c>
      <c r="G16" s="95">
        <v>8833</v>
      </c>
      <c r="H16" s="6">
        <f t="shared" si="2"/>
        <v>0.02437126657193704</v>
      </c>
      <c r="I16" s="95">
        <v>0</v>
      </c>
      <c r="J16" s="6">
        <f t="shared" si="3"/>
        <v>0</v>
      </c>
      <c r="K16" s="41">
        <f t="shared" si="4"/>
        <v>40675</v>
      </c>
      <c r="L16" s="6">
        <f t="shared" si="5"/>
        <v>0.0108636081013805</v>
      </c>
    </row>
    <row r="17" spans="2:12" ht="12.75">
      <c r="B17" s="93" t="s">
        <v>38</v>
      </c>
      <c r="C17" s="95">
        <v>23843</v>
      </c>
      <c r="D17" s="6">
        <f t="shared" si="0"/>
        <v>0.01484795835123707</v>
      </c>
      <c r="E17" s="95">
        <v>23843</v>
      </c>
      <c r="F17" s="6">
        <f t="shared" si="1"/>
        <v>0.02169205883048661</v>
      </c>
      <c r="G17" s="95">
        <v>8297</v>
      </c>
      <c r="H17" s="6">
        <f t="shared" si="2"/>
        <v>0.022892380702746698</v>
      </c>
      <c r="I17" s="95">
        <v>22089</v>
      </c>
      <c r="J17" s="6">
        <f t="shared" si="3"/>
        <v>0.03263987091225846</v>
      </c>
      <c r="K17" s="41">
        <f t="shared" si="4"/>
        <v>78072</v>
      </c>
      <c r="L17" s="6">
        <f t="shared" si="5"/>
        <v>0.02085171755847519</v>
      </c>
    </row>
    <row r="18" spans="2:12" ht="12.75">
      <c r="B18" s="93" t="s">
        <v>39</v>
      </c>
      <c r="C18" s="95">
        <v>56</v>
      </c>
      <c r="D18" s="6">
        <f t="shared" si="0"/>
        <v>3.487336608938791E-05</v>
      </c>
      <c r="E18" s="95">
        <v>56</v>
      </c>
      <c r="F18" s="6">
        <f t="shared" si="1"/>
        <v>5.094808935567043E-05</v>
      </c>
      <c r="G18" s="95">
        <v>0</v>
      </c>
      <c r="H18" s="6">
        <f t="shared" si="2"/>
        <v>0</v>
      </c>
      <c r="I18" s="95">
        <v>2531</v>
      </c>
      <c r="J18" s="6">
        <f t="shared" si="3"/>
        <v>0.0037399390320488096</v>
      </c>
      <c r="K18" s="41">
        <f t="shared" si="4"/>
        <v>2643</v>
      </c>
      <c r="L18" s="6">
        <f t="shared" si="5"/>
        <v>0.0007059008288125055</v>
      </c>
    </row>
    <row r="19" spans="2:12" ht="12.75">
      <c r="B19" s="93" t="s">
        <v>40</v>
      </c>
      <c r="C19" s="95">
        <v>161120</v>
      </c>
      <c r="D19" s="6">
        <f t="shared" si="0"/>
        <v>0.10033565614861036</v>
      </c>
      <c r="E19" s="95">
        <v>161120</v>
      </c>
      <c r="F19" s="6">
        <f t="shared" si="1"/>
        <v>0.1465849313747432</v>
      </c>
      <c r="G19" s="95">
        <v>47134</v>
      </c>
      <c r="H19" s="6">
        <f t="shared" si="2"/>
        <v>0.13004814656421151</v>
      </c>
      <c r="I19" s="95">
        <v>15103</v>
      </c>
      <c r="J19" s="6">
        <f t="shared" si="3"/>
        <v>0.02231698901660734</v>
      </c>
      <c r="K19" s="41">
        <f t="shared" si="4"/>
        <v>384477</v>
      </c>
      <c r="L19" s="6">
        <f t="shared" si="5"/>
        <v>0.10268733747988863</v>
      </c>
    </row>
    <row r="20" spans="2:12" ht="12.75">
      <c r="B20" s="93" t="s">
        <v>42</v>
      </c>
      <c r="C20" s="95">
        <v>0</v>
      </c>
      <c r="D20" s="6">
        <f t="shared" si="0"/>
        <v>0</v>
      </c>
      <c r="E20" s="95">
        <v>0</v>
      </c>
      <c r="F20" s="6">
        <f t="shared" si="1"/>
        <v>0</v>
      </c>
      <c r="G20" s="95">
        <v>0</v>
      </c>
      <c r="H20" s="6">
        <f t="shared" si="2"/>
        <v>0</v>
      </c>
      <c r="I20" s="95">
        <v>557</v>
      </c>
      <c r="J20" s="6">
        <f t="shared" si="3"/>
        <v>0.0008230525645401767</v>
      </c>
      <c r="K20" s="41">
        <f t="shared" si="4"/>
        <v>557</v>
      </c>
      <c r="L20" s="6">
        <f t="shared" si="5"/>
        <v>0.00014876532790335435</v>
      </c>
    </row>
    <row r="21" spans="2:12" ht="12.75">
      <c r="B21" s="93" t="s">
        <v>43</v>
      </c>
      <c r="C21" s="95">
        <v>4060</v>
      </c>
      <c r="D21" s="6">
        <f t="shared" si="0"/>
        <v>0.0025283190414806234</v>
      </c>
      <c r="E21" s="95">
        <v>4060</v>
      </c>
      <c r="F21" s="6">
        <f t="shared" si="1"/>
        <v>0.0036937364782861064</v>
      </c>
      <c r="G21" s="95">
        <v>20</v>
      </c>
      <c r="H21" s="6">
        <f t="shared" si="2"/>
        <v>5.518230855187827E-05</v>
      </c>
      <c r="I21" s="95">
        <v>541</v>
      </c>
      <c r="J21" s="6">
        <f t="shared" si="3"/>
        <v>0.0007994101210345342</v>
      </c>
      <c r="K21" s="41">
        <f t="shared" si="4"/>
        <v>8681</v>
      </c>
      <c r="L21" s="6">
        <f t="shared" si="5"/>
        <v>0.0023185490332657435</v>
      </c>
    </row>
    <row r="22" spans="2:12" ht="12.75">
      <c r="B22" s="93" t="s">
        <v>44</v>
      </c>
      <c r="C22" s="95">
        <v>10196</v>
      </c>
      <c r="D22" s="6">
        <f t="shared" si="0"/>
        <v>0.00634944358298927</v>
      </c>
      <c r="E22" s="95">
        <v>10196</v>
      </c>
      <c r="F22" s="6">
        <f t="shared" si="1"/>
        <v>0.00927619141197171</v>
      </c>
      <c r="G22" s="95">
        <v>849</v>
      </c>
      <c r="H22" s="6">
        <f t="shared" si="2"/>
        <v>0.0023424889980272327</v>
      </c>
      <c r="I22" s="95">
        <v>9710</v>
      </c>
      <c r="J22" s="6">
        <f t="shared" si="3"/>
        <v>0.014348007902486741</v>
      </c>
      <c r="K22" s="41">
        <f t="shared" si="4"/>
        <v>30951</v>
      </c>
      <c r="L22" s="6">
        <f t="shared" si="5"/>
        <v>0.00826649131766018</v>
      </c>
    </row>
    <row r="23" spans="2:12" ht="12.75">
      <c r="B23" s="93" t="s">
        <v>45</v>
      </c>
      <c r="C23" s="95">
        <v>104143</v>
      </c>
      <c r="D23" s="6">
        <f t="shared" si="0"/>
        <v>0.06485387436869866</v>
      </c>
      <c r="E23" s="95">
        <v>104143</v>
      </c>
      <c r="F23" s="6">
        <f t="shared" si="1"/>
        <v>0.09474797981727831</v>
      </c>
      <c r="G23" s="95">
        <v>38608</v>
      </c>
      <c r="H23" s="6">
        <f t="shared" si="2"/>
        <v>0.10652392842854581</v>
      </c>
      <c r="I23" s="95">
        <v>4090</v>
      </c>
      <c r="J23" s="6">
        <f t="shared" si="3"/>
        <v>0.006043599621129843</v>
      </c>
      <c r="K23" s="41">
        <f t="shared" si="4"/>
        <v>250984</v>
      </c>
      <c r="L23" s="6">
        <f t="shared" si="5"/>
        <v>0.06703360333661668</v>
      </c>
    </row>
    <row r="24" spans="2:12" ht="12.75">
      <c r="B24" s="93" t="s">
        <v>46</v>
      </c>
      <c r="C24" s="95">
        <v>102678</v>
      </c>
      <c r="D24" s="6">
        <f t="shared" si="0"/>
        <v>0.06394156220225307</v>
      </c>
      <c r="E24" s="95">
        <v>102678</v>
      </c>
      <c r="F24" s="6">
        <f t="shared" si="1"/>
        <v>0.09341514140824159</v>
      </c>
      <c r="G24" s="95">
        <v>24047</v>
      </c>
      <c r="H24" s="6">
        <f t="shared" si="2"/>
        <v>0.06634844868735083</v>
      </c>
      <c r="I24" s="95">
        <v>29326</v>
      </c>
      <c r="J24" s="6">
        <f t="shared" si="3"/>
        <v>0.043333643640404346</v>
      </c>
      <c r="K24" s="41">
        <f t="shared" si="4"/>
        <v>258729</v>
      </c>
      <c r="L24" s="6">
        <f t="shared" si="5"/>
        <v>0.06910216251904303</v>
      </c>
    </row>
    <row r="25" spans="2:12" ht="12.75">
      <c r="B25" s="93" t="s">
        <v>48</v>
      </c>
      <c r="C25" s="95">
        <v>60179</v>
      </c>
      <c r="D25" s="6">
        <f t="shared" si="0"/>
        <v>0.037475791033808485</v>
      </c>
      <c r="E25" s="95">
        <v>60179</v>
      </c>
      <c r="F25" s="6">
        <f t="shared" si="1"/>
        <v>0.054750090523837336</v>
      </c>
      <c r="G25" s="95">
        <v>27702</v>
      </c>
      <c r="H25" s="6">
        <f t="shared" si="2"/>
        <v>0.07643301557520658</v>
      </c>
      <c r="I25" s="95">
        <v>67805</v>
      </c>
      <c r="J25" s="6">
        <f t="shared" si="3"/>
        <v>0.10019224261875526</v>
      </c>
      <c r="K25" s="41">
        <f t="shared" si="4"/>
        <v>215865</v>
      </c>
      <c r="L25" s="6">
        <f t="shared" si="5"/>
        <v>0.05765390934983409</v>
      </c>
    </row>
    <row r="26" spans="2:12" ht="12.75">
      <c r="B26" s="93" t="s">
        <v>51</v>
      </c>
      <c r="C26" s="95">
        <v>69961</v>
      </c>
      <c r="D26" s="6">
        <f t="shared" si="0"/>
        <v>0.04356742080320835</v>
      </c>
      <c r="E26" s="95">
        <v>69961</v>
      </c>
      <c r="F26" s="6">
        <f t="shared" si="1"/>
        <v>0.06364962998950105</v>
      </c>
      <c r="G26" s="95">
        <v>47242</v>
      </c>
      <c r="H26" s="6">
        <f t="shared" si="2"/>
        <v>0.13034613103039167</v>
      </c>
      <c r="I26" s="95">
        <v>38775</v>
      </c>
      <c r="J26" s="6">
        <f t="shared" si="3"/>
        <v>0.05729598418320529</v>
      </c>
      <c r="K26" s="41">
        <f t="shared" si="4"/>
        <v>225939</v>
      </c>
      <c r="L26" s="6">
        <f t="shared" si="5"/>
        <v>0.06034450524444521</v>
      </c>
    </row>
    <row r="27" spans="2:12" ht="12.75">
      <c r="B27" s="93" t="s">
        <v>52</v>
      </c>
      <c r="C27" s="95">
        <v>2351</v>
      </c>
      <c r="D27" s="6">
        <f t="shared" si="0"/>
        <v>0.0014640586370741246</v>
      </c>
      <c r="E27" s="95">
        <v>2351</v>
      </c>
      <c r="F27" s="6">
        <f t="shared" si="1"/>
        <v>0.0021389099656282354</v>
      </c>
      <c r="G27" s="95">
        <v>0</v>
      </c>
      <c r="H27" s="6">
        <f t="shared" si="2"/>
        <v>0</v>
      </c>
      <c r="I27" s="95">
        <v>23381</v>
      </c>
      <c r="J27" s="6">
        <f t="shared" si="3"/>
        <v>0.034548998225339085</v>
      </c>
      <c r="K27" s="41">
        <f t="shared" si="4"/>
        <v>28083</v>
      </c>
      <c r="L27" s="6">
        <f t="shared" si="5"/>
        <v>0.007500496774703591</v>
      </c>
    </row>
    <row r="28" spans="2:12" ht="12.75">
      <c r="B28" s="93" t="s">
        <v>53</v>
      </c>
      <c r="C28" s="95">
        <v>3892</v>
      </c>
      <c r="D28" s="6">
        <f t="shared" si="0"/>
        <v>0.0024236989432124597</v>
      </c>
      <c r="E28" s="95">
        <v>3892</v>
      </c>
      <c r="F28" s="6">
        <f t="shared" si="1"/>
        <v>0.003540892210219095</v>
      </c>
      <c r="G28" s="95">
        <v>5748</v>
      </c>
      <c r="H28" s="6">
        <f t="shared" si="2"/>
        <v>0.015859395477809814</v>
      </c>
      <c r="I28" s="95">
        <v>9505</v>
      </c>
      <c r="J28" s="6">
        <f t="shared" si="3"/>
        <v>0.014045089095070698</v>
      </c>
      <c r="K28" s="41">
        <f t="shared" si="4"/>
        <v>23037</v>
      </c>
      <c r="L28" s="6">
        <f t="shared" si="5"/>
        <v>0.00615279507883227</v>
      </c>
    </row>
    <row r="29" spans="2:12" ht="12.75">
      <c r="B29" s="93" t="s">
        <v>54</v>
      </c>
      <c r="C29" s="95">
        <v>2868</v>
      </c>
      <c r="D29" s="6">
        <f t="shared" si="0"/>
        <v>0.001786014534720795</v>
      </c>
      <c r="E29" s="95">
        <v>2868</v>
      </c>
      <c r="F29" s="6">
        <f t="shared" si="1"/>
        <v>0.0026092700048582643</v>
      </c>
      <c r="G29" s="95">
        <v>0</v>
      </c>
      <c r="H29" s="6">
        <f t="shared" si="2"/>
        <v>0</v>
      </c>
      <c r="I29" s="95">
        <v>355</v>
      </c>
      <c r="J29" s="6">
        <f t="shared" si="3"/>
        <v>0.0005245667152814411</v>
      </c>
      <c r="K29" s="41">
        <f t="shared" si="4"/>
        <v>6091</v>
      </c>
      <c r="L29" s="6">
        <f t="shared" si="5"/>
        <v>0.0016268036126738444</v>
      </c>
    </row>
    <row r="30" spans="2:12" ht="12.75">
      <c r="B30" s="93" t="s">
        <v>55</v>
      </c>
      <c r="C30" s="95">
        <v>4970</v>
      </c>
      <c r="D30" s="6">
        <f t="shared" si="0"/>
        <v>0.003095011240433177</v>
      </c>
      <c r="E30" s="95">
        <v>4970</v>
      </c>
      <c r="F30" s="6">
        <f t="shared" si="1"/>
        <v>0.004521642930315751</v>
      </c>
      <c r="G30" s="95">
        <v>88</v>
      </c>
      <c r="H30" s="6">
        <f t="shared" si="2"/>
        <v>0.0002428021576282644</v>
      </c>
      <c r="I30" s="95">
        <v>4602</v>
      </c>
      <c r="J30" s="6">
        <f t="shared" si="3"/>
        <v>0.0068001578133104</v>
      </c>
      <c r="K30" s="41">
        <f t="shared" si="4"/>
        <v>14630</v>
      </c>
      <c r="L30" s="6">
        <f t="shared" si="5"/>
        <v>0.003907426835235321</v>
      </c>
    </row>
    <row r="31" spans="2:12" ht="12.75">
      <c r="B31" s="93" t="s">
        <v>58</v>
      </c>
      <c r="C31" s="95">
        <v>240550</v>
      </c>
      <c r="D31" s="6">
        <f t="shared" si="0"/>
        <v>0.1497997895143261</v>
      </c>
      <c r="E31" s="95">
        <v>0</v>
      </c>
      <c r="F31" s="6">
        <f t="shared" si="1"/>
        <v>0</v>
      </c>
      <c r="G31" s="95">
        <v>0</v>
      </c>
      <c r="H31" s="6">
        <f t="shared" si="2"/>
        <v>0</v>
      </c>
      <c r="I31" s="95">
        <v>0</v>
      </c>
      <c r="J31" s="6">
        <f t="shared" si="3"/>
        <v>0</v>
      </c>
      <c r="K31" s="41">
        <f t="shared" si="4"/>
        <v>240550</v>
      </c>
      <c r="L31" s="6">
        <f t="shared" si="5"/>
        <v>0.06424685749937503</v>
      </c>
    </row>
    <row r="32" spans="2:12" ht="12.75">
      <c r="B32" s="93" t="s">
        <v>61</v>
      </c>
      <c r="C32" s="95">
        <v>237441</v>
      </c>
      <c r="D32" s="6">
        <f t="shared" si="0"/>
        <v>0.1478636949576849</v>
      </c>
      <c r="E32" s="95">
        <v>0</v>
      </c>
      <c r="F32" s="6">
        <f t="shared" si="1"/>
        <v>0</v>
      </c>
      <c r="G32" s="95">
        <v>0</v>
      </c>
      <c r="H32" s="6">
        <f t="shared" si="2"/>
        <v>0</v>
      </c>
      <c r="I32" s="95">
        <v>0</v>
      </c>
      <c r="J32" s="6">
        <f t="shared" si="3"/>
        <v>0</v>
      </c>
      <c r="K32" s="41">
        <f t="shared" si="4"/>
        <v>237441</v>
      </c>
      <c r="L32" s="6">
        <f t="shared" si="5"/>
        <v>0.06341649591149078</v>
      </c>
    </row>
    <row r="33" spans="2:12" ht="12.75">
      <c r="B33" s="93" t="s">
        <v>63</v>
      </c>
      <c r="C33" s="95">
        <v>30687</v>
      </c>
      <c r="D33" s="6">
        <f t="shared" si="0"/>
        <v>0.019109981878304406</v>
      </c>
      <c r="E33" s="95">
        <v>2024</v>
      </c>
      <c r="F33" s="6">
        <f t="shared" si="1"/>
        <v>0.001841409515283517</v>
      </c>
      <c r="G33" s="95">
        <v>3099</v>
      </c>
      <c r="H33" s="6">
        <f t="shared" si="2"/>
        <v>0.008550498710113538</v>
      </c>
      <c r="I33" s="95">
        <v>7134</v>
      </c>
      <c r="J33" s="6">
        <f t="shared" si="3"/>
        <v>0.010541574498078313</v>
      </c>
      <c r="K33" s="41">
        <f t="shared" si="4"/>
        <v>42944</v>
      </c>
      <c r="L33" s="6">
        <f t="shared" si="5"/>
        <v>0.01146961982312684</v>
      </c>
    </row>
    <row r="34" spans="2:12" ht="12.75">
      <c r="B34" s="93" t="s">
        <v>67</v>
      </c>
      <c r="C34" s="95">
        <v>46832</v>
      </c>
      <c r="D34" s="6">
        <f t="shared" si="0"/>
        <v>0.029164097869610973</v>
      </c>
      <c r="E34" s="95">
        <v>46832</v>
      </c>
      <c r="F34" s="6">
        <f t="shared" si="1"/>
        <v>0.042607159298299245</v>
      </c>
      <c r="G34" s="95">
        <v>7267</v>
      </c>
      <c r="H34" s="6">
        <f t="shared" si="2"/>
        <v>0.020050491812324968</v>
      </c>
      <c r="I34" s="95">
        <v>7088</v>
      </c>
      <c r="J34" s="6">
        <f t="shared" si="3"/>
        <v>0.010473602472999591</v>
      </c>
      <c r="K34" s="41">
        <f t="shared" si="4"/>
        <v>108019</v>
      </c>
      <c r="L34" s="6">
        <f t="shared" si="5"/>
        <v>0.02885005736946577</v>
      </c>
    </row>
    <row r="35" spans="2:12" ht="12.75">
      <c r="B35" s="93" t="s">
        <v>68</v>
      </c>
      <c r="C35" s="95">
        <v>723</v>
      </c>
      <c r="D35" s="6">
        <f t="shared" si="0"/>
        <v>0.0004502400657612046</v>
      </c>
      <c r="E35" s="95">
        <v>723</v>
      </c>
      <c r="F35" s="6">
        <f t="shared" si="1"/>
        <v>0.0006577762250741021</v>
      </c>
      <c r="G35" s="95">
        <v>299</v>
      </c>
      <c r="H35" s="6">
        <f t="shared" si="2"/>
        <v>0.0008249755128505801</v>
      </c>
      <c r="I35" s="95">
        <v>20705</v>
      </c>
      <c r="J35" s="6">
        <f t="shared" si="3"/>
        <v>0.03059479954902039</v>
      </c>
      <c r="K35" s="41">
        <f t="shared" si="4"/>
        <v>22450</v>
      </c>
      <c r="L35" s="6">
        <f t="shared" si="5"/>
        <v>0.0059960172557097045</v>
      </c>
    </row>
    <row r="36" spans="2:12" ht="12.75">
      <c r="B36" s="93" t="s">
        <v>70</v>
      </c>
      <c r="C36" s="95">
        <v>3792</v>
      </c>
      <c r="D36" s="6">
        <f t="shared" si="0"/>
        <v>0.0023614250751956955</v>
      </c>
      <c r="E36" s="95">
        <v>3792</v>
      </c>
      <c r="F36" s="6">
        <f t="shared" si="1"/>
        <v>0.0034499134792268264</v>
      </c>
      <c r="G36" s="95">
        <v>202</v>
      </c>
      <c r="H36" s="6">
        <f t="shared" si="2"/>
        <v>0.0005573413163739705</v>
      </c>
      <c r="I36" s="95">
        <v>11440</v>
      </c>
      <c r="J36" s="6">
        <f t="shared" si="3"/>
        <v>0.016904347106534327</v>
      </c>
      <c r="K36" s="41">
        <f t="shared" si="4"/>
        <v>19226</v>
      </c>
      <c r="L36" s="6">
        <f t="shared" si="5"/>
        <v>0.005134941102818476</v>
      </c>
    </row>
    <row r="37" spans="2:12" ht="12.75">
      <c r="B37" s="93" t="s">
        <v>73</v>
      </c>
      <c r="C37" s="95">
        <v>0</v>
      </c>
      <c r="D37" s="6">
        <f t="shared" si="0"/>
        <v>0</v>
      </c>
      <c r="E37" s="95">
        <v>0</v>
      </c>
      <c r="F37" s="6">
        <f t="shared" si="1"/>
        <v>0</v>
      </c>
      <c r="G37" s="95">
        <v>0</v>
      </c>
      <c r="H37" s="6">
        <f t="shared" si="2"/>
        <v>0</v>
      </c>
      <c r="I37" s="95">
        <v>9248</v>
      </c>
      <c r="J37" s="6">
        <f t="shared" si="3"/>
        <v>0.013665332346261317</v>
      </c>
      <c r="K37" s="41">
        <f t="shared" si="4"/>
        <v>9248</v>
      </c>
      <c r="L37" s="6">
        <f t="shared" si="5"/>
        <v>0.002469985192908835</v>
      </c>
    </row>
    <row r="38" spans="2:12" ht="12.75">
      <c r="B38" s="93" t="s">
        <v>75</v>
      </c>
      <c r="C38" s="95">
        <v>10154</v>
      </c>
      <c r="D38" s="6">
        <f t="shared" si="0"/>
        <v>0.006323288558422229</v>
      </c>
      <c r="E38" s="95">
        <v>10154</v>
      </c>
      <c r="F38" s="6">
        <f t="shared" si="1"/>
        <v>0.009237980344954957</v>
      </c>
      <c r="G38" s="95">
        <v>587</v>
      </c>
      <c r="H38" s="6">
        <f t="shared" si="2"/>
        <v>0.0016196007559976272</v>
      </c>
      <c r="I38" s="95">
        <v>2211</v>
      </c>
      <c r="J38" s="6">
        <f t="shared" si="3"/>
        <v>0.0032670901619359614</v>
      </c>
      <c r="K38" s="41">
        <f t="shared" si="4"/>
        <v>23106</v>
      </c>
      <c r="L38" s="6">
        <f t="shared" si="5"/>
        <v>0.006171223817836456</v>
      </c>
    </row>
    <row r="39" spans="2:12" ht="12.75">
      <c r="B39" s="93" t="s">
        <v>78</v>
      </c>
      <c r="C39" s="95">
        <v>624</v>
      </c>
      <c r="D39" s="6">
        <f t="shared" si="0"/>
        <v>0.00038858893642460814</v>
      </c>
      <c r="E39" s="95">
        <v>624</v>
      </c>
      <c r="F39" s="6">
        <f t="shared" si="1"/>
        <v>0.0005677072813917562</v>
      </c>
      <c r="G39" s="95">
        <v>0</v>
      </c>
      <c r="H39" s="6">
        <f t="shared" si="2"/>
        <v>0</v>
      </c>
      <c r="I39" s="95">
        <v>102</v>
      </c>
      <c r="J39" s="6">
        <f t="shared" si="3"/>
        <v>0.0001507205773484704</v>
      </c>
      <c r="K39" s="41">
        <f t="shared" si="4"/>
        <v>1350</v>
      </c>
      <c r="L39" s="6">
        <f t="shared" si="5"/>
        <v>0.0003605622848645034</v>
      </c>
    </row>
    <row r="40" spans="2:12" ht="12.75">
      <c r="B40" s="93" t="s">
        <v>79</v>
      </c>
      <c r="C40" s="95">
        <v>51078</v>
      </c>
      <c r="D40" s="6">
        <f t="shared" si="0"/>
        <v>0.03180824630560278</v>
      </c>
      <c r="E40" s="95">
        <v>51078</v>
      </c>
      <c r="F40" s="6">
        <f t="shared" si="1"/>
        <v>0.04647011621623097</v>
      </c>
      <c r="G40" s="95">
        <v>19165</v>
      </c>
      <c r="H40" s="6">
        <f t="shared" si="2"/>
        <v>0.05287844716983735</v>
      </c>
      <c r="I40" s="95">
        <v>14685</v>
      </c>
      <c r="J40" s="6">
        <f t="shared" si="3"/>
        <v>0.02169933018002243</v>
      </c>
      <c r="K40" s="41">
        <f t="shared" si="4"/>
        <v>136006</v>
      </c>
      <c r="L40" s="6">
        <f t="shared" si="5"/>
        <v>0.03632491415946788</v>
      </c>
    </row>
    <row r="41" spans="2:12" ht="12.75">
      <c r="B41" s="93" t="s">
        <v>81</v>
      </c>
      <c r="C41" s="95">
        <v>2019</v>
      </c>
      <c r="D41" s="6">
        <f t="shared" si="0"/>
        <v>0.0012573093952584677</v>
      </c>
      <c r="E41" s="95">
        <v>2019</v>
      </c>
      <c r="F41" s="6">
        <f t="shared" si="1"/>
        <v>0.0018368605787339035</v>
      </c>
      <c r="G41" s="95">
        <v>0</v>
      </c>
      <c r="H41" s="6">
        <f t="shared" si="2"/>
        <v>0</v>
      </c>
      <c r="I41" s="95">
        <v>565</v>
      </c>
      <c r="J41" s="6">
        <f t="shared" si="3"/>
        <v>0.0008348737862929978</v>
      </c>
      <c r="K41" s="41">
        <f t="shared" si="4"/>
        <v>4603</v>
      </c>
      <c r="L41" s="6">
        <f t="shared" si="5"/>
        <v>0.0012293838498009695</v>
      </c>
    </row>
    <row r="42" spans="2:12" ht="12.75">
      <c r="B42" s="93" t="s">
        <v>82</v>
      </c>
      <c r="C42" s="95">
        <v>1992</v>
      </c>
      <c r="D42" s="6">
        <f t="shared" si="0"/>
        <v>0.0012404954508939414</v>
      </c>
      <c r="E42" s="95">
        <v>1992</v>
      </c>
      <c r="F42" s="6">
        <f t="shared" si="1"/>
        <v>0.001812296321365991</v>
      </c>
      <c r="G42" s="95">
        <v>6503</v>
      </c>
      <c r="H42" s="6">
        <f t="shared" si="2"/>
        <v>0.017942527625643218</v>
      </c>
      <c r="I42" s="95">
        <v>2757</v>
      </c>
      <c r="J42" s="6">
        <f t="shared" si="3"/>
        <v>0.004073888546566009</v>
      </c>
      <c r="K42" s="41">
        <f t="shared" si="4"/>
        <v>13244</v>
      </c>
      <c r="L42" s="6">
        <f t="shared" si="5"/>
        <v>0.003537249556107765</v>
      </c>
    </row>
    <row r="43" spans="2:12" ht="12.75">
      <c r="B43" s="93" t="s">
        <v>88</v>
      </c>
      <c r="C43" s="95">
        <v>0</v>
      </c>
      <c r="D43" s="6">
        <f t="shared" si="0"/>
        <v>0</v>
      </c>
      <c r="E43" s="95">
        <v>0</v>
      </c>
      <c r="F43" s="6">
        <f t="shared" si="1"/>
        <v>0</v>
      </c>
      <c r="G43" s="95">
        <v>0</v>
      </c>
      <c r="H43" s="6">
        <f t="shared" si="2"/>
        <v>0</v>
      </c>
      <c r="I43" s="95">
        <v>18528</v>
      </c>
      <c r="J43" s="6">
        <f t="shared" si="3"/>
        <v>0.02737794957953392</v>
      </c>
      <c r="K43" s="41">
        <f t="shared" si="4"/>
        <v>18528</v>
      </c>
      <c r="L43" s="6">
        <f t="shared" si="5"/>
        <v>0.004948517047384828</v>
      </c>
    </row>
    <row r="44" spans="2:12" ht="12.75">
      <c r="B44" s="93" t="s">
        <v>89</v>
      </c>
      <c r="C44" s="95">
        <v>28735</v>
      </c>
      <c r="D44" s="6">
        <f t="shared" si="0"/>
        <v>0.017894395974617172</v>
      </c>
      <c r="E44" s="95">
        <v>28735</v>
      </c>
      <c r="F44" s="6">
        <f t="shared" si="1"/>
        <v>0.02614273835062839</v>
      </c>
      <c r="G44" s="95">
        <v>5063</v>
      </c>
      <c r="H44" s="6">
        <f t="shared" si="2"/>
        <v>0.013969401409907984</v>
      </c>
      <c r="I44" s="95">
        <v>25214</v>
      </c>
      <c r="J44" s="6">
        <f t="shared" si="3"/>
        <v>0.03725753565945424</v>
      </c>
      <c r="K44" s="41">
        <f t="shared" si="4"/>
        <v>87747</v>
      </c>
      <c r="L44" s="6">
        <f t="shared" si="5"/>
        <v>0.023435747266670796</v>
      </c>
    </row>
    <row r="45" spans="2:12" ht="12.75">
      <c r="B45" s="93" t="s">
        <v>93</v>
      </c>
      <c r="C45" s="95">
        <v>3978</v>
      </c>
      <c r="D45" s="6">
        <f t="shared" si="0"/>
        <v>0.002477254469706877</v>
      </c>
      <c r="E45" s="95">
        <v>3979</v>
      </c>
      <c r="F45" s="6">
        <f t="shared" si="1"/>
        <v>0.0036200437061823685</v>
      </c>
      <c r="G45" s="95">
        <v>76</v>
      </c>
      <c r="H45" s="6">
        <f t="shared" si="2"/>
        <v>0.00020969277249713742</v>
      </c>
      <c r="I45" s="95">
        <v>7296</v>
      </c>
      <c r="J45" s="6">
        <f t="shared" si="3"/>
        <v>0.010780954238572941</v>
      </c>
      <c r="K45" s="41">
        <f t="shared" si="4"/>
        <v>15329</v>
      </c>
      <c r="L45" s="6">
        <f t="shared" si="5"/>
        <v>0.0040941179738429425</v>
      </c>
    </row>
    <row r="46" spans="2:12" ht="12.75">
      <c r="B46" s="93" t="s">
        <v>97</v>
      </c>
      <c r="C46" s="95">
        <v>0</v>
      </c>
      <c r="D46" s="6">
        <f t="shared" si="0"/>
        <v>0</v>
      </c>
      <c r="E46" s="95">
        <v>0</v>
      </c>
      <c r="F46" s="6">
        <f t="shared" si="1"/>
        <v>0</v>
      </c>
      <c r="G46" s="95">
        <v>0</v>
      </c>
      <c r="H46" s="6">
        <f t="shared" si="2"/>
        <v>0</v>
      </c>
      <c r="I46" s="95">
        <v>487</v>
      </c>
      <c r="J46" s="6">
        <f t="shared" si="3"/>
        <v>0.0007196168742029911</v>
      </c>
      <c r="K46" s="41">
        <f t="shared" si="4"/>
        <v>487</v>
      </c>
      <c r="L46" s="6">
        <f t="shared" si="5"/>
        <v>0.00013006950572519492</v>
      </c>
    </row>
    <row r="47" spans="2:12" ht="12.75">
      <c r="B47" s="93" t="s">
        <v>99</v>
      </c>
      <c r="C47" s="95">
        <v>94030</v>
      </c>
      <c r="D47" s="6">
        <f t="shared" si="0"/>
        <v>0.058556118096163304</v>
      </c>
      <c r="E47" s="95">
        <v>94030</v>
      </c>
      <c r="F47" s="6">
        <f t="shared" si="1"/>
        <v>0.0855473007520302</v>
      </c>
      <c r="G47" s="95">
        <v>15567</v>
      </c>
      <c r="H47" s="6">
        <f t="shared" si="2"/>
        <v>0.04295114986135445</v>
      </c>
      <c r="I47" s="95">
        <v>41518</v>
      </c>
      <c r="J47" s="6">
        <f t="shared" si="3"/>
        <v>0.06134918559170387</v>
      </c>
      <c r="K47" s="41">
        <f t="shared" si="4"/>
        <v>245145</v>
      </c>
      <c r="L47" s="6">
        <f t="shared" si="5"/>
        <v>0.0654741046837842</v>
      </c>
    </row>
    <row r="48" spans="2:12" ht="12.75">
      <c r="B48" s="93" t="s">
        <v>106</v>
      </c>
      <c r="C48" s="95">
        <v>5654</v>
      </c>
      <c r="D48" s="6">
        <f t="shared" si="0"/>
        <v>0.0035209644976678437</v>
      </c>
      <c r="E48" s="95">
        <v>5654</v>
      </c>
      <c r="F48" s="6">
        <f t="shared" si="1"/>
        <v>0.005143937450302868</v>
      </c>
      <c r="G48" s="95">
        <v>0</v>
      </c>
      <c r="H48" s="6">
        <f t="shared" si="2"/>
        <v>0</v>
      </c>
      <c r="I48" s="95">
        <v>7184</v>
      </c>
      <c r="J48" s="6">
        <f t="shared" si="3"/>
        <v>0.010615457134033446</v>
      </c>
      <c r="K48" s="41">
        <f t="shared" si="4"/>
        <v>18492</v>
      </c>
      <c r="L48" s="6">
        <f t="shared" si="5"/>
        <v>0.0049389020531217746</v>
      </c>
    </row>
    <row r="49" spans="2:12" ht="12.75">
      <c r="B49" s="93" t="s">
        <v>110</v>
      </c>
      <c r="C49" s="95">
        <v>0</v>
      </c>
      <c r="D49" s="6">
        <f t="shared" si="0"/>
        <v>0</v>
      </c>
      <c r="E49" s="95">
        <v>0</v>
      </c>
      <c r="F49" s="6">
        <f t="shared" si="1"/>
        <v>0</v>
      </c>
      <c r="G49" s="95">
        <v>0</v>
      </c>
      <c r="H49" s="6">
        <f t="shared" si="2"/>
        <v>0</v>
      </c>
      <c r="I49" s="95">
        <v>8050</v>
      </c>
      <c r="J49" s="6">
        <f t="shared" si="3"/>
        <v>0.011895104388776341</v>
      </c>
      <c r="K49" s="41">
        <f t="shared" si="4"/>
        <v>8050</v>
      </c>
      <c r="L49" s="6">
        <f t="shared" si="5"/>
        <v>0.002150019550488335</v>
      </c>
    </row>
    <row r="50" spans="2:12" ht="12.75">
      <c r="B50" s="93" t="s">
        <v>112</v>
      </c>
      <c r="C50" s="95">
        <v>0</v>
      </c>
      <c r="D50" s="6">
        <f t="shared" si="0"/>
        <v>0</v>
      </c>
      <c r="E50" s="95">
        <v>0</v>
      </c>
      <c r="F50" s="6">
        <f t="shared" si="1"/>
        <v>0</v>
      </c>
      <c r="G50" s="95">
        <v>0</v>
      </c>
      <c r="H50" s="6">
        <f t="shared" si="2"/>
        <v>0</v>
      </c>
      <c r="I50" s="95">
        <v>9145</v>
      </c>
      <c r="J50" s="6">
        <f t="shared" si="3"/>
        <v>0.013513134116193743</v>
      </c>
      <c r="K50" s="41">
        <f t="shared" si="4"/>
        <v>9145</v>
      </c>
      <c r="L50" s="6">
        <f t="shared" si="5"/>
        <v>0.002442475625989543</v>
      </c>
    </row>
    <row r="51" spans="2:12" ht="12.75">
      <c r="B51" s="93" t="s">
        <v>115</v>
      </c>
      <c r="C51" s="95">
        <v>54127</v>
      </c>
      <c r="D51" s="6">
        <f t="shared" si="0"/>
        <v>0.03370697654143392</v>
      </c>
      <c r="E51" s="95">
        <v>54127</v>
      </c>
      <c r="F51" s="6">
        <f t="shared" si="1"/>
        <v>0.04924405772418524</v>
      </c>
      <c r="G51" s="95">
        <v>3321</v>
      </c>
      <c r="H51" s="6">
        <f t="shared" si="2"/>
        <v>0.009163022335039387</v>
      </c>
      <c r="I51" s="95">
        <v>10054</v>
      </c>
      <c r="J51" s="6">
        <f t="shared" si="3"/>
        <v>0.014856320437858053</v>
      </c>
      <c r="K51" s="41">
        <f t="shared" si="4"/>
        <v>121629</v>
      </c>
      <c r="L51" s="6">
        <f t="shared" si="5"/>
        <v>0.03248505936724791</v>
      </c>
    </row>
    <row r="52" spans="2:12" ht="12.75">
      <c r="B52" s="93" t="s">
        <v>120</v>
      </c>
      <c r="C52" s="95">
        <v>0</v>
      </c>
      <c r="D52" s="6">
        <f t="shared" si="0"/>
        <v>0</v>
      </c>
      <c r="E52" s="95">
        <v>0</v>
      </c>
      <c r="F52" s="6">
        <f t="shared" si="1"/>
        <v>0</v>
      </c>
      <c r="G52" s="95">
        <v>0</v>
      </c>
      <c r="H52" s="6">
        <f t="shared" si="2"/>
        <v>0</v>
      </c>
      <c r="I52" s="95">
        <v>1745</v>
      </c>
      <c r="J52" s="6">
        <f t="shared" si="3"/>
        <v>0.002578503994834126</v>
      </c>
      <c r="K52" s="41">
        <f t="shared" si="4"/>
        <v>1745</v>
      </c>
      <c r="L52" s="6">
        <f t="shared" si="5"/>
        <v>0.0004660601385841173</v>
      </c>
    </row>
    <row r="53" spans="2:12" ht="12.75">
      <c r="B53" s="93" t="s">
        <v>121</v>
      </c>
      <c r="C53" s="95">
        <v>593</v>
      </c>
      <c r="D53" s="6">
        <f t="shared" si="0"/>
        <v>0.00036928403733941124</v>
      </c>
      <c r="E53" s="95">
        <v>593</v>
      </c>
      <c r="F53" s="6">
        <f t="shared" si="1"/>
        <v>0.000539503874784153</v>
      </c>
      <c r="G53" s="95">
        <v>0</v>
      </c>
      <c r="H53" s="6">
        <f t="shared" si="2"/>
        <v>0</v>
      </c>
      <c r="I53" s="95">
        <v>1155</v>
      </c>
      <c r="J53" s="6">
        <f t="shared" si="3"/>
        <v>0.001706688890563562</v>
      </c>
      <c r="K53" s="41">
        <f t="shared" si="4"/>
        <v>2341</v>
      </c>
      <c r="L53" s="6">
        <f t="shared" si="5"/>
        <v>0.0006252417102724462</v>
      </c>
    </row>
    <row r="54" spans="2:12" ht="12.75">
      <c r="B54" s="93" t="s">
        <v>122</v>
      </c>
      <c r="C54" s="95">
        <v>8531</v>
      </c>
      <c r="D54" s="6">
        <f t="shared" si="0"/>
        <v>0.005312583680510147</v>
      </c>
      <c r="E54" s="95">
        <v>8531</v>
      </c>
      <c r="F54" s="6">
        <f t="shared" si="1"/>
        <v>0.007761395540950436</v>
      </c>
      <c r="G54" s="95">
        <v>784</v>
      </c>
      <c r="H54" s="6">
        <f t="shared" si="2"/>
        <v>0.002163146495233628</v>
      </c>
      <c r="I54" s="95">
        <v>2507</v>
      </c>
      <c r="J54" s="6">
        <f t="shared" si="3"/>
        <v>0.0037044753667903464</v>
      </c>
      <c r="K54" s="41">
        <f t="shared" si="4"/>
        <v>20353</v>
      </c>
      <c r="L54" s="6">
        <f t="shared" si="5"/>
        <v>0.005435943839886842</v>
      </c>
    </row>
    <row r="55" spans="2:12" ht="12.75">
      <c r="B55" s="93" t="s">
        <v>123</v>
      </c>
      <c r="C55" s="95">
        <v>191</v>
      </c>
      <c r="D55" s="6">
        <f t="shared" si="0"/>
        <v>0.00011894308791201948</v>
      </c>
      <c r="E55" s="95">
        <v>191</v>
      </c>
      <c r="F55" s="6">
        <f t="shared" si="1"/>
        <v>0.00017376937619523308</v>
      </c>
      <c r="G55" s="95">
        <v>0</v>
      </c>
      <c r="H55" s="6">
        <f t="shared" si="2"/>
        <v>0</v>
      </c>
      <c r="I55" s="95">
        <v>227</v>
      </c>
      <c r="J55" s="6">
        <f t="shared" si="3"/>
        <v>0.0003354271672363018</v>
      </c>
      <c r="K55" s="41">
        <f t="shared" si="4"/>
        <v>609</v>
      </c>
      <c r="L55" s="6">
        <f t="shared" si="5"/>
        <v>0.00016265365294998706</v>
      </c>
    </row>
    <row r="56" spans="2:12" ht="12.75">
      <c r="B56" s="93" t="s">
        <v>127</v>
      </c>
      <c r="C56" s="95">
        <v>0</v>
      </c>
      <c r="D56" s="6">
        <f t="shared" si="0"/>
        <v>0</v>
      </c>
      <c r="E56" s="95">
        <v>0</v>
      </c>
      <c r="F56" s="6">
        <f t="shared" si="1"/>
        <v>0</v>
      </c>
      <c r="G56" s="95">
        <v>0</v>
      </c>
      <c r="H56" s="6">
        <f t="shared" si="2"/>
        <v>0</v>
      </c>
      <c r="I56" s="95">
        <v>11896</v>
      </c>
      <c r="J56" s="6">
        <f t="shared" si="3"/>
        <v>0.017578156746445136</v>
      </c>
      <c r="K56" s="41">
        <f t="shared" si="4"/>
        <v>11896</v>
      </c>
      <c r="L56" s="6">
        <f t="shared" si="5"/>
        <v>0.003177221437591209</v>
      </c>
    </row>
    <row r="57" spans="2:12" ht="12.75">
      <c r="B57" s="93" t="s">
        <v>128</v>
      </c>
      <c r="C57" s="95">
        <v>0</v>
      </c>
      <c r="D57" s="6">
        <f t="shared" si="0"/>
        <v>0</v>
      </c>
      <c r="E57" s="95">
        <v>0</v>
      </c>
      <c r="F57" s="6">
        <f t="shared" si="1"/>
        <v>0</v>
      </c>
      <c r="G57" s="95">
        <v>0</v>
      </c>
      <c r="H57" s="6">
        <f t="shared" si="2"/>
        <v>0</v>
      </c>
      <c r="I57" s="95">
        <v>6433</v>
      </c>
      <c r="J57" s="6">
        <f t="shared" si="3"/>
        <v>0.009505739941987354</v>
      </c>
      <c r="K57" s="41">
        <f t="shared" si="4"/>
        <v>6433</v>
      </c>
      <c r="L57" s="6">
        <f t="shared" si="5"/>
        <v>0.001718146058172852</v>
      </c>
    </row>
    <row r="58" spans="2:12" ht="12.75">
      <c r="B58" s="93" t="s">
        <v>130</v>
      </c>
      <c r="C58" s="95">
        <v>0</v>
      </c>
      <c r="D58" s="6">
        <f t="shared" si="0"/>
        <v>0</v>
      </c>
      <c r="E58" s="95">
        <v>0</v>
      </c>
      <c r="F58" s="6">
        <f t="shared" si="1"/>
        <v>0</v>
      </c>
      <c r="G58" s="95">
        <v>0</v>
      </c>
      <c r="H58" s="6">
        <f t="shared" si="2"/>
        <v>0</v>
      </c>
      <c r="I58" s="95">
        <v>5590</v>
      </c>
      <c r="J58" s="6">
        <f t="shared" si="3"/>
        <v>0.00826007869978382</v>
      </c>
      <c r="K58" s="41">
        <f t="shared" si="4"/>
        <v>5590</v>
      </c>
      <c r="L58" s="6">
        <f t="shared" si="5"/>
        <v>0.0014929949425130176</v>
      </c>
    </row>
    <row r="59" spans="2:12" ht="12.75">
      <c r="B59" s="93" t="s">
        <v>131</v>
      </c>
      <c r="C59" s="95">
        <v>0</v>
      </c>
      <c r="D59" s="6">
        <f t="shared" si="0"/>
        <v>0</v>
      </c>
      <c r="E59" s="95">
        <v>0</v>
      </c>
      <c r="F59" s="6">
        <f t="shared" si="1"/>
        <v>0</v>
      </c>
      <c r="G59" s="95">
        <v>0</v>
      </c>
      <c r="H59" s="6">
        <f t="shared" si="2"/>
        <v>0</v>
      </c>
      <c r="I59" s="95">
        <v>3481</v>
      </c>
      <c r="J59" s="6">
        <f t="shared" si="3"/>
        <v>0.005143709115196328</v>
      </c>
      <c r="K59" s="41">
        <f t="shared" si="4"/>
        <v>3481</v>
      </c>
      <c r="L59" s="6">
        <f t="shared" si="5"/>
        <v>0.0009297165286024713</v>
      </c>
    </row>
    <row r="60" spans="2:12" ht="12.75">
      <c r="B60" s="93" t="s">
        <v>132</v>
      </c>
      <c r="C60" s="95">
        <v>6226</v>
      </c>
      <c r="D60" s="6">
        <f t="shared" si="0"/>
        <v>0.0038771710227237344</v>
      </c>
      <c r="E60" s="95">
        <v>6226</v>
      </c>
      <c r="F60" s="6">
        <f t="shared" si="1"/>
        <v>0.005664335791578645</v>
      </c>
      <c r="G60" s="95">
        <v>0</v>
      </c>
      <c r="H60" s="6">
        <f t="shared" si="2"/>
        <v>0</v>
      </c>
      <c r="I60" s="95">
        <v>38377</v>
      </c>
      <c r="J60" s="6">
        <f t="shared" si="3"/>
        <v>0.05670787840100244</v>
      </c>
      <c r="K60" s="41">
        <f t="shared" si="4"/>
        <v>50829</v>
      </c>
      <c r="L60" s="6">
        <f t="shared" si="5"/>
        <v>0.013575570649909512</v>
      </c>
    </row>
    <row r="61" spans="2:12" ht="12.75">
      <c r="B61" s="93" t="s">
        <v>134</v>
      </c>
      <c r="C61" s="95">
        <v>826</v>
      </c>
      <c r="D61" s="6">
        <f t="shared" si="0"/>
        <v>0.0005143821498184717</v>
      </c>
      <c r="E61" s="95">
        <v>826</v>
      </c>
      <c r="F61" s="6">
        <f t="shared" si="1"/>
        <v>0.0007514843179961388</v>
      </c>
      <c r="G61" s="95">
        <v>0</v>
      </c>
      <c r="H61" s="6">
        <f t="shared" si="2"/>
        <v>0</v>
      </c>
      <c r="I61" s="95">
        <v>624</v>
      </c>
      <c r="J61" s="6">
        <f t="shared" si="3"/>
        <v>0.0009220552967200543</v>
      </c>
      <c r="K61" s="41">
        <f t="shared" si="4"/>
        <v>2276</v>
      </c>
      <c r="L61" s="6">
        <f t="shared" si="5"/>
        <v>0.0006078813039641553</v>
      </c>
    </row>
    <row r="62" spans="2:12" ht="12.75">
      <c r="B62" s="93" t="s">
        <v>135</v>
      </c>
      <c r="C62" s="95">
        <v>50975</v>
      </c>
      <c r="D62" s="6">
        <f t="shared" si="0"/>
        <v>0.03174410422154551</v>
      </c>
      <c r="E62" s="95">
        <v>50975</v>
      </c>
      <c r="F62" s="6">
        <f t="shared" si="1"/>
        <v>0.04637640812330893</v>
      </c>
      <c r="G62" s="95">
        <v>30253</v>
      </c>
      <c r="H62" s="6">
        <f t="shared" si="2"/>
        <v>0.08347151903099866</v>
      </c>
      <c r="I62" s="95">
        <v>965</v>
      </c>
      <c r="J62" s="6">
        <f t="shared" si="3"/>
        <v>0.0014259348739340582</v>
      </c>
      <c r="K62" s="41">
        <f t="shared" si="4"/>
        <v>133168</v>
      </c>
      <c r="L62" s="6">
        <f t="shared" si="5"/>
        <v>0.03556693211173051</v>
      </c>
    </row>
    <row r="63" spans="2:12" ht="12.75">
      <c r="B63" s="93" t="s">
        <v>136</v>
      </c>
      <c r="C63" s="95">
        <v>0</v>
      </c>
      <c r="D63" s="6">
        <f t="shared" si="0"/>
        <v>0</v>
      </c>
      <c r="E63" s="95">
        <v>0</v>
      </c>
      <c r="F63" s="6">
        <f t="shared" si="1"/>
        <v>0</v>
      </c>
      <c r="G63" s="95">
        <v>0</v>
      </c>
      <c r="H63" s="6">
        <f t="shared" si="2"/>
        <v>0</v>
      </c>
      <c r="I63" s="95">
        <v>26724</v>
      </c>
      <c r="J63" s="6">
        <f t="shared" si="3"/>
        <v>0.03948879126529925</v>
      </c>
      <c r="K63" s="41">
        <f t="shared" si="4"/>
        <v>26724</v>
      </c>
      <c r="L63" s="6">
        <f t="shared" si="5"/>
        <v>0.007137530741273324</v>
      </c>
    </row>
    <row r="64" spans="2:12" ht="12.75">
      <c r="B64" s="93" t="s">
        <v>137</v>
      </c>
      <c r="C64" s="95">
        <v>58350</v>
      </c>
      <c r="D64" s="6">
        <f t="shared" si="0"/>
        <v>0.036336801987781865</v>
      </c>
      <c r="E64" s="95">
        <v>58350</v>
      </c>
      <c r="F64" s="6">
        <f t="shared" si="1"/>
        <v>0.053086089533988745</v>
      </c>
      <c r="G64" s="95">
        <v>32659</v>
      </c>
      <c r="H64" s="6">
        <f t="shared" si="2"/>
        <v>0.09010995074978961</v>
      </c>
      <c r="I64" s="95">
        <v>27262</v>
      </c>
      <c r="J64" s="6">
        <f t="shared" si="3"/>
        <v>0.04028376842817647</v>
      </c>
      <c r="K64" s="41">
        <f t="shared" si="4"/>
        <v>176621</v>
      </c>
      <c r="L64" s="6">
        <f t="shared" si="5"/>
        <v>0.04717249727040996</v>
      </c>
    </row>
    <row r="65" spans="2:12" ht="12.75">
      <c r="B65" s="93" t="s">
        <v>139</v>
      </c>
      <c r="C65" s="95">
        <v>1693</v>
      </c>
      <c r="D65" s="6">
        <f t="shared" si="0"/>
        <v>0.0010542965855238166</v>
      </c>
      <c r="E65" s="95">
        <v>1694</v>
      </c>
      <c r="F65" s="6">
        <f t="shared" si="1"/>
        <v>0.0015411797030090305</v>
      </c>
      <c r="G65" s="95">
        <v>245</v>
      </c>
      <c r="H65" s="6">
        <f t="shared" si="2"/>
        <v>0.0006759832797605088</v>
      </c>
      <c r="I65" s="95">
        <v>14840</v>
      </c>
      <c r="J65" s="6">
        <f t="shared" si="3"/>
        <v>0.02192836635148334</v>
      </c>
      <c r="K65" s="41">
        <f t="shared" si="4"/>
        <v>18472</v>
      </c>
      <c r="L65" s="6">
        <f t="shared" si="5"/>
        <v>0.004933560389642301</v>
      </c>
    </row>
    <row r="66" spans="2:12" ht="12.75">
      <c r="B66" s="93" t="s">
        <v>140</v>
      </c>
      <c r="C66" s="95">
        <v>6212</v>
      </c>
      <c r="D66" s="6">
        <f t="shared" si="0"/>
        <v>0.0038684526812013875</v>
      </c>
      <c r="E66" s="95">
        <v>6212</v>
      </c>
      <c r="F66" s="6">
        <f t="shared" si="1"/>
        <v>0.005651598769239727</v>
      </c>
      <c r="G66" s="95">
        <v>0</v>
      </c>
      <c r="H66" s="6">
        <f t="shared" si="2"/>
        <v>0</v>
      </c>
      <c r="I66" s="95">
        <v>17227</v>
      </c>
      <c r="J66" s="6">
        <f t="shared" si="3"/>
        <v>0.025455523391981368</v>
      </c>
      <c r="K66" s="41">
        <f t="shared" si="4"/>
        <v>29651</v>
      </c>
      <c r="L66" s="6">
        <f t="shared" si="5"/>
        <v>0.007919283191494363</v>
      </c>
    </row>
    <row r="67" spans="2:12" ht="12.75">
      <c r="B67" s="93" t="s">
        <v>141</v>
      </c>
      <c r="C67" s="95">
        <v>0</v>
      </c>
      <c r="D67" s="6">
        <f t="shared" si="0"/>
        <v>0</v>
      </c>
      <c r="E67" s="95">
        <v>0</v>
      </c>
      <c r="F67" s="6">
        <f t="shared" si="1"/>
        <v>0</v>
      </c>
      <c r="G67" s="95">
        <v>0</v>
      </c>
      <c r="H67" s="6">
        <f t="shared" si="2"/>
        <v>0</v>
      </c>
      <c r="I67" s="95">
        <v>2642</v>
      </c>
      <c r="J67" s="6">
        <f t="shared" si="3"/>
        <v>0.003903958483869204</v>
      </c>
      <c r="K67" s="41">
        <f t="shared" si="4"/>
        <v>2642</v>
      </c>
      <c r="L67" s="6">
        <f t="shared" si="5"/>
        <v>0.0007056337456385318</v>
      </c>
    </row>
    <row r="68" spans="2:12" ht="12.75">
      <c r="B68" s="93" t="s">
        <v>143</v>
      </c>
      <c r="C68" s="95">
        <v>12</v>
      </c>
      <c r="D68" s="6">
        <f aca="true" t="shared" si="6" ref="D68:D73">+C68/$C$76</f>
        <v>7.472864162011695E-06</v>
      </c>
      <c r="E68" s="95">
        <v>12</v>
      </c>
      <c r="F68" s="6">
        <f aca="true" t="shared" si="7" ref="F68:F73">+E68/$E$76</f>
        <v>1.0917447719072236E-05</v>
      </c>
      <c r="G68" s="95">
        <v>0</v>
      </c>
      <c r="H68" s="6">
        <f>+G68/$G$76</f>
        <v>0</v>
      </c>
      <c r="I68" s="95">
        <v>17570</v>
      </c>
      <c r="J68" s="6">
        <f aca="true" t="shared" si="8" ref="J68:J73">+I68/$I$76</f>
        <v>0.025962358274633578</v>
      </c>
      <c r="K68" s="41">
        <f aca="true" t="shared" si="9" ref="K68:K73">+C68+E68+G68+I68</f>
        <v>17594</v>
      </c>
      <c r="L68" s="6">
        <f aca="true" t="shared" si="10" ref="L68:L73">+K68/$K$76</f>
        <v>0.004699061362893386</v>
      </c>
    </row>
    <row r="69" spans="2:12" ht="12.75">
      <c r="B69" s="93" t="s">
        <v>145</v>
      </c>
      <c r="C69" s="95">
        <v>1088</v>
      </c>
      <c r="D69" s="6">
        <f t="shared" si="6"/>
        <v>0.0006775396840223936</v>
      </c>
      <c r="E69" s="95">
        <v>1088</v>
      </c>
      <c r="F69" s="6">
        <f t="shared" si="7"/>
        <v>0.0009898485931958826</v>
      </c>
      <c r="G69" s="95">
        <v>0</v>
      </c>
      <c r="H69" s="6">
        <f>+G69/$G$76</f>
        <v>0</v>
      </c>
      <c r="I69" s="95">
        <v>0</v>
      </c>
      <c r="J69" s="6">
        <f t="shared" si="8"/>
        <v>0</v>
      </c>
      <c r="K69" s="41">
        <f t="shared" si="9"/>
        <v>2176</v>
      </c>
      <c r="L69" s="6">
        <f t="shared" si="10"/>
        <v>0.0005811729865667847</v>
      </c>
    </row>
    <row r="70" spans="2:12" ht="12.75">
      <c r="B70" s="93" t="s">
        <v>146</v>
      </c>
      <c r="C70" s="95">
        <v>0</v>
      </c>
      <c r="D70" s="6">
        <f t="shared" si="6"/>
        <v>0</v>
      </c>
      <c r="E70" s="95">
        <v>0</v>
      </c>
      <c r="F70" s="6">
        <f t="shared" si="7"/>
        <v>0</v>
      </c>
      <c r="G70" s="95">
        <v>0</v>
      </c>
      <c r="H70" s="6">
        <f>+G70/$G$76</f>
        <v>0</v>
      </c>
      <c r="I70" s="95">
        <v>789</v>
      </c>
      <c r="J70" s="6">
        <f t="shared" si="8"/>
        <v>0.0011658679953719918</v>
      </c>
      <c r="K70" s="41">
        <f t="shared" si="9"/>
        <v>789</v>
      </c>
      <c r="L70" s="6">
        <f t="shared" si="10"/>
        <v>0.0002107286242652542</v>
      </c>
    </row>
    <row r="71" spans="2:12" ht="12.75">
      <c r="B71" s="93" t="s">
        <v>147</v>
      </c>
      <c r="C71" s="95">
        <v>0</v>
      </c>
      <c r="D71" s="6">
        <f t="shared" si="6"/>
        <v>0</v>
      </c>
      <c r="E71" s="95">
        <v>0</v>
      </c>
      <c r="F71" s="6">
        <f t="shared" si="7"/>
        <v>0</v>
      </c>
      <c r="G71" s="95">
        <v>0</v>
      </c>
      <c r="H71" s="6">
        <f>+G71/$G$76</f>
        <v>0</v>
      </c>
      <c r="I71" s="95">
        <v>579</v>
      </c>
      <c r="J71" s="6">
        <f t="shared" si="8"/>
        <v>0.000855560924360435</v>
      </c>
      <c r="K71" s="41">
        <f t="shared" si="9"/>
        <v>579</v>
      </c>
      <c r="L71" s="6">
        <f t="shared" si="10"/>
        <v>0.00015464115773077588</v>
      </c>
    </row>
    <row r="72" spans="2:12" ht="12.75">
      <c r="B72" s="93" t="s">
        <v>148</v>
      </c>
      <c r="C72" s="95">
        <v>1887</v>
      </c>
      <c r="D72" s="6">
        <f t="shared" si="6"/>
        <v>0.001175107889476339</v>
      </c>
      <c r="E72" s="95">
        <v>1887</v>
      </c>
      <c r="F72" s="6">
        <f t="shared" si="7"/>
        <v>0.001716768653824109</v>
      </c>
      <c r="G72" s="95">
        <v>0</v>
      </c>
      <c r="H72" s="6"/>
      <c r="I72" s="95">
        <v>1267</v>
      </c>
      <c r="J72" s="6">
        <f t="shared" si="8"/>
        <v>0.001872185995103059</v>
      </c>
      <c r="K72" s="41">
        <f t="shared" si="9"/>
        <v>5041</v>
      </c>
      <c r="L72" s="6">
        <f t="shared" si="10"/>
        <v>0.001346366280001453</v>
      </c>
    </row>
    <row r="73" spans="2:12" ht="12.75">
      <c r="B73" s="93" t="s">
        <v>149</v>
      </c>
      <c r="C73" s="95">
        <v>0</v>
      </c>
      <c r="D73" s="6">
        <f t="shared" si="6"/>
        <v>0</v>
      </c>
      <c r="E73" s="95">
        <v>0</v>
      </c>
      <c r="F73" s="6">
        <f t="shared" si="7"/>
        <v>0</v>
      </c>
      <c r="G73" s="95">
        <v>0</v>
      </c>
      <c r="H73" s="6"/>
      <c r="I73" s="95">
        <v>1673</v>
      </c>
      <c r="J73" s="6">
        <f t="shared" si="8"/>
        <v>0.0024721129990587353</v>
      </c>
      <c r="K73" s="41">
        <f t="shared" si="9"/>
        <v>1673</v>
      </c>
      <c r="L73" s="6">
        <f t="shared" si="10"/>
        <v>0.00044683015005801045</v>
      </c>
    </row>
    <row r="74" spans="2:12" ht="12.75">
      <c r="B74" s="20"/>
      <c r="C74" s="21"/>
      <c r="D74" s="6"/>
      <c r="E74" s="21"/>
      <c r="F74" s="6"/>
      <c r="G74" s="21"/>
      <c r="H74" s="6"/>
      <c r="I74" s="21"/>
      <c r="J74" s="6"/>
      <c r="K74" s="21"/>
      <c r="L74" s="6"/>
    </row>
    <row r="75" spans="2:1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</row>
    <row r="76" spans="3:13" ht="12.75">
      <c r="C76" s="4">
        <f>SUM(C3:C74)</f>
        <v>1605810</v>
      </c>
      <c r="D76" s="7">
        <f>SUM(D3:D75)</f>
        <v>1</v>
      </c>
      <c r="E76" s="4">
        <f>SUM(E3:E74)</f>
        <v>1099158</v>
      </c>
      <c r="F76" s="7">
        <f>SUM(F3:F75)</f>
        <v>1.0000000000000002</v>
      </c>
      <c r="G76" s="4">
        <f>SUM(G3:G74)</f>
        <v>362435</v>
      </c>
      <c r="H76" s="7">
        <f>SUM(H3:H75)</f>
        <v>1</v>
      </c>
      <c r="I76" s="4">
        <f>SUM(I3:I74)</f>
        <v>676749</v>
      </c>
      <c r="J76" s="7">
        <f>SUM(J3:J75)</f>
        <v>0.9999999999999998</v>
      </c>
      <c r="K76" s="4">
        <f>SUM(K3:K74)</f>
        <v>3744152</v>
      </c>
      <c r="L76" s="7">
        <f>SUM(L3:L75)</f>
        <v>1.0000000000000004</v>
      </c>
      <c r="M76" s="4">
        <f>+I76+G76+E76+C76</f>
        <v>3744152</v>
      </c>
    </row>
    <row r="77" spans="5:11" ht="12.75">
      <c r="E77" s="4"/>
      <c r="G77" s="4"/>
      <c r="I77" s="4"/>
      <c r="K77" s="4"/>
    </row>
    <row r="78" spans="3:11" ht="12.75">
      <c r="C78" s="9">
        <v>1605810.92</v>
      </c>
      <c r="E78" s="4">
        <v>1099157.84</v>
      </c>
      <c r="G78" s="9">
        <v>362435.25</v>
      </c>
      <c r="I78" s="9">
        <v>676750.66</v>
      </c>
      <c r="K78" s="4">
        <f>SUM(C78:I78)</f>
        <v>3744154.67</v>
      </c>
    </row>
    <row r="80" spans="3:11" ht="12.75">
      <c r="C80" s="4">
        <f>+C76-C78</f>
        <v>-0.9199999999254942</v>
      </c>
      <c r="E80" s="4">
        <f>+E76-E78</f>
        <v>0.15999999991618097</v>
      </c>
      <c r="G80" s="4">
        <f>+G76-G78</f>
        <v>-0.25</v>
      </c>
      <c r="I80" s="4">
        <f>+I76-I78</f>
        <v>-1.6600000000325963</v>
      </c>
      <c r="K80" s="4">
        <f>+K76-K78</f>
        <v>-2.669999999925494</v>
      </c>
    </row>
    <row r="83" ht="12.75">
      <c r="K83" s="4">
        <f>+K78</f>
        <v>3744154.67</v>
      </c>
    </row>
    <row r="84" ht="12.75">
      <c r="K84" s="4">
        <v>123378.91</v>
      </c>
    </row>
    <row r="85" ht="12.75">
      <c r="K85" s="4">
        <f>+K83-K84</f>
        <v>3620775.76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M85"/>
  <sheetViews>
    <sheetView workbookViewId="0" topLeftCell="A2">
      <selection activeCell="I2" sqref="I2"/>
    </sheetView>
  </sheetViews>
  <sheetFormatPr defaultColWidth="9.140625" defaultRowHeight="12.75"/>
  <cols>
    <col min="2" max="2" width="12.7109375" style="0" customWidth="1"/>
    <col min="3" max="3" width="20.7109375" style="0" customWidth="1"/>
    <col min="5" max="5" width="18.7109375" style="0" customWidth="1"/>
    <col min="7" max="7" width="18.140625" style="0" customWidth="1"/>
    <col min="9" max="9" width="14.57421875" style="0" customWidth="1"/>
    <col min="11" max="11" width="12.140625" style="0" customWidth="1"/>
    <col min="13" max="13" width="11.57421875" style="0" customWidth="1"/>
  </cols>
  <sheetData>
    <row r="1" spans="4:6" ht="12.75">
      <c r="D1" s="5">
        <v>35096</v>
      </c>
      <c r="F1" t="s">
        <v>157</v>
      </c>
    </row>
    <row r="2" spans="2:12" ht="12.75">
      <c r="B2" s="96" t="s">
        <v>150</v>
      </c>
      <c r="C2" s="98" t="s">
        <v>151</v>
      </c>
      <c r="D2" s="1" t="s">
        <v>159</v>
      </c>
      <c r="E2" s="98" t="s">
        <v>152</v>
      </c>
      <c r="F2" s="1" t="s">
        <v>159</v>
      </c>
      <c r="G2" s="98" t="s">
        <v>153</v>
      </c>
      <c r="H2" s="1" t="s">
        <v>159</v>
      </c>
      <c r="I2" s="98" t="s">
        <v>154</v>
      </c>
      <c r="J2" s="1" t="s">
        <v>159</v>
      </c>
      <c r="K2" s="42" t="s">
        <v>155</v>
      </c>
      <c r="L2" s="1" t="s">
        <v>156</v>
      </c>
    </row>
    <row r="3" spans="2:12" ht="12.75">
      <c r="B3" s="97" t="s">
        <v>2</v>
      </c>
      <c r="C3" s="99">
        <v>8803</v>
      </c>
      <c r="D3" s="6">
        <f>+C3/$C$76</f>
        <v>0.004041831556222231</v>
      </c>
      <c r="E3" s="99">
        <v>8803</v>
      </c>
      <c r="F3" s="6">
        <f>+E3/$E$76</f>
        <v>0.005923673902525519</v>
      </c>
      <c r="G3" s="99">
        <v>226</v>
      </c>
      <c r="H3" s="6">
        <f>+G3/$G$76</f>
        <v>0.000661367919558932</v>
      </c>
      <c r="I3" s="99">
        <v>1489</v>
      </c>
      <c r="J3" s="6">
        <f>+I3/$I$76</f>
        <v>0.002317347423137679</v>
      </c>
      <c r="K3" s="43">
        <f>+C3+E3+G3+I3</f>
        <v>19321</v>
      </c>
      <c r="L3" s="6">
        <f>+K3/$K$76</f>
        <v>0.004156568899846288</v>
      </c>
    </row>
    <row r="4" spans="2:12" ht="12.75">
      <c r="B4" s="97" t="s">
        <v>6</v>
      </c>
      <c r="C4" s="99">
        <v>53</v>
      </c>
      <c r="D4" s="6">
        <f aca="true" t="shared" si="0" ref="D4:D67">+C4/$C$76</f>
        <v>2.4334553274994685E-05</v>
      </c>
      <c r="E4" s="99">
        <v>53</v>
      </c>
      <c r="F4" s="6">
        <f aca="true" t="shared" si="1" ref="F4:F67">+E4/$E$76</f>
        <v>3.566451401043423E-05</v>
      </c>
      <c r="G4" s="99">
        <v>0</v>
      </c>
      <c r="H4" s="6">
        <f aca="true" t="shared" si="2" ref="H4:H67">+G4/$G$76</f>
        <v>0</v>
      </c>
      <c r="I4" s="99">
        <v>14113</v>
      </c>
      <c r="J4" s="6">
        <f aca="true" t="shared" si="3" ref="J4:J67">+I4/$I$76</f>
        <v>0.02196422040479655</v>
      </c>
      <c r="K4" s="43">
        <f aca="true" t="shared" si="4" ref="K4:K67">+C4+E4+G4+I4</f>
        <v>14219</v>
      </c>
      <c r="L4" s="6">
        <f aca="true" t="shared" si="5" ref="L4:L67">+K4/$K$76</f>
        <v>0.0030589645042655334</v>
      </c>
    </row>
    <row r="5" spans="2:12" ht="12.75">
      <c r="B5" s="97" t="s">
        <v>7</v>
      </c>
      <c r="C5" s="99">
        <v>428</v>
      </c>
      <c r="D5" s="6">
        <f t="shared" si="0"/>
        <v>0.00019651299625844765</v>
      </c>
      <c r="E5" s="99">
        <v>428</v>
      </c>
      <c r="F5" s="6">
        <f t="shared" si="1"/>
        <v>0.00028800777351822355</v>
      </c>
      <c r="G5" s="99">
        <v>0</v>
      </c>
      <c r="H5" s="6">
        <f t="shared" si="2"/>
        <v>0</v>
      </c>
      <c r="I5" s="99">
        <v>1560</v>
      </c>
      <c r="J5" s="6">
        <f t="shared" si="3"/>
        <v>0.002427845520547199</v>
      </c>
      <c r="K5" s="43">
        <f t="shared" si="4"/>
        <v>2416</v>
      </c>
      <c r="L5" s="6">
        <f t="shared" si="5"/>
        <v>0.0005197593531405534</v>
      </c>
    </row>
    <row r="6" spans="2:12" ht="12.75">
      <c r="B6" s="97" t="s">
        <v>8</v>
      </c>
      <c r="C6" s="99">
        <v>26286</v>
      </c>
      <c r="D6" s="6">
        <f t="shared" si="0"/>
        <v>0.01206902013936812</v>
      </c>
      <c r="E6" s="99">
        <v>26286</v>
      </c>
      <c r="F6" s="6">
        <f t="shared" si="1"/>
        <v>0.017688253118458</v>
      </c>
      <c r="G6" s="99">
        <v>17623</v>
      </c>
      <c r="H6" s="6">
        <f t="shared" si="2"/>
        <v>0.051572065691978135</v>
      </c>
      <c r="I6" s="99">
        <v>12607</v>
      </c>
      <c r="J6" s="6">
        <f t="shared" si="3"/>
        <v>0.019620415690729833</v>
      </c>
      <c r="K6" s="43">
        <f t="shared" si="4"/>
        <v>82802</v>
      </c>
      <c r="L6" s="6">
        <f t="shared" si="5"/>
        <v>0.017813374982923885</v>
      </c>
    </row>
    <row r="7" spans="2:12" ht="12.75">
      <c r="B7" s="97" t="s">
        <v>12</v>
      </c>
      <c r="C7" s="99">
        <v>0</v>
      </c>
      <c r="D7" s="6">
        <f t="shared" si="0"/>
        <v>0</v>
      </c>
      <c r="E7" s="99">
        <v>0</v>
      </c>
      <c r="F7" s="6">
        <f t="shared" si="1"/>
        <v>0</v>
      </c>
      <c r="G7" s="99">
        <v>0</v>
      </c>
      <c r="H7" s="6">
        <f t="shared" si="2"/>
        <v>0</v>
      </c>
      <c r="I7" s="99">
        <v>2640</v>
      </c>
      <c r="J7" s="6">
        <f t="shared" si="3"/>
        <v>0.004108661650156799</v>
      </c>
      <c r="K7" s="43">
        <f t="shared" si="4"/>
        <v>2640</v>
      </c>
      <c r="L7" s="6">
        <f t="shared" si="5"/>
        <v>0.0005679489620410021</v>
      </c>
    </row>
    <row r="8" spans="2:12" ht="12.75">
      <c r="B8" s="97" t="s">
        <v>15</v>
      </c>
      <c r="C8" s="99">
        <v>25908</v>
      </c>
      <c r="D8" s="6">
        <f t="shared" si="0"/>
        <v>0.011895464268840798</v>
      </c>
      <c r="E8" s="99">
        <v>25908</v>
      </c>
      <c r="F8" s="6">
        <f t="shared" si="1"/>
        <v>0.01743389111287415</v>
      </c>
      <c r="G8" s="99">
        <v>3531</v>
      </c>
      <c r="H8" s="6">
        <f t="shared" si="2"/>
        <v>0.010333142141427384</v>
      </c>
      <c r="I8" s="99">
        <v>5721</v>
      </c>
      <c r="J8" s="6">
        <f t="shared" si="3"/>
        <v>0.008903656553237516</v>
      </c>
      <c r="K8" s="43">
        <f t="shared" si="4"/>
        <v>61068</v>
      </c>
      <c r="L8" s="6">
        <f t="shared" si="5"/>
        <v>0.013137692126484815</v>
      </c>
    </row>
    <row r="9" spans="2:12" ht="12.75">
      <c r="B9" s="97" t="s">
        <v>17</v>
      </c>
      <c r="C9" s="99">
        <v>8008</v>
      </c>
      <c r="D9" s="6">
        <f t="shared" si="0"/>
        <v>0.00367681325709731</v>
      </c>
      <c r="E9" s="99">
        <v>8008</v>
      </c>
      <c r="F9" s="6">
        <f t="shared" si="1"/>
        <v>0.005388706192369005</v>
      </c>
      <c r="G9" s="99">
        <v>834</v>
      </c>
      <c r="H9" s="6">
        <f t="shared" si="2"/>
        <v>0.0024406232075758817</v>
      </c>
      <c r="I9" s="99">
        <v>1173</v>
      </c>
      <c r="J9" s="6">
        <f t="shared" si="3"/>
        <v>0.0018255530741037593</v>
      </c>
      <c r="K9" s="43">
        <f t="shared" si="4"/>
        <v>18023</v>
      </c>
      <c r="L9" s="6">
        <f t="shared" si="5"/>
        <v>0.0038773273268427953</v>
      </c>
    </row>
    <row r="10" spans="2:12" ht="12.75">
      <c r="B10" s="97" t="s">
        <v>24</v>
      </c>
      <c r="C10" s="99">
        <v>1187</v>
      </c>
      <c r="D10" s="6">
        <f t="shared" si="0"/>
        <v>0.0005450021648569565</v>
      </c>
      <c r="E10" s="99">
        <v>1187</v>
      </c>
      <c r="F10" s="6">
        <f t="shared" si="1"/>
        <v>0.0007987505307619891</v>
      </c>
      <c r="G10" s="99">
        <v>0</v>
      </c>
      <c r="H10" s="6">
        <f t="shared" si="2"/>
        <v>0</v>
      </c>
      <c r="I10" s="99">
        <v>930</v>
      </c>
      <c r="J10" s="6">
        <f t="shared" si="3"/>
        <v>0.0014473694449415994</v>
      </c>
      <c r="K10" s="43">
        <f t="shared" si="4"/>
        <v>3304</v>
      </c>
      <c r="L10" s="6">
        <f t="shared" si="5"/>
        <v>0.0007107967312816177</v>
      </c>
    </row>
    <row r="11" spans="2:12" ht="12.75">
      <c r="B11" s="97" t="s">
        <v>27</v>
      </c>
      <c r="C11" s="99">
        <v>805</v>
      </c>
      <c r="D11" s="6">
        <f t="shared" si="0"/>
        <v>0.0003696097242711457</v>
      </c>
      <c r="E11" s="99">
        <v>805</v>
      </c>
      <c r="F11" s="6">
        <f t="shared" si="1"/>
        <v>0.0005416968637433877</v>
      </c>
      <c r="G11" s="99">
        <v>0</v>
      </c>
      <c r="H11" s="6">
        <f t="shared" si="2"/>
        <v>0</v>
      </c>
      <c r="I11" s="99">
        <v>1725</v>
      </c>
      <c r="J11" s="6">
        <f t="shared" si="3"/>
        <v>0.002684636873681999</v>
      </c>
      <c r="K11" s="43">
        <f t="shared" si="4"/>
        <v>3335</v>
      </c>
      <c r="L11" s="6">
        <f t="shared" si="5"/>
        <v>0.0007174658289419477</v>
      </c>
    </row>
    <row r="12" spans="2:12" ht="12.75">
      <c r="B12" s="97" t="s">
        <v>28</v>
      </c>
      <c r="C12" s="99">
        <v>20590</v>
      </c>
      <c r="D12" s="6">
        <f t="shared" si="0"/>
        <v>0.009453744376078124</v>
      </c>
      <c r="E12" s="99">
        <v>20590</v>
      </c>
      <c r="F12" s="6">
        <f t="shared" si="1"/>
        <v>0.013855327235374353</v>
      </c>
      <c r="G12" s="99">
        <v>0</v>
      </c>
      <c r="H12" s="6">
        <f t="shared" si="2"/>
        <v>0</v>
      </c>
      <c r="I12" s="99">
        <v>4047</v>
      </c>
      <c r="J12" s="6">
        <f t="shared" si="3"/>
        <v>0.006298391552342637</v>
      </c>
      <c r="K12" s="43">
        <f t="shared" si="4"/>
        <v>45227</v>
      </c>
      <c r="L12" s="6">
        <f t="shared" si="5"/>
        <v>0.009729783222056212</v>
      </c>
    </row>
    <row r="13" spans="2:12" ht="12.75">
      <c r="B13" s="97" t="s">
        <v>31</v>
      </c>
      <c r="C13" s="99">
        <v>0</v>
      </c>
      <c r="D13" s="6">
        <f t="shared" si="0"/>
        <v>0</v>
      </c>
      <c r="E13" s="99">
        <v>0</v>
      </c>
      <c r="F13" s="6">
        <f t="shared" si="1"/>
        <v>0</v>
      </c>
      <c r="G13" s="99">
        <v>0</v>
      </c>
      <c r="H13" s="6">
        <f t="shared" si="2"/>
        <v>0</v>
      </c>
      <c r="I13" s="99">
        <v>570</v>
      </c>
      <c r="J13" s="6">
        <f t="shared" si="3"/>
        <v>0.0008870974017383996</v>
      </c>
      <c r="K13" s="43">
        <f t="shared" si="4"/>
        <v>570</v>
      </c>
      <c r="L13" s="6">
        <f t="shared" si="5"/>
        <v>0.00012262534407703454</v>
      </c>
    </row>
    <row r="14" spans="2:12" ht="12.75">
      <c r="B14" s="97" t="s">
        <v>32</v>
      </c>
      <c r="C14" s="99">
        <v>193</v>
      </c>
      <c r="D14" s="6">
        <f t="shared" si="0"/>
        <v>8.861450532215046E-05</v>
      </c>
      <c r="E14" s="99">
        <v>193</v>
      </c>
      <c r="F14" s="6">
        <f t="shared" si="1"/>
        <v>0.00012987266422667557</v>
      </c>
      <c r="G14" s="99">
        <v>0</v>
      </c>
      <c r="H14" s="6">
        <f t="shared" si="2"/>
        <v>0</v>
      </c>
      <c r="I14" s="99">
        <v>0</v>
      </c>
      <c r="J14" s="6">
        <f t="shared" si="3"/>
        <v>0</v>
      </c>
      <c r="K14" s="43">
        <f t="shared" si="4"/>
        <v>386</v>
      </c>
      <c r="L14" s="6">
        <f t="shared" si="5"/>
        <v>8.304102248023742E-05</v>
      </c>
    </row>
    <row r="15" spans="2:12" ht="12.75">
      <c r="B15" s="97" t="s">
        <v>33</v>
      </c>
      <c r="C15" s="99">
        <v>7860</v>
      </c>
      <c r="D15" s="6">
        <f t="shared" si="0"/>
        <v>0.003608860164933174</v>
      </c>
      <c r="E15" s="99">
        <v>7860</v>
      </c>
      <c r="F15" s="6">
        <f t="shared" si="1"/>
        <v>0.005289114719283264</v>
      </c>
      <c r="G15" s="99">
        <v>1012</v>
      </c>
      <c r="H15" s="6">
        <f t="shared" si="2"/>
        <v>0.0029615236043966336</v>
      </c>
      <c r="I15" s="99">
        <v>1267</v>
      </c>
      <c r="J15" s="6">
        <f t="shared" si="3"/>
        <v>0.0019718463298290393</v>
      </c>
      <c r="K15" s="43">
        <f t="shared" si="4"/>
        <v>17999</v>
      </c>
      <c r="L15" s="6">
        <f t="shared" si="5"/>
        <v>0.0038721641544606045</v>
      </c>
    </row>
    <row r="16" spans="2:12" ht="12.75">
      <c r="B16" s="97" t="s">
        <v>35</v>
      </c>
      <c r="C16" s="99">
        <v>20424</v>
      </c>
      <c r="D16" s="6">
        <f t="shared" si="0"/>
        <v>0.009377526718650782</v>
      </c>
      <c r="E16" s="99">
        <v>20424</v>
      </c>
      <c r="F16" s="6">
        <f t="shared" si="1"/>
        <v>0.013743623285832238</v>
      </c>
      <c r="G16" s="99">
        <v>11015</v>
      </c>
      <c r="H16" s="6">
        <f t="shared" si="2"/>
        <v>0.03223437006168865</v>
      </c>
      <c r="I16" s="99">
        <v>0</v>
      </c>
      <c r="J16" s="6">
        <f t="shared" si="3"/>
        <v>0</v>
      </c>
      <c r="K16" s="43">
        <f t="shared" si="4"/>
        <v>51863</v>
      </c>
      <c r="L16" s="6">
        <f t="shared" si="5"/>
        <v>0.011157400385732003</v>
      </c>
    </row>
    <row r="17" spans="2:12" ht="12.75">
      <c r="B17" s="97" t="s">
        <v>38</v>
      </c>
      <c r="C17" s="99">
        <v>28119</v>
      </c>
      <c r="D17" s="6">
        <f t="shared" si="0"/>
        <v>0.012910628368671236</v>
      </c>
      <c r="E17" s="99">
        <v>28119</v>
      </c>
      <c r="F17" s="6">
        <f t="shared" si="1"/>
        <v>0.018921706970932074</v>
      </c>
      <c r="G17" s="99">
        <v>8988</v>
      </c>
      <c r="H17" s="6">
        <f t="shared" si="2"/>
        <v>0.02630254363272425</v>
      </c>
      <c r="I17" s="99">
        <v>24463</v>
      </c>
      <c r="J17" s="6">
        <f t="shared" si="3"/>
        <v>0.038072041646888544</v>
      </c>
      <c r="K17" s="43">
        <f t="shared" si="4"/>
        <v>89689</v>
      </c>
      <c r="L17" s="6">
        <f t="shared" si="5"/>
        <v>0.01929499032443009</v>
      </c>
    </row>
    <row r="18" spans="2:12" ht="12.75">
      <c r="B18" s="97" t="s">
        <v>39</v>
      </c>
      <c r="C18" s="99">
        <v>83</v>
      </c>
      <c r="D18" s="6">
        <f t="shared" si="0"/>
        <v>3.810882871367092E-05</v>
      </c>
      <c r="E18" s="99">
        <v>83</v>
      </c>
      <c r="F18" s="6">
        <f t="shared" si="1"/>
        <v>5.5851974771057374E-05</v>
      </c>
      <c r="G18" s="99">
        <v>0</v>
      </c>
      <c r="H18" s="6">
        <f t="shared" si="2"/>
        <v>0</v>
      </c>
      <c r="I18" s="99">
        <v>4469</v>
      </c>
      <c r="J18" s="6">
        <f t="shared" si="3"/>
        <v>0.0069551548918752775</v>
      </c>
      <c r="K18" s="43">
        <f t="shared" si="4"/>
        <v>4635</v>
      </c>
      <c r="L18" s="6">
        <f t="shared" si="5"/>
        <v>0.000997137666310623</v>
      </c>
    </row>
    <row r="19" spans="2:12" ht="12.75">
      <c r="B19" s="97" t="s">
        <v>40</v>
      </c>
      <c r="C19" s="99">
        <v>213990</v>
      </c>
      <c r="D19" s="6">
        <f t="shared" si="0"/>
        <v>0.0982519067040776</v>
      </c>
      <c r="E19" s="99">
        <v>213990</v>
      </c>
      <c r="F19" s="6">
        <f t="shared" si="1"/>
        <v>0.1439971576055249</v>
      </c>
      <c r="G19" s="99">
        <v>32991</v>
      </c>
      <c r="H19" s="6">
        <f t="shared" si="2"/>
        <v>0.0965450842219855</v>
      </c>
      <c r="I19" s="99">
        <v>15638</v>
      </c>
      <c r="J19" s="6">
        <f t="shared" si="3"/>
        <v>0.02433759503225455</v>
      </c>
      <c r="K19" s="43">
        <f t="shared" si="4"/>
        <v>476609</v>
      </c>
      <c r="L19" s="6">
        <f t="shared" si="5"/>
        <v>0.10253393441265149</v>
      </c>
    </row>
    <row r="20" spans="2:12" ht="12.75">
      <c r="B20" s="97" t="s">
        <v>42</v>
      </c>
      <c r="C20" s="99">
        <v>0</v>
      </c>
      <c r="D20" s="6">
        <f t="shared" si="0"/>
        <v>0</v>
      </c>
      <c r="E20" s="99">
        <v>0</v>
      </c>
      <c r="F20" s="6">
        <f t="shared" si="1"/>
        <v>0</v>
      </c>
      <c r="G20" s="99">
        <v>0</v>
      </c>
      <c r="H20" s="6">
        <f t="shared" si="2"/>
        <v>0</v>
      </c>
      <c r="I20" s="99">
        <v>646</v>
      </c>
      <c r="J20" s="6">
        <f t="shared" si="3"/>
        <v>0.0010053770553035196</v>
      </c>
      <c r="K20" s="43">
        <f t="shared" si="4"/>
        <v>646</v>
      </c>
      <c r="L20" s="6">
        <f t="shared" si="5"/>
        <v>0.00013897538995397246</v>
      </c>
    </row>
    <row r="21" spans="2:12" ht="12.75">
      <c r="B21" s="97" t="s">
        <v>43</v>
      </c>
      <c r="C21" s="99">
        <v>4685</v>
      </c>
      <c r="D21" s="6">
        <f t="shared" si="0"/>
        <v>0.0021510826810066056</v>
      </c>
      <c r="E21" s="99">
        <v>4685</v>
      </c>
      <c r="F21" s="6">
        <f t="shared" si="1"/>
        <v>0.003152608455450648</v>
      </c>
      <c r="G21" s="99">
        <v>27</v>
      </c>
      <c r="H21" s="6">
        <f t="shared" si="2"/>
        <v>7.901298154022638E-05</v>
      </c>
      <c r="I21" s="99">
        <v>609</v>
      </c>
      <c r="J21" s="6">
        <f t="shared" si="3"/>
        <v>0.0009477935397520797</v>
      </c>
      <c r="K21" s="43">
        <f t="shared" si="4"/>
        <v>10006</v>
      </c>
      <c r="L21" s="6">
        <f t="shared" si="5"/>
        <v>0.0021526126190084343</v>
      </c>
    </row>
    <row r="22" spans="2:12" ht="12.75">
      <c r="B22" s="97" t="s">
        <v>44</v>
      </c>
      <c r="C22" s="99">
        <v>12286</v>
      </c>
      <c r="D22" s="6">
        <f t="shared" si="0"/>
        <v>0.005641024934652542</v>
      </c>
      <c r="E22" s="99">
        <v>12286</v>
      </c>
      <c r="F22" s="6">
        <f t="shared" si="1"/>
        <v>0.008267438096833866</v>
      </c>
      <c r="G22" s="99">
        <v>977</v>
      </c>
      <c r="H22" s="6">
        <f t="shared" si="2"/>
        <v>0.0028590993690667103</v>
      </c>
      <c r="I22" s="99">
        <v>7877</v>
      </c>
      <c r="J22" s="6">
        <f t="shared" si="3"/>
        <v>0.012259063567532235</v>
      </c>
      <c r="K22" s="43">
        <f t="shared" si="4"/>
        <v>33426</v>
      </c>
      <c r="L22" s="6">
        <f t="shared" si="5"/>
        <v>0.007191008335296414</v>
      </c>
    </row>
    <row r="23" spans="2:12" ht="12.75">
      <c r="B23" s="97" t="s">
        <v>45</v>
      </c>
      <c r="C23" s="99">
        <v>158136</v>
      </c>
      <c r="D23" s="6">
        <f t="shared" si="0"/>
        <v>0.07260696069235018</v>
      </c>
      <c r="E23" s="99">
        <v>158136</v>
      </c>
      <c r="F23" s="6">
        <f t="shared" si="1"/>
        <v>0.10641214316139673</v>
      </c>
      <c r="G23" s="99">
        <v>37065</v>
      </c>
      <c r="H23" s="6">
        <f t="shared" si="2"/>
        <v>0.10846726521438856</v>
      </c>
      <c r="I23" s="99">
        <v>3691</v>
      </c>
      <c r="J23" s="6">
        <f t="shared" si="3"/>
        <v>0.005744344754063917</v>
      </c>
      <c r="K23" s="43">
        <f t="shared" si="4"/>
        <v>357028</v>
      </c>
      <c r="L23" s="6">
        <f t="shared" si="5"/>
        <v>0.0768082128862026</v>
      </c>
    </row>
    <row r="24" spans="2:12" ht="12.75">
      <c r="B24" s="97" t="s">
        <v>46</v>
      </c>
      <c r="C24" s="99">
        <v>123965</v>
      </c>
      <c r="D24" s="6">
        <f t="shared" si="0"/>
        <v>0.05691760182518332</v>
      </c>
      <c r="E24" s="99">
        <v>123965</v>
      </c>
      <c r="F24" s="6">
        <f t="shared" si="1"/>
        <v>0.08341795243968828</v>
      </c>
      <c r="G24" s="99">
        <v>22568</v>
      </c>
      <c r="H24" s="6">
        <f t="shared" si="2"/>
        <v>0.06604314694073442</v>
      </c>
      <c r="I24" s="99">
        <v>28977</v>
      </c>
      <c r="J24" s="6">
        <f t="shared" si="3"/>
        <v>0.04509723054416422</v>
      </c>
      <c r="K24" s="43">
        <f t="shared" si="4"/>
        <v>299475</v>
      </c>
      <c r="L24" s="6">
        <f t="shared" si="5"/>
        <v>0.06442671038152617</v>
      </c>
    </row>
    <row r="25" spans="2:12" ht="12.75">
      <c r="B25" s="97" t="s">
        <v>48</v>
      </c>
      <c r="C25" s="99">
        <v>86941</v>
      </c>
      <c r="D25" s="6">
        <f t="shared" si="0"/>
        <v>0.03991830936379836</v>
      </c>
      <c r="E25" s="99">
        <v>86941</v>
      </c>
      <c r="F25" s="6">
        <f t="shared" si="1"/>
        <v>0.058503934199644565</v>
      </c>
      <c r="G25" s="99">
        <v>23423</v>
      </c>
      <c r="H25" s="6">
        <f t="shared" si="2"/>
        <v>0.06854522468950824</v>
      </c>
      <c r="I25" s="99">
        <v>61151</v>
      </c>
      <c r="J25" s="6">
        <f t="shared" si="3"/>
        <v>0.09516998809421909</v>
      </c>
      <c r="K25" s="43">
        <f t="shared" si="4"/>
        <v>258456</v>
      </c>
      <c r="L25" s="6">
        <f t="shared" si="5"/>
        <v>0.0556022033838141</v>
      </c>
    </row>
    <row r="26" spans="2:12" ht="12.75">
      <c r="B26" s="97" t="s">
        <v>51</v>
      </c>
      <c r="C26" s="99">
        <v>99809</v>
      </c>
      <c r="D26" s="6">
        <f t="shared" si="0"/>
        <v>0.04582655524196122</v>
      </c>
      <c r="E26" s="99">
        <v>99809</v>
      </c>
      <c r="F26" s="6">
        <f t="shared" si="1"/>
        <v>0.06716300903523452</v>
      </c>
      <c r="G26" s="99">
        <v>36119</v>
      </c>
      <c r="H26" s="6">
        <f t="shared" si="2"/>
        <v>0.10569888445375693</v>
      </c>
      <c r="I26" s="99">
        <v>29982</v>
      </c>
      <c r="J26" s="6">
        <f t="shared" si="3"/>
        <v>0.046661323331439825</v>
      </c>
      <c r="K26" s="43">
        <f t="shared" si="4"/>
        <v>265719</v>
      </c>
      <c r="L26" s="6">
        <f t="shared" si="5"/>
        <v>0.05716470842597463</v>
      </c>
    </row>
    <row r="27" spans="2:12" ht="12.75">
      <c r="B27" s="97" t="s">
        <v>52</v>
      </c>
      <c r="C27" s="99">
        <v>2236</v>
      </c>
      <c r="D27" s="6">
        <f t="shared" si="0"/>
        <v>0.0010266426626960022</v>
      </c>
      <c r="E27" s="99">
        <v>2236</v>
      </c>
      <c r="F27" s="6">
        <f t="shared" si="1"/>
        <v>0.001504638742025112</v>
      </c>
      <c r="G27" s="99">
        <v>0</v>
      </c>
      <c r="H27" s="6">
        <f t="shared" si="2"/>
        <v>0</v>
      </c>
      <c r="I27" s="99">
        <v>19947</v>
      </c>
      <c r="J27" s="6">
        <f t="shared" si="3"/>
        <v>0.031043740127150627</v>
      </c>
      <c r="K27" s="43">
        <f t="shared" si="4"/>
        <v>24419</v>
      </c>
      <c r="L27" s="6">
        <f t="shared" si="5"/>
        <v>0.005253312766696678</v>
      </c>
    </row>
    <row r="28" spans="2:12" ht="12.75">
      <c r="B28" s="97" t="s">
        <v>53</v>
      </c>
      <c r="C28" s="99">
        <v>3883</v>
      </c>
      <c r="D28" s="6">
        <f t="shared" si="0"/>
        <v>0.0017828503842793276</v>
      </c>
      <c r="E28" s="99">
        <v>3883</v>
      </c>
      <c r="F28" s="6">
        <f t="shared" si="1"/>
        <v>0.0026129303377833224</v>
      </c>
      <c r="G28" s="99">
        <v>5606</v>
      </c>
      <c r="H28" s="6">
        <f t="shared" si="2"/>
        <v>0.016405436093129968</v>
      </c>
      <c r="I28" s="99">
        <v>9315</v>
      </c>
      <c r="J28" s="6">
        <f t="shared" si="3"/>
        <v>0.014497039117882794</v>
      </c>
      <c r="K28" s="43">
        <f t="shared" si="4"/>
        <v>22687</v>
      </c>
      <c r="L28" s="6">
        <f t="shared" si="5"/>
        <v>0.004880703826448566</v>
      </c>
    </row>
    <row r="29" spans="2:12" ht="12.75">
      <c r="B29" s="97" t="s">
        <v>54</v>
      </c>
      <c r="C29" s="99">
        <v>1972</v>
      </c>
      <c r="D29" s="6">
        <f t="shared" si="0"/>
        <v>0.0009054290388356513</v>
      </c>
      <c r="E29" s="99">
        <v>1972</v>
      </c>
      <c r="F29" s="6">
        <f t="shared" si="1"/>
        <v>0.0013269890873316282</v>
      </c>
      <c r="G29" s="99">
        <v>0</v>
      </c>
      <c r="H29" s="6">
        <f t="shared" si="2"/>
        <v>0</v>
      </c>
      <c r="I29" s="99">
        <v>338</v>
      </c>
      <c r="J29" s="6">
        <f t="shared" si="3"/>
        <v>0.0005260331961185598</v>
      </c>
      <c r="K29" s="43">
        <f t="shared" si="4"/>
        <v>4282</v>
      </c>
      <c r="L29" s="6">
        <f t="shared" si="5"/>
        <v>0.000921196005855898</v>
      </c>
    </row>
    <row r="30" spans="2:12" ht="12.75">
      <c r="B30" s="97" t="s">
        <v>55</v>
      </c>
      <c r="C30" s="99">
        <v>5179</v>
      </c>
      <c r="D30" s="6">
        <f t="shared" si="0"/>
        <v>0.0023778990832301413</v>
      </c>
      <c r="E30" s="99">
        <v>5179</v>
      </c>
      <c r="F30" s="6">
        <f t="shared" si="1"/>
        <v>0.0034850286426422426</v>
      </c>
      <c r="G30" s="99">
        <v>73</v>
      </c>
      <c r="H30" s="6">
        <f t="shared" si="2"/>
        <v>0.00021362769083098246</v>
      </c>
      <c r="I30" s="99">
        <v>5649</v>
      </c>
      <c r="J30" s="6">
        <f t="shared" si="3"/>
        <v>0.008791602144596877</v>
      </c>
      <c r="K30" s="43">
        <f t="shared" si="4"/>
        <v>16080</v>
      </c>
      <c r="L30" s="6">
        <f t="shared" si="5"/>
        <v>0.0034593254960679216</v>
      </c>
    </row>
    <row r="31" spans="2:12" ht="12.75">
      <c r="B31" s="97" t="s">
        <v>58</v>
      </c>
      <c r="C31" s="99">
        <v>311442</v>
      </c>
      <c r="D31" s="6">
        <f t="shared" si="0"/>
        <v>0.14299626303907348</v>
      </c>
      <c r="E31" s="99">
        <v>0</v>
      </c>
      <c r="F31" s="6">
        <f t="shared" si="1"/>
        <v>0</v>
      </c>
      <c r="G31" s="99">
        <v>0</v>
      </c>
      <c r="H31" s="6">
        <f t="shared" si="2"/>
        <v>0</v>
      </c>
      <c r="I31" s="99">
        <v>0</v>
      </c>
      <c r="J31" s="6">
        <f t="shared" si="3"/>
        <v>0</v>
      </c>
      <c r="K31" s="43">
        <f t="shared" si="4"/>
        <v>311442</v>
      </c>
      <c r="L31" s="6">
        <f t="shared" si="5"/>
        <v>0.06700119721059612</v>
      </c>
    </row>
    <row r="32" spans="2:12" ht="12.75">
      <c r="B32" s="97" t="s">
        <v>61</v>
      </c>
      <c r="C32" s="99">
        <v>333394</v>
      </c>
      <c r="D32" s="6">
        <f t="shared" si="0"/>
        <v>0.1530753595200675</v>
      </c>
      <c r="E32" s="99">
        <v>0</v>
      </c>
      <c r="F32" s="6">
        <f t="shared" si="1"/>
        <v>0</v>
      </c>
      <c r="G32" s="99">
        <v>0</v>
      </c>
      <c r="H32" s="6">
        <f t="shared" si="2"/>
        <v>0</v>
      </c>
      <c r="I32" s="99">
        <v>0</v>
      </c>
      <c r="J32" s="6">
        <f t="shared" si="3"/>
        <v>0</v>
      </c>
      <c r="K32" s="43">
        <f t="shared" si="4"/>
        <v>333394</v>
      </c>
      <c r="L32" s="6">
        <f t="shared" si="5"/>
        <v>0.0717237788828401</v>
      </c>
    </row>
    <row r="33" spans="2:12" ht="12.75">
      <c r="B33" s="97" t="s">
        <v>63</v>
      </c>
      <c r="C33" s="99">
        <v>41484</v>
      </c>
      <c r="D33" s="6">
        <f t="shared" si="0"/>
        <v>0.0190470680766015</v>
      </c>
      <c r="E33" s="99">
        <v>2646</v>
      </c>
      <c r="F33" s="6">
        <f t="shared" si="1"/>
        <v>0.0017805340390869616</v>
      </c>
      <c r="G33" s="99">
        <v>3101</v>
      </c>
      <c r="H33" s="6">
        <f t="shared" si="2"/>
        <v>0.009074787250231186</v>
      </c>
      <c r="I33" s="99">
        <v>7979</v>
      </c>
      <c r="J33" s="6">
        <f t="shared" si="3"/>
        <v>0.012417807313106474</v>
      </c>
      <c r="K33" s="43">
        <f t="shared" si="4"/>
        <v>55210</v>
      </c>
      <c r="L33" s="6">
        <f t="shared" si="5"/>
        <v>0.011877447800865047</v>
      </c>
    </row>
    <row r="34" spans="2:12" ht="12.75">
      <c r="B34" s="97" t="s">
        <v>67</v>
      </c>
      <c r="C34" s="99">
        <v>93654</v>
      </c>
      <c r="D34" s="6">
        <f t="shared" si="0"/>
        <v>0.04300053306445948</v>
      </c>
      <c r="E34" s="99">
        <v>93654</v>
      </c>
      <c r="F34" s="6">
        <f t="shared" si="1"/>
        <v>0.06302121500251334</v>
      </c>
      <c r="G34" s="99">
        <v>13556</v>
      </c>
      <c r="H34" s="6">
        <f t="shared" si="2"/>
        <v>0.03967036954664107</v>
      </c>
      <c r="I34" s="99">
        <v>8195</v>
      </c>
      <c r="J34" s="6">
        <f t="shared" si="3"/>
        <v>0.012753970539028395</v>
      </c>
      <c r="K34" s="43">
        <f t="shared" si="4"/>
        <v>209059</v>
      </c>
      <c r="L34" s="6">
        <f t="shared" si="5"/>
        <v>0.044975318960352215</v>
      </c>
    </row>
    <row r="35" spans="2:12" ht="12.75">
      <c r="B35" s="97" t="s">
        <v>68</v>
      </c>
      <c r="C35" s="99">
        <v>1382</v>
      </c>
      <c r="D35" s="6">
        <f t="shared" si="0"/>
        <v>0.0006345349552083519</v>
      </c>
      <c r="E35" s="99">
        <v>1382</v>
      </c>
      <c r="F35" s="6">
        <f t="shared" si="1"/>
        <v>0.0009299690257060396</v>
      </c>
      <c r="G35" s="99">
        <v>546</v>
      </c>
      <c r="H35" s="6">
        <f t="shared" si="2"/>
        <v>0.0015978180711468002</v>
      </c>
      <c r="I35" s="99">
        <v>19809</v>
      </c>
      <c r="J35" s="6">
        <f t="shared" si="3"/>
        <v>0.03082896917725607</v>
      </c>
      <c r="K35" s="43">
        <f t="shared" si="4"/>
        <v>23119</v>
      </c>
      <c r="L35" s="6">
        <f t="shared" si="5"/>
        <v>0.004973640929328002</v>
      </c>
    </row>
    <row r="36" spans="2:12" ht="12.75">
      <c r="B36" s="97" t="s">
        <v>70</v>
      </c>
      <c r="C36" s="99">
        <v>4011</v>
      </c>
      <c r="D36" s="6">
        <f t="shared" si="0"/>
        <v>0.001841620626151013</v>
      </c>
      <c r="E36" s="99">
        <v>4011</v>
      </c>
      <c r="F36" s="6">
        <f t="shared" si="1"/>
        <v>0.002699063503695315</v>
      </c>
      <c r="G36" s="99">
        <v>229</v>
      </c>
      <c r="H36" s="6">
        <f t="shared" si="2"/>
        <v>0.0006701471397300683</v>
      </c>
      <c r="I36" s="99">
        <v>10653</v>
      </c>
      <c r="J36" s="6">
        <f t="shared" si="3"/>
        <v>0.016579383545121354</v>
      </c>
      <c r="K36" s="43">
        <f t="shared" si="4"/>
        <v>18904</v>
      </c>
      <c r="L36" s="6">
        <f t="shared" si="5"/>
        <v>0.004066858779705721</v>
      </c>
    </row>
    <row r="37" spans="2:12" ht="12.75">
      <c r="B37" s="97" t="s">
        <v>73</v>
      </c>
      <c r="C37" s="99">
        <v>0</v>
      </c>
      <c r="D37" s="6">
        <f t="shared" si="0"/>
        <v>0</v>
      </c>
      <c r="E37" s="99">
        <v>0</v>
      </c>
      <c r="F37" s="6">
        <f t="shared" si="1"/>
        <v>0</v>
      </c>
      <c r="G37" s="99">
        <v>0</v>
      </c>
      <c r="H37" s="6">
        <f t="shared" si="2"/>
        <v>0</v>
      </c>
      <c r="I37" s="99">
        <v>16189</v>
      </c>
      <c r="J37" s="6">
        <f t="shared" si="3"/>
        <v>0.02519512252060167</v>
      </c>
      <c r="K37" s="43">
        <f t="shared" si="4"/>
        <v>16189</v>
      </c>
      <c r="L37" s="6">
        <f t="shared" si="5"/>
        <v>0.003482774903970372</v>
      </c>
    </row>
    <row r="38" spans="2:12" ht="12.75">
      <c r="B38" s="97" t="s">
        <v>75</v>
      </c>
      <c r="C38" s="99">
        <v>12930</v>
      </c>
      <c r="D38" s="6">
        <f t="shared" si="0"/>
        <v>0.005936712714069458</v>
      </c>
      <c r="E38" s="99">
        <v>12930</v>
      </c>
      <c r="F38" s="6">
        <f t="shared" si="1"/>
        <v>0.008700795587828576</v>
      </c>
      <c r="G38" s="99">
        <v>568</v>
      </c>
      <c r="H38" s="6">
        <f t="shared" si="2"/>
        <v>0.0016621990190684663</v>
      </c>
      <c r="I38" s="99">
        <v>2180</v>
      </c>
      <c r="J38" s="6">
        <f t="shared" si="3"/>
        <v>0.003392758483841599</v>
      </c>
      <c r="K38" s="43">
        <f t="shared" si="4"/>
        <v>28608</v>
      </c>
      <c r="L38" s="6">
        <f t="shared" si="5"/>
        <v>0.006154501479571586</v>
      </c>
    </row>
    <row r="39" spans="2:12" ht="12.75">
      <c r="B39" s="97" t="s">
        <v>78</v>
      </c>
      <c r="C39" s="99">
        <v>566</v>
      </c>
      <c r="D39" s="6">
        <f t="shared" si="0"/>
        <v>0.0002598746632763583</v>
      </c>
      <c r="E39" s="99">
        <v>566</v>
      </c>
      <c r="F39" s="6">
        <f t="shared" si="1"/>
        <v>0.00038087009301709</v>
      </c>
      <c r="G39" s="99">
        <v>0</v>
      </c>
      <c r="H39" s="6">
        <f t="shared" si="2"/>
        <v>0</v>
      </c>
      <c r="I39" s="99">
        <v>97</v>
      </c>
      <c r="J39" s="6">
        <f t="shared" si="3"/>
        <v>0.00015096218941863993</v>
      </c>
      <c r="K39" s="43">
        <f t="shared" si="4"/>
        <v>1229</v>
      </c>
      <c r="L39" s="6">
        <f t="shared" si="5"/>
        <v>0.00026439745240469377</v>
      </c>
    </row>
    <row r="40" spans="2:12" ht="12.75">
      <c r="B40" s="97" t="s">
        <v>79</v>
      </c>
      <c r="C40" s="99">
        <v>55555</v>
      </c>
      <c r="D40" s="6">
        <f t="shared" si="0"/>
        <v>0.025507662399855278</v>
      </c>
      <c r="E40" s="99">
        <v>55555</v>
      </c>
      <c r="F40" s="6">
        <f t="shared" si="1"/>
        <v>0.03738381275188063</v>
      </c>
      <c r="G40" s="99">
        <v>15681</v>
      </c>
      <c r="H40" s="6">
        <f t="shared" si="2"/>
        <v>0.04588898383452926</v>
      </c>
      <c r="I40" s="99">
        <v>17836</v>
      </c>
      <c r="J40" s="6">
        <f t="shared" si="3"/>
        <v>0.02775836711825631</v>
      </c>
      <c r="K40" s="43">
        <f t="shared" si="4"/>
        <v>144627</v>
      </c>
      <c r="L40" s="6">
        <f t="shared" si="5"/>
        <v>0.031113922171630302</v>
      </c>
    </row>
    <row r="41" spans="2:12" ht="12.75">
      <c r="B41" s="97" t="s">
        <v>81</v>
      </c>
      <c r="C41" s="99">
        <v>2316</v>
      </c>
      <c r="D41" s="6">
        <f t="shared" si="0"/>
        <v>0.0010633740638658054</v>
      </c>
      <c r="E41" s="99">
        <v>2316</v>
      </c>
      <c r="F41" s="6">
        <f t="shared" si="1"/>
        <v>0.001558471970720107</v>
      </c>
      <c r="G41" s="99">
        <v>7</v>
      </c>
      <c r="H41" s="6">
        <f t="shared" si="2"/>
        <v>2.0484847065984618E-05</v>
      </c>
      <c r="I41" s="99">
        <v>0</v>
      </c>
      <c r="J41" s="6">
        <f t="shared" si="3"/>
        <v>0</v>
      </c>
      <c r="K41" s="43">
        <f t="shared" si="4"/>
        <v>4639</v>
      </c>
      <c r="L41" s="6">
        <f t="shared" si="5"/>
        <v>0.000997998195040988</v>
      </c>
    </row>
    <row r="42" spans="2:12" ht="12.75">
      <c r="B42" s="97" t="s">
        <v>82</v>
      </c>
      <c r="C42" s="99">
        <v>10708</v>
      </c>
      <c r="D42" s="6">
        <f t="shared" si="0"/>
        <v>0.004916498046578172</v>
      </c>
      <c r="E42" s="99">
        <v>2479</v>
      </c>
      <c r="F42" s="6">
        <f t="shared" si="1"/>
        <v>0.0016681571741861594</v>
      </c>
      <c r="G42" s="99">
        <v>6645</v>
      </c>
      <c r="H42" s="6">
        <f t="shared" si="2"/>
        <v>0.019445972679066826</v>
      </c>
      <c r="I42" s="99">
        <v>2578</v>
      </c>
      <c r="J42" s="6">
        <f t="shared" si="3"/>
        <v>0.004012170353827359</v>
      </c>
      <c r="K42" s="43">
        <f t="shared" si="4"/>
        <v>22410</v>
      </c>
      <c r="L42" s="6">
        <f t="shared" si="5"/>
        <v>0.0048211122118707785</v>
      </c>
    </row>
    <row r="43" spans="2:12" ht="12.75">
      <c r="B43" s="97" t="s">
        <v>88</v>
      </c>
      <c r="C43" s="99">
        <v>0</v>
      </c>
      <c r="D43" s="6">
        <f t="shared" si="0"/>
        <v>0</v>
      </c>
      <c r="E43" s="99">
        <v>0</v>
      </c>
      <c r="F43" s="6">
        <f t="shared" si="1"/>
        <v>0</v>
      </c>
      <c r="G43" s="99">
        <v>0</v>
      </c>
      <c r="H43" s="6">
        <f t="shared" si="2"/>
        <v>0</v>
      </c>
      <c r="I43" s="99">
        <v>13415</v>
      </c>
      <c r="J43" s="6">
        <f t="shared" si="3"/>
        <v>0.02087791516547479</v>
      </c>
      <c r="K43" s="43">
        <f t="shared" si="4"/>
        <v>13415</v>
      </c>
      <c r="L43" s="6">
        <f t="shared" si="5"/>
        <v>0.002885998229462137</v>
      </c>
    </row>
    <row r="44" spans="2:12" ht="12.75">
      <c r="B44" s="97" t="s">
        <v>89</v>
      </c>
      <c r="C44" s="99">
        <v>35075</v>
      </c>
      <c r="D44" s="6">
        <f t="shared" si="0"/>
        <v>0.016104423700385635</v>
      </c>
      <c r="E44" s="99">
        <v>35075</v>
      </c>
      <c r="F44" s="6">
        <f t="shared" si="1"/>
        <v>0.023602506205961896</v>
      </c>
      <c r="G44" s="99">
        <v>5623</v>
      </c>
      <c r="H44" s="6">
        <f t="shared" si="2"/>
        <v>0.016455185007433072</v>
      </c>
      <c r="I44" s="99">
        <v>22008</v>
      </c>
      <c r="J44" s="6">
        <f t="shared" si="3"/>
        <v>0.03425129757448895</v>
      </c>
      <c r="K44" s="43">
        <f t="shared" si="4"/>
        <v>97781</v>
      </c>
      <c r="L44" s="6">
        <f t="shared" si="5"/>
        <v>0.021035839945958795</v>
      </c>
    </row>
    <row r="45" spans="2:12" ht="12.75">
      <c r="B45" s="97" t="s">
        <v>93</v>
      </c>
      <c r="C45" s="99">
        <v>4548</v>
      </c>
      <c r="D45" s="6">
        <f t="shared" si="0"/>
        <v>0.0020881801565033175</v>
      </c>
      <c r="E45" s="99">
        <v>4548</v>
      </c>
      <c r="F45" s="6">
        <f t="shared" si="1"/>
        <v>0.003060419051310469</v>
      </c>
      <c r="G45" s="99">
        <v>145</v>
      </c>
      <c r="H45" s="6">
        <f t="shared" si="2"/>
        <v>0.0004243289749382528</v>
      </c>
      <c r="I45" s="99">
        <v>10923</v>
      </c>
      <c r="J45" s="6">
        <f t="shared" si="3"/>
        <v>0.016999587577523755</v>
      </c>
      <c r="K45" s="43">
        <f t="shared" si="4"/>
        <v>20164</v>
      </c>
      <c r="L45" s="6">
        <f t="shared" si="5"/>
        <v>0.004337925329770744</v>
      </c>
    </row>
    <row r="46" spans="2:12" ht="12.75">
      <c r="B46" s="97" t="s">
        <v>97</v>
      </c>
      <c r="C46" s="99">
        <v>0</v>
      </c>
      <c r="D46" s="6">
        <f t="shared" si="0"/>
        <v>0</v>
      </c>
      <c r="E46" s="99">
        <v>0</v>
      </c>
      <c r="F46" s="6">
        <f t="shared" si="1"/>
        <v>0</v>
      </c>
      <c r="G46" s="99">
        <v>0</v>
      </c>
      <c r="H46" s="6">
        <f t="shared" si="2"/>
        <v>0</v>
      </c>
      <c r="I46" s="99">
        <v>324</v>
      </c>
      <c r="J46" s="6">
        <f t="shared" si="3"/>
        <v>0.0005042448388828798</v>
      </c>
      <c r="K46" s="43">
        <f t="shared" si="4"/>
        <v>324</v>
      </c>
      <c r="L46" s="6">
        <f t="shared" si="5"/>
        <v>6.970282715957752E-05</v>
      </c>
    </row>
    <row r="47" spans="2:12" ht="12.75">
      <c r="B47" s="97" t="s">
        <v>99</v>
      </c>
      <c r="C47" s="99">
        <v>128815</v>
      </c>
      <c r="D47" s="6">
        <f t="shared" si="0"/>
        <v>0.05914444302110265</v>
      </c>
      <c r="E47" s="99">
        <v>128816</v>
      </c>
      <c r="F47" s="6">
        <f t="shared" si="1"/>
        <v>0.08668226484468104</v>
      </c>
      <c r="G47" s="99">
        <v>17993</v>
      </c>
      <c r="H47" s="6">
        <f t="shared" si="2"/>
        <v>0.052654836179751606</v>
      </c>
      <c r="I47" s="99">
        <v>42714</v>
      </c>
      <c r="J47" s="6">
        <f t="shared" si="3"/>
        <v>0.06647627792605966</v>
      </c>
      <c r="K47" s="43">
        <f t="shared" si="4"/>
        <v>318338</v>
      </c>
      <c r="L47" s="6">
        <f t="shared" si="5"/>
        <v>0.06848474874174565</v>
      </c>
    </row>
    <row r="48" spans="2:12" ht="12.75">
      <c r="B48" s="97" t="s">
        <v>106</v>
      </c>
      <c r="C48" s="99">
        <v>3636</v>
      </c>
      <c r="D48" s="6">
        <f t="shared" si="0"/>
        <v>0.0016694421831675598</v>
      </c>
      <c r="E48" s="99">
        <v>3636</v>
      </c>
      <c r="F48" s="6">
        <f t="shared" si="1"/>
        <v>0.0024467202441875256</v>
      </c>
      <c r="G48" s="99">
        <v>0</v>
      </c>
      <c r="H48" s="6">
        <f t="shared" si="2"/>
        <v>0</v>
      </c>
      <c r="I48" s="99">
        <v>7540</v>
      </c>
      <c r="J48" s="6">
        <f t="shared" si="3"/>
        <v>0.011734586682644795</v>
      </c>
      <c r="K48" s="43">
        <f t="shared" si="4"/>
        <v>14812</v>
      </c>
      <c r="L48" s="6">
        <f t="shared" si="5"/>
        <v>0.0031865378885421675</v>
      </c>
    </row>
    <row r="49" spans="2:12" ht="12.75">
      <c r="B49" s="97" t="s">
        <v>110</v>
      </c>
      <c r="C49" s="99">
        <v>0</v>
      </c>
      <c r="D49" s="6">
        <f t="shared" si="0"/>
        <v>0</v>
      </c>
      <c r="E49" s="99">
        <v>0</v>
      </c>
      <c r="F49" s="6">
        <f t="shared" si="1"/>
        <v>0</v>
      </c>
      <c r="G49" s="99">
        <v>0</v>
      </c>
      <c r="H49" s="6">
        <f t="shared" si="2"/>
        <v>0</v>
      </c>
      <c r="I49" s="99">
        <v>7794</v>
      </c>
      <c r="J49" s="6">
        <f t="shared" si="3"/>
        <v>0.012129889735349276</v>
      </c>
      <c r="K49" s="43">
        <f t="shared" si="4"/>
        <v>7794</v>
      </c>
      <c r="L49" s="6">
        <f t="shared" si="5"/>
        <v>0.0016767402311165037</v>
      </c>
    </row>
    <row r="50" spans="2:12" ht="12.75">
      <c r="B50" s="97" t="s">
        <v>112</v>
      </c>
      <c r="C50" s="99">
        <v>0</v>
      </c>
      <c r="D50" s="6">
        <f t="shared" si="0"/>
        <v>0</v>
      </c>
      <c r="E50" s="99">
        <v>0</v>
      </c>
      <c r="F50" s="6">
        <f t="shared" si="1"/>
        <v>0</v>
      </c>
      <c r="G50" s="99">
        <v>0</v>
      </c>
      <c r="H50" s="6">
        <f t="shared" si="2"/>
        <v>0</v>
      </c>
      <c r="I50" s="99">
        <v>9078</v>
      </c>
      <c r="J50" s="6">
        <f t="shared" si="3"/>
        <v>0.014128193356107354</v>
      </c>
      <c r="K50" s="43">
        <f t="shared" si="4"/>
        <v>9078</v>
      </c>
      <c r="L50" s="6">
        <f t="shared" si="5"/>
        <v>0.0019529699535637184</v>
      </c>
    </row>
    <row r="51" spans="2:12" ht="12.75">
      <c r="B51" s="97" t="s">
        <v>115</v>
      </c>
      <c r="C51" s="99">
        <v>62225</v>
      </c>
      <c r="D51" s="6">
        <f t="shared" si="0"/>
        <v>0.02857014297238763</v>
      </c>
      <c r="E51" s="99">
        <v>62225</v>
      </c>
      <c r="F51" s="6">
        <f t="shared" si="1"/>
        <v>0.04187215819432584</v>
      </c>
      <c r="G51" s="99">
        <v>4284</v>
      </c>
      <c r="H51" s="6">
        <f t="shared" si="2"/>
        <v>0.012536726404382586</v>
      </c>
      <c r="I51" s="99">
        <v>10398</v>
      </c>
      <c r="J51" s="6">
        <f t="shared" si="3"/>
        <v>0.016182524181185754</v>
      </c>
      <c r="K51" s="43">
        <f t="shared" si="4"/>
        <v>139132</v>
      </c>
      <c r="L51" s="6">
        <f t="shared" si="5"/>
        <v>0.02993177082829117</v>
      </c>
    </row>
    <row r="52" spans="2:12" ht="12.75">
      <c r="B52" s="97" t="s">
        <v>121</v>
      </c>
      <c r="C52" s="99">
        <v>616</v>
      </c>
      <c r="D52" s="6">
        <f t="shared" si="0"/>
        <v>0.0002828317890074854</v>
      </c>
      <c r="E52" s="99">
        <v>616</v>
      </c>
      <c r="F52" s="6">
        <f t="shared" si="1"/>
        <v>0.00041451586095146194</v>
      </c>
      <c r="G52" s="99">
        <v>0</v>
      </c>
      <c r="H52" s="6">
        <f t="shared" si="2"/>
        <v>0</v>
      </c>
      <c r="I52" s="99">
        <v>1038</v>
      </c>
      <c r="J52" s="6">
        <f t="shared" si="3"/>
        <v>0.0016154510579025594</v>
      </c>
      <c r="K52" s="43">
        <f t="shared" si="4"/>
        <v>2270</v>
      </c>
      <c r="L52" s="6">
        <f t="shared" si="5"/>
        <v>0.0004883500544822253</v>
      </c>
    </row>
    <row r="53" spans="2:12" ht="12.75">
      <c r="B53" s="97" t="s">
        <v>122</v>
      </c>
      <c r="C53" s="99">
        <v>9733</v>
      </c>
      <c r="D53" s="6">
        <f t="shared" si="0"/>
        <v>0.004468834094821194</v>
      </c>
      <c r="E53" s="99">
        <v>9733</v>
      </c>
      <c r="F53" s="6">
        <f t="shared" si="1"/>
        <v>0.006549485186104836</v>
      </c>
      <c r="G53" s="99">
        <v>816</v>
      </c>
      <c r="H53" s="6">
        <f t="shared" si="2"/>
        <v>0.0023879478865490643</v>
      </c>
      <c r="I53" s="99">
        <v>1882</v>
      </c>
      <c r="J53" s="6">
        <f t="shared" si="3"/>
        <v>0.002928977736967839</v>
      </c>
      <c r="K53" s="43">
        <f t="shared" si="4"/>
        <v>22164</v>
      </c>
      <c r="L53" s="6">
        <f t="shared" si="5"/>
        <v>0.004768189694953321</v>
      </c>
    </row>
    <row r="54" spans="2:12" ht="12.75">
      <c r="B54" s="97" t="s">
        <v>123</v>
      </c>
      <c r="C54" s="99">
        <v>272</v>
      </c>
      <c r="D54" s="6">
        <f t="shared" si="0"/>
        <v>0.0001248867639773312</v>
      </c>
      <c r="E54" s="99">
        <v>272</v>
      </c>
      <c r="F54" s="6">
        <f t="shared" si="1"/>
        <v>0.0001830329775629832</v>
      </c>
      <c r="G54" s="99">
        <v>0</v>
      </c>
      <c r="H54" s="6">
        <f t="shared" si="2"/>
        <v>0</v>
      </c>
      <c r="I54" s="99">
        <v>254</v>
      </c>
      <c r="J54" s="6">
        <f t="shared" si="3"/>
        <v>0.00039530305270447984</v>
      </c>
      <c r="K54" s="43">
        <f t="shared" si="4"/>
        <v>798</v>
      </c>
      <c r="L54" s="6">
        <f t="shared" si="5"/>
        <v>0.00017167548170784835</v>
      </c>
    </row>
    <row r="55" spans="2:12" ht="12.75">
      <c r="B55" s="97" t="s">
        <v>127</v>
      </c>
      <c r="C55" s="99">
        <v>18</v>
      </c>
      <c r="D55" s="6">
        <f t="shared" si="0"/>
        <v>8.264565263205742E-06</v>
      </c>
      <c r="E55" s="99">
        <v>18</v>
      </c>
      <c r="F55" s="6">
        <f t="shared" si="1"/>
        <v>1.2112476456373889E-05</v>
      </c>
      <c r="G55" s="99">
        <v>0</v>
      </c>
      <c r="H55" s="6">
        <f t="shared" si="2"/>
        <v>0</v>
      </c>
      <c r="I55" s="99">
        <v>9970</v>
      </c>
      <c r="J55" s="6">
        <f t="shared" si="3"/>
        <v>0.015516422974266393</v>
      </c>
      <c r="K55" s="43">
        <f t="shared" si="4"/>
        <v>10006</v>
      </c>
      <c r="L55" s="6">
        <f t="shared" si="5"/>
        <v>0.0021526126190084343</v>
      </c>
    </row>
    <row r="56" spans="2:12" ht="12.75">
      <c r="B56" s="97" t="s">
        <v>128</v>
      </c>
      <c r="C56" s="99">
        <v>0</v>
      </c>
      <c r="D56" s="6">
        <f t="shared" si="0"/>
        <v>0</v>
      </c>
      <c r="E56" s="99">
        <v>0</v>
      </c>
      <c r="F56" s="6">
        <f t="shared" si="1"/>
        <v>0</v>
      </c>
      <c r="G56" s="99">
        <v>0</v>
      </c>
      <c r="H56" s="6">
        <f t="shared" si="2"/>
        <v>0</v>
      </c>
      <c r="I56" s="99">
        <v>8318</v>
      </c>
      <c r="J56" s="6">
        <f t="shared" si="3"/>
        <v>0.012945396820456154</v>
      </c>
      <c r="K56" s="43">
        <f t="shared" si="4"/>
        <v>8318</v>
      </c>
      <c r="L56" s="6">
        <f t="shared" si="5"/>
        <v>0.001789469494794339</v>
      </c>
    </row>
    <row r="57" spans="2:12" ht="12.75">
      <c r="B57" s="97" t="s">
        <v>130</v>
      </c>
      <c r="C57" s="99">
        <v>0</v>
      </c>
      <c r="D57" s="6">
        <f t="shared" si="0"/>
        <v>0</v>
      </c>
      <c r="E57" s="99">
        <v>0</v>
      </c>
      <c r="F57" s="6">
        <f t="shared" si="1"/>
        <v>0</v>
      </c>
      <c r="G57" s="99">
        <v>0</v>
      </c>
      <c r="H57" s="6">
        <f t="shared" si="2"/>
        <v>0</v>
      </c>
      <c r="I57" s="99">
        <v>4701</v>
      </c>
      <c r="J57" s="6">
        <f t="shared" si="3"/>
        <v>0.007316219097495117</v>
      </c>
      <c r="K57" s="43">
        <f t="shared" si="4"/>
        <v>4701</v>
      </c>
      <c r="L57" s="6">
        <f t="shared" si="5"/>
        <v>0.001011336390361648</v>
      </c>
    </row>
    <row r="58" spans="2:12" ht="12.75">
      <c r="B58" s="97" t="s">
        <v>131</v>
      </c>
      <c r="C58" s="99">
        <v>0</v>
      </c>
      <c r="D58" s="6">
        <f t="shared" si="0"/>
        <v>0</v>
      </c>
      <c r="E58" s="99">
        <v>0</v>
      </c>
      <c r="F58" s="6">
        <f t="shared" si="1"/>
        <v>0</v>
      </c>
      <c r="G58" s="99">
        <v>0</v>
      </c>
      <c r="H58" s="6">
        <f t="shared" si="2"/>
        <v>0</v>
      </c>
      <c r="I58" s="99">
        <v>3376</v>
      </c>
      <c r="J58" s="6">
        <f t="shared" si="3"/>
        <v>0.005254106716261118</v>
      </c>
      <c r="K58" s="43">
        <f t="shared" si="4"/>
        <v>3376</v>
      </c>
      <c r="L58" s="6">
        <f t="shared" si="5"/>
        <v>0.0007262862484281905</v>
      </c>
    </row>
    <row r="59" spans="2:12" ht="12.75">
      <c r="B59" s="97" t="s">
        <v>132</v>
      </c>
      <c r="C59" s="99">
        <v>7145</v>
      </c>
      <c r="D59" s="6">
        <f t="shared" si="0"/>
        <v>0.003280573266978057</v>
      </c>
      <c r="E59" s="99">
        <v>7145</v>
      </c>
      <c r="F59" s="6">
        <f t="shared" si="1"/>
        <v>0.004807980237821746</v>
      </c>
      <c r="G59" s="99">
        <v>0</v>
      </c>
      <c r="H59" s="6">
        <f t="shared" si="2"/>
        <v>0</v>
      </c>
      <c r="I59" s="99">
        <v>34279</v>
      </c>
      <c r="J59" s="6">
        <f t="shared" si="3"/>
        <v>0.05334879269156246</v>
      </c>
      <c r="K59" s="43">
        <f t="shared" si="4"/>
        <v>48569</v>
      </c>
      <c r="L59" s="6">
        <f t="shared" si="5"/>
        <v>0.010448754976276299</v>
      </c>
    </row>
    <row r="60" spans="2:12" ht="12.75">
      <c r="B60" s="97" t="s">
        <v>134</v>
      </c>
      <c r="C60" s="99">
        <v>1757</v>
      </c>
      <c r="D60" s="6">
        <f t="shared" si="0"/>
        <v>0.000806713398191805</v>
      </c>
      <c r="E60" s="99">
        <v>1757</v>
      </c>
      <c r="F60" s="6">
        <f t="shared" si="1"/>
        <v>0.001182312285213829</v>
      </c>
      <c r="G60" s="99">
        <v>0</v>
      </c>
      <c r="H60" s="6">
        <f t="shared" si="2"/>
        <v>0</v>
      </c>
      <c r="I60" s="99">
        <v>1031</v>
      </c>
      <c r="J60" s="6">
        <f t="shared" si="3"/>
        <v>0.0016045568792847193</v>
      </c>
      <c r="K60" s="43">
        <f t="shared" si="4"/>
        <v>4545</v>
      </c>
      <c r="L60" s="6">
        <f t="shared" si="5"/>
        <v>0.000977775769877407</v>
      </c>
    </row>
    <row r="61" spans="2:12" ht="12.75">
      <c r="B61" s="97" t="s">
        <v>135</v>
      </c>
      <c r="C61" s="99">
        <v>90856</v>
      </c>
      <c r="D61" s="6">
        <f t="shared" si="0"/>
        <v>0.0417158523085456</v>
      </c>
      <c r="E61" s="99">
        <v>90856</v>
      </c>
      <c r="F61" s="6">
        <f t="shared" si="1"/>
        <v>0.061138397828905885</v>
      </c>
      <c r="G61" s="99">
        <v>39153</v>
      </c>
      <c r="H61" s="6">
        <f t="shared" si="2"/>
        <v>0.11457760245349939</v>
      </c>
      <c r="I61" s="99">
        <v>703</v>
      </c>
      <c r="J61" s="6">
        <f t="shared" si="3"/>
        <v>0.0010940867954773595</v>
      </c>
      <c r="K61" s="43">
        <f t="shared" si="4"/>
        <v>221568</v>
      </c>
      <c r="L61" s="6">
        <f t="shared" si="5"/>
        <v>0.04766640743238664</v>
      </c>
    </row>
    <row r="62" spans="2:12" ht="12.75">
      <c r="B62" s="97" t="s">
        <v>136</v>
      </c>
      <c r="C62" s="99">
        <v>0</v>
      </c>
      <c r="D62" s="6">
        <f t="shared" si="0"/>
        <v>0</v>
      </c>
      <c r="E62" s="99">
        <v>0</v>
      </c>
      <c r="F62" s="6">
        <f t="shared" si="1"/>
        <v>0</v>
      </c>
      <c r="G62" s="99">
        <v>0</v>
      </c>
      <c r="H62" s="6">
        <f t="shared" si="2"/>
        <v>0</v>
      </c>
      <c r="I62" s="99">
        <v>22729</v>
      </c>
      <c r="J62" s="6">
        <f t="shared" si="3"/>
        <v>0.035373397972126464</v>
      </c>
      <c r="K62" s="43">
        <f t="shared" si="4"/>
        <v>22729</v>
      </c>
      <c r="L62" s="6">
        <f t="shared" si="5"/>
        <v>0.0048897393781174</v>
      </c>
    </row>
    <row r="63" spans="2:12" ht="12.75">
      <c r="B63" s="97" t="s">
        <v>137</v>
      </c>
      <c r="C63" s="99">
        <v>89099</v>
      </c>
      <c r="D63" s="6">
        <f t="shared" si="0"/>
        <v>0.040909138910353804</v>
      </c>
      <c r="E63" s="99">
        <v>89099</v>
      </c>
      <c r="F63" s="6">
        <f t="shared" si="1"/>
        <v>0.059956085543692056</v>
      </c>
      <c r="G63" s="99">
        <v>31061</v>
      </c>
      <c r="H63" s="6">
        <f t="shared" si="2"/>
        <v>0.09089711924522118</v>
      </c>
      <c r="I63" s="99">
        <v>29608</v>
      </c>
      <c r="J63" s="6">
        <f t="shared" si="3"/>
        <v>0.04607926293100094</v>
      </c>
      <c r="K63" s="43">
        <f t="shared" si="4"/>
        <v>238867</v>
      </c>
      <c r="L63" s="6">
        <f t="shared" si="5"/>
        <v>0.05138797905903335</v>
      </c>
    </row>
    <row r="64" spans="2:12" ht="12.75">
      <c r="B64" s="97" t="s">
        <v>139</v>
      </c>
      <c r="C64" s="99">
        <v>4426</v>
      </c>
      <c r="D64" s="6">
        <f t="shared" si="0"/>
        <v>0.0020321647697193676</v>
      </c>
      <c r="E64" s="99">
        <v>4426</v>
      </c>
      <c r="F64" s="6">
        <f t="shared" si="1"/>
        <v>0.0029783233775506016</v>
      </c>
      <c r="G64" s="99">
        <v>230</v>
      </c>
      <c r="H64" s="6">
        <f t="shared" si="2"/>
        <v>0.0006730735464537803</v>
      </c>
      <c r="I64" s="99">
        <v>15985</v>
      </c>
      <c r="J64" s="6">
        <f t="shared" si="3"/>
        <v>0.02487763502945319</v>
      </c>
      <c r="K64" s="43">
        <f t="shared" si="4"/>
        <v>25067</v>
      </c>
      <c r="L64" s="6">
        <f t="shared" si="5"/>
        <v>0.005392718421015833</v>
      </c>
    </row>
    <row r="65" spans="2:12" ht="12.75">
      <c r="B65" s="97" t="s">
        <v>140</v>
      </c>
      <c r="C65" s="99">
        <v>6978</v>
      </c>
      <c r="D65" s="6">
        <f t="shared" si="0"/>
        <v>0.003203896467036093</v>
      </c>
      <c r="E65" s="99">
        <v>6978</v>
      </c>
      <c r="F65" s="6">
        <f t="shared" si="1"/>
        <v>0.004695603372920944</v>
      </c>
      <c r="G65" s="99">
        <v>0</v>
      </c>
      <c r="H65" s="6">
        <f t="shared" si="2"/>
        <v>0</v>
      </c>
      <c r="I65" s="99">
        <v>14537</v>
      </c>
      <c r="J65" s="6">
        <f t="shared" si="3"/>
        <v>0.02262409636679143</v>
      </c>
      <c r="K65" s="43">
        <f t="shared" si="4"/>
        <v>28493</v>
      </c>
      <c r="L65" s="6">
        <f t="shared" si="5"/>
        <v>0.006129761278573588</v>
      </c>
    </row>
    <row r="66" spans="2:12" ht="12.75">
      <c r="B66" s="97" t="s">
        <v>141</v>
      </c>
      <c r="C66" s="99">
        <v>0</v>
      </c>
      <c r="D66" s="6">
        <f t="shared" si="0"/>
        <v>0</v>
      </c>
      <c r="E66" s="99">
        <v>0</v>
      </c>
      <c r="F66" s="6">
        <f t="shared" si="1"/>
        <v>0</v>
      </c>
      <c r="G66" s="99">
        <v>0</v>
      </c>
      <c r="H66" s="6">
        <f t="shared" si="2"/>
        <v>0</v>
      </c>
      <c r="I66" s="99">
        <v>3173</v>
      </c>
      <c r="J66" s="6">
        <f t="shared" si="3"/>
        <v>0.004938175536343758</v>
      </c>
      <c r="K66" s="43">
        <f t="shared" si="4"/>
        <v>3173</v>
      </c>
      <c r="L66" s="6">
        <f t="shared" si="5"/>
        <v>0.0006826144153621588</v>
      </c>
    </row>
    <row r="67" spans="2:12" ht="12.75">
      <c r="B67" s="97" t="s">
        <v>143</v>
      </c>
      <c r="C67" s="99">
        <v>13</v>
      </c>
      <c r="D67" s="6">
        <f t="shared" si="0"/>
        <v>5.968852690093036E-06</v>
      </c>
      <c r="E67" s="99">
        <v>13</v>
      </c>
      <c r="F67" s="6">
        <f t="shared" si="1"/>
        <v>8.747899662936696E-06</v>
      </c>
      <c r="G67" s="99">
        <v>0</v>
      </c>
      <c r="H67" s="6">
        <f t="shared" si="2"/>
        <v>0</v>
      </c>
      <c r="I67" s="99">
        <v>15780</v>
      </c>
      <c r="J67" s="6">
        <f t="shared" si="3"/>
        <v>0.02455859122707359</v>
      </c>
      <c r="K67" s="43">
        <f t="shared" si="4"/>
        <v>15806</v>
      </c>
      <c r="L67" s="6">
        <f t="shared" si="5"/>
        <v>0.0034003792780379085</v>
      </c>
    </row>
    <row r="68" spans="2:12" ht="12.75">
      <c r="B68" s="97" t="s">
        <v>145</v>
      </c>
      <c r="C68" s="99">
        <v>1291</v>
      </c>
      <c r="D68" s="6">
        <f>+C68/$C$76</f>
        <v>0.0005927529863777008</v>
      </c>
      <c r="E68" s="99">
        <v>1291</v>
      </c>
      <c r="F68" s="6">
        <f>+E68/$E$76</f>
        <v>0.0008687337280654827</v>
      </c>
      <c r="G68" s="99">
        <v>0</v>
      </c>
      <c r="H68" s="6">
        <f>+G68/$G$76</f>
        <v>0</v>
      </c>
      <c r="I68" s="99">
        <v>0</v>
      </c>
      <c r="J68" s="6">
        <f>+I68/$I$76</f>
        <v>0</v>
      </c>
      <c r="K68" s="43">
        <f>+C68+E68+G68+I68</f>
        <v>2582</v>
      </c>
      <c r="L68" s="6">
        <f>+K68/$K$76</f>
        <v>0.0005554712954507073</v>
      </c>
    </row>
    <row r="69" spans="2:12" ht="12.75">
      <c r="B69" s="97" t="s">
        <v>146</v>
      </c>
      <c r="C69" s="99">
        <v>0</v>
      </c>
      <c r="D69" s="6">
        <f>+C69/$C$76</f>
        <v>0</v>
      </c>
      <c r="E69" s="99">
        <v>0</v>
      </c>
      <c r="F69" s="6">
        <f>+E69/$E$76</f>
        <v>0</v>
      </c>
      <c r="G69" s="99">
        <v>0</v>
      </c>
      <c r="H69" s="6">
        <f>+G69/$G$76</f>
        <v>0</v>
      </c>
      <c r="I69" s="99">
        <v>412</v>
      </c>
      <c r="J69" s="6">
        <f>+I69/$I$76</f>
        <v>0.0006412002272214398</v>
      </c>
      <c r="K69" s="43">
        <f>+C69+E69+G69+I69</f>
        <v>412</v>
      </c>
      <c r="L69" s="6">
        <f>+K69/$K$76</f>
        <v>8.863445922761093E-05</v>
      </c>
    </row>
    <row r="70" spans="2:12" ht="12.75">
      <c r="B70" s="97" t="s">
        <v>147</v>
      </c>
      <c r="C70" s="99">
        <v>0</v>
      </c>
      <c r="D70" s="6">
        <f>+C70/$C$76</f>
        <v>0</v>
      </c>
      <c r="E70" s="99">
        <v>0</v>
      </c>
      <c r="F70" s="6">
        <f>+E70/$E$76</f>
        <v>0</v>
      </c>
      <c r="G70" s="99">
        <v>0</v>
      </c>
      <c r="H70" s="6">
        <f>+G70/$G$76</f>
        <v>0</v>
      </c>
      <c r="I70" s="99">
        <v>588</v>
      </c>
      <c r="J70" s="6">
        <f>+I70/$I$76</f>
        <v>0.0009151110038985597</v>
      </c>
      <c r="K70" s="43">
        <f>+C70+E70+G70+I70</f>
        <v>588</v>
      </c>
      <c r="L70" s="6">
        <f>+K70/$K$76</f>
        <v>0.00012649772336367773</v>
      </c>
    </row>
    <row r="71" spans="2:12" ht="12.75">
      <c r="B71" s="97" t="s">
        <v>148</v>
      </c>
      <c r="C71" s="99">
        <v>2199</v>
      </c>
      <c r="D71" s="6">
        <f>+C71/$C$76</f>
        <v>0.0010096543896549683</v>
      </c>
      <c r="E71" s="99">
        <v>2199</v>
      </c>
      <c r="F71" s="6">
        <f>+E71/$E$76</f>
        <v>0.0014797408737536766</v>
      </c>
      <c r="G71" s="99">
        <v>0</v>
      </c>
      <c r="H71" s="6">
        <f>+G71/$G$76</f>
        <v>0</v>
      </c>
      <c r="I71" s="99">
        <v>1710</v>
      </c>
      <c r="J71" s="6">
        <f>+I71/$I$76</f>
        <v>0.002661292205215199</v>
      </c>
      <c r="K71" s="43">
        <f>+C71+E71+G71+I71</f>
        <v>6108</v>
      </c>
      <c r="L71" s="6">
        <f>+K71/$K$76</f>
        <v>0.001314027371267591</v>
      </c>
    </row>
    <row r="72" spans="2:12" ht="12.75">
      <c r="B72" s="97" t="s">
        <v>149</v>
      </c>
      <c r="C72" s="99">
        <v>0</v>
      </c>
      <c r="D72" s="6">
        <f>+C72/$C$76</f>
        <v>0</v>
      </c>
      <c r="E72" s="99">
        <v>0</v>
      </c>
      <c r="F72" s="6">
        <f>+E72/$E$76</f>
        <v>0</v>
      </c>
      <c r="G72" s="99">
        <v>0</v>
      </c>
      <c r="H72" s="6">
        <f>+G72/$G$76</f>
        <v>0</v>
      </c>
      <c r="I72" s="99">
        <v>2167</v>
      </c>
      <c r="J72" s="6">
        <f>+I72/$I$76</f>
        <v>0.0033725264378370386</v>
      </c>
      <c r="K72" s="43">
        <f>+C72+E72+G72+I72</f>
        <v>2167</v>
      </c>
      <c r="L72" s="6">
        <f>+K72/$K$76</f>
        <v>0.0004661914396753225</v>
      </c>
    </row>
    <row r="73" spans="2:12" ht="12.75">
      <c r="B73" s="73"/>
      <c r="C73" s="74"/>
      <c r="D73" s="6"/>
      <c r="E73" s="74"/>
      <c r="F73" s="6"/>
      <c r="G73" s="74"/>
      <c r="H73" s="6"/>
      <c r="I73" s="74"/>
      <c r="J73" s="6"/>
      <c r="K73" s="43"/>
      <c r="L73" s="6"/>
    </row>
    <row r="74" spans="2:12" ht="12.75">
      <c r="B74" s="22"/>
      <c r="C74" s="23"/>
      <c r="D74" s="6"/>
      <c r="E74" s="23"/>
      <c r="F74" s="6"/>
      <c r="G74" s="23"/>
      <c r="H74" s="6"/>
      <c r="I74" s="23"/>
      <c r="J74" s="6"/>
      <c r="K74" s="23"/>
      <c r="L74" s="6"/>
    </row>
    <row r="75" spans="2:1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</row>
    <row r="76" spans="3:13" ht="12.75">
      <c r="C76" s="4">
        <f>SUM(C3:C74)</f>
        <v>2177973</v>
      </c>
      <c r="D76" s="7">
        <f>SUM(D3:D75)</f>
        <v>1.0000000000000002</v>
      </c>
      <c r="E76" s="4">
        <f>SUM(E3:E74)</f>
        <v>1486071</v>
      </c>
      <c r="F76" s="7">
        <f>SUM(F3:F75)</f>
        <v>1</v>
      </c>
      <c r="G76" s="4">
        <f>SUM(G3:G74)</f>
        <v>341716</v>
      </c>
      <c r="H76" s="7">
        <f>SUM(H3:H75)</f>
        <v>0.9999999999999998</v>
      </c>
      <c r="I76" s="4">
        <f>SUM(I3:I75)</f>
        <v>642545</v>
      </c>
      <c r="J76" s="7">
        <f>SUM(J3:J75)</f>
        <v>1.0000000000000002</v>
      </c>
      <c r="K76" s="4">
        <f>SUM(K3:K75)</f>
        <v>4648305</v>
      </c>
      <c r="L76" s="7">
        <f>SUM(L3:L75)</f>
        <v>1.0000000000000002</v>
      </c>
      <c r="M76" s="4">
        <f>+I76+G76+E76+C76</f>
        <v>4648305</v>
      </c>
    </row>
    <row r="77" spans="3:11" ht="12.75">
      <c r="C77" s="4"/>
      <c r="E77" s="4"/>
      <c r="G77" s="4"/>
      <c r="I77" s="4"/>
      <c r="K77" s="4">
        <f>+K76-K78</f>
        <v>2.6200000001117587</v>
      </c>
    </row>
    <row r="78" spans="3:11" ht="12.75">
      <c r="C78" s="9">
        <v>2177974.47</v>
      </c>
      <c r="E78" s="4">
        <v>1486071.6</v>
      </c>
      <c r="G78" s="9">
        <v>341715.96</v>
      </c>
      <c r="I78" s="9">
        <v>642540.35</v>
      </c>
      <c r="K78" s="4">
        <f>SUM(C78:I78)</f>
        <v>4648302.38</v>
      </c>
    </row>
    <row r="80" spans="3:11" ht="12.75">
      <c r="C80" s="4">
        <f>+C76-C78</f>
        <v>-1.470000000204891</v>
      </c>
      <c r="E80" s="4">
        <f>+E76-E78</f>
        <v>-0.6000000000931323</v>
      </c>
      <c r="G80" s="4">
        <f>+G76-G78</f>
        <v>0.03999999997904524</v>
      </c>
      <c r="I80" s="4">
        <f>+I76-I78</f>
        <v>4.650000000023283</v>
      </c>
      <c r="K80" s="4">
        <f>+K76-K78</f>
        <v>2.6200000001117587</v>
      </c>
    </row>
    <row r="83" ht="12.75">
      <c r="K83" s="4">
        <f>+K78</f>
        <v>4648302.38</v>
      </c>
    </row>
    <row r="84" ht="12.75">
      <c r="K84">
        <v>0</v>
      </c>
    </row>
    <row r="85" ht="12.75">
      <c r="K85" s="4">
        <f>+K83-K84</f>
        <v>4648302.38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M85"/>
  <sheetViews>
    <sheetView workbookViewId="0" topLeftCell="A48">
      <selection activeCell="C49" sqref="C49"/>
    </sheetView>
  </sheetViews>
  <sheetFormatPr defaultColWidth="9.140625" defaultRowHeight="12.75"/>
  <cols>
    <col min="2" max="2" width="13.421875" style="0" customWidth="1"/>
    <col min="3" max="3" width="15.57421875" style="4" customWidth="1"/>
    <col min="5" max="5" width="14.8515625" style="0" customWidth="1"/>
    <col min="7" max="7" width="19.7109375" style="0" customWidth="1"/>
    <col min="9" max="9" width="14.421875" style="0" customWidth="1"/>
    <col min="11" max="11" width="15.140625" style="0" customWidth="1"/>
    <col min="13" max="13" width="12.57421875" style="0" customWidth="1"/>
  </cols>
  <sheetData>
    <row r="1" spans="4:6" ht="12.75">
      <c r="D1" s="5">
        <v>35125</v>
      </c>
      <c r="F1" t="s">
        <v>157</v>
      </c>
    </row>
    <row r="2" spans="2:12" ht="12.75">
      <c r="B2" s="100" t="s">
        <v>150</v>
      </c>
      <c r="C2" s="102" t="s">
        <v>151</v>
      </c>
      <c r="D2" s="1" t="s">
        <v>159</v>
      </c>
      <c r="E2" s="102" t="s">
        <v>152</v>
      </c>
      <c r="F2" s="1" t="s">
        <v>159</v>
      </c>
      <c r="G2" s="102" t="s">
        <v>153</v>
      </c>
      <c r="H2" s="1" t="s">
        <v>159</v>
      </c>
      <c r="I2" s="102" t="s">
        <v>154</v>
      </c>
      <c r="J2" s="1" t="s">
        <v>159</v>
      </c>
      <c r="K2" s="44" t="s">
        <v>155</v>
      </c>
      <c r="L2" s="1" t="s">
        <v>156</v>
      </c>
    </row>
    <row r="3" spans="2:12" ht="12.75">
      <c r="B3" s="101" t="s">
        <v>2</v>
      </c>
      <c r="C3" s="103">
        <v>6262</v>
      </c>
      <c r="D3" s="6">
        <f>+C3/$C$76</f>
        <v>0.002467488611212139</v>
      </c>
      <c r="E3" s="103">
        <v>6262</v>
      </c>
      <c r="F3" s="6">
        <f>+E3/$E$76</f>
        <v>0.0036334012976267428</v>
      </c>
      <c r="G3" s="103">
        <v>219</v>
      </c>
      <c r="H3" s="6">
        <f>+G3/$G$76</f>
        <v>0.00057113648336402</v>
      </c>
      <c r="I3" s="103">
        <v>1474</v>
      </c>
      <c r="J3" s="6">
        <f>+I3/$I$76</f>
        <v>0.0022513544019782594</v>
      </c>
      <c r="K3" s="43">
        <f>+C3+E3+G3+I3</f>
        <v>14217</v>
      </c>
      <c r="L3" s="6">
        <f>+K3/$K$76</f>
        <v>0.002682746413758487</v>
      </c>
    </row>
    <row r="4" spans="2:12" ht="12.75">
      <c r="B4" s="101" t="s">
        <v>6</v>
      </c>
      <c r="C4" s="103">
        <v>15499</v>
      </c>
      <c r="D4" s="6">
        <f aca="true" t="shared" si="0" ref="D4:D67">+C4/$C$76</f>
        <v>0.006107251035639882</v>
      </c>
      <c r="E4" s="103">
        <v>15499</v>
      </c>
      <c r="F4" s="6">
        <f aca="true" t="shared" si="1" ref="F4:F67">+E4/$E$76</f>
        <v>0.008992987338217325</v>
      </c>
      <c r="G4" s="103">
        <v>1753</v>
      </c>
      <c r="H4" s="6">
        <f aca="true" t="shared" si="2" ref="H4:H67">+G4/$G$76</f>
        <v>0.0045716997960599404</v>
      </c>
      <c r="I4" s="103">
        <v>13427</v>
      </c>
      <c r="J4" s="6">
        <f aca="true" t="shared" si="3" ref="J4:J67">+I4/$I$76</f>
        <v>0.020508097391697483</v>
      </c>
      <c r="K4" s="43">
        <f aca="true" t="shared" si="4" ref="K4:K67">+C4+E4+G4+I4</f>
        <v>46178</v>
      </c>
      <c r="L4" s="6">
        <f aca="true" t="shared" si="5" ref="L4:L67">+K4/$K$76</f>
        <v>0.00871378377256379</v>
      </c>
    </row>
    <row r="5" spans="2:12" ht="12.75">
      <c r="B5" s="101" t="s">
        <v>7</v>
      </c>
      <c r="C5" s="103">
        <v>401</v>
      </c>
      <c r="D5" s="6">
        <f t="shared" si="0"/>
        <v>0.0001580106887729268</v>
      </c>
      <c r="E5" s="103">
        <v>401</v>
      </c>
      <c r="F5" s="6">
        <f t="shared" si="1"/>
        <v>0.0002326722964465544</v>
      </c>
      <c r="G5" s="103">
        <v>0</v>
      </c>
      <c r="H5" s="6">
        <f t="shared" si="2"/>
        <v>0</v>
      </c>
      <c r="I5" s="103">
        <v>1403</v>
      </c>
      <c r="J5" s="6">
        <f t="shared" si="3"/>
        <v>0.002142910601068859</v>
      </c>
      <c r="K5" s="43">
        <f t="shared" si="4"/>
        <v>2205</v>
      </c>
      <c r="L5" s="6">
        <f t="shared" si="5"/>
        <v>0.0004160832694898687</v>
      </c>
    </row>
    <row r="6" spans="2:12" ht="12.75">
      <c r="B6" s="101" t="s">
        <v>8</v>
      </c>
      <c r="C6" s="103">
        <v>27985</v>
      </c>
      <c r="D6" s="6">
        <f t="shared" si="0"/>
        <v>0.011027254676584431</v>
      </c>
      <c r="E6" s="103">
        <v>27985</v>
      </c>
      <c r="F6" s="6">
        <f t="shared" si="1"/>
        <v>0.016237741187174127</v>
      </c>
      <c r="G6" s="103">
        <v>17900</v>
      </c>
      <c r="H6" s="6">
        <f t="shared" si="2"/>
        <v>0.04668193174527834</v>
      </c>
      <c r="I6" s="103">
        <v>12329</v>
      </c>
      <c r="J6" s="6">
        <f t="shared" si="3"/>
        <v>0.018831036921295764</v>
      </c>
      <c r="K6" s="43">
        <f t="shared" si="4"/>
        <v>86199</v>
      </c>
      <c r="L6" s="6">
        <f t="shared" si="5"/>
        <v>0.01626574228877877</v>
      </c>
    </row>
    <row r="7" spans="2:12" ht="12.75">
      <c r="B7" s="101" t="s">
        <v>12</v>
      </c>
      <c r="C7" s="103">
        <v>0</v>
      </c>
      <c r="D7" s="6">
        <f t="shared" si="0"/>
        <v>0</v>
      </c>
      <c r="E7" s="103">
        <v>0</v>
      </c>
      <c r="F7" s="6">
        <f t="shared" si="1"/>
        <v>0</v>
      </c>
      <c r="G7" s="103">
        <v>0</v>
      </c>
      <c r="H7" s="6">
        <f t="shared" si="2"/>
        <v>0</v>
      </c>
      <c r="I7" s="103">
        <v>1926</v>
      </c>
      <c r="J7" s="6">
        <f t="shared" si="3"/>
        <v>0.0029417290218521895</v>
      </c>
      <c r="K7" s="43">
        <f t="shared" si="4"/>
        <v>1926</v>
      </c>
      <c r="L7" s="6">
        <f t="shared" si="5"/>
        <v>0.00036343599865645674</v>
      </c>
    </row>
    <row r="8" spans="2:12" ht="12.75">
      <c r="B8" s="101" t="s">
        <v>15</v>
      </c>
      <c r="C8" s="103">
        <v>30031</v>
      </c>
      <c r="D8" s="6">
        <f t="shared" si="0"/>
        <v>0.011833463826782457</v>
      </c>
      <c r="E8" s="103">
        <v>30031</v>
      </c>
      <c r="F8" s="6">
        <f t="shared" si="1"/>
        <v>0.017424892106200688</v>
      </c>
      <c r="G8" s="103">
        <v>3532</v>
      </c>
      <c r="H8" s="6">
        <f t="shared" si="2"/>
        <v>0.009211205749962184</v>
      </c>
      <c r="I8" s="103">
        <v>3966</v>
      </c>
      <c r="J8" s="6">
        <f t="shared" si="3"/>
        <v>0.006057579076150459</v>
      </c>
      <c r="K8" s="43">
        <f t="shared" si="4"/>
        <v>67560</v>
      </c>
      <c r="L8" s="6">
        <f t="shared" si="5"/>
        <v>0.012748564937295025</v>
      </c>
    </row>
    <row r="9" spans="2:12" ht="12.75">
      <c r="B9" s="101" t="s">
        <v>17</v>
      </c>
      <c r="C9" s="103">
        <v>17374</v>
      </c>
      <c r="D9" s="6">
        <f t="shared" si="0"/>
        <v>0.006846079069179128</v>
      </c>
      <c r="E9" s="103">
        <v>17374</v>
      </c>
      <c r="F9" s="6">
        <f t="shared" si="1"/>
        <v>0.010080918898908818</v>
      </c>
      <c r="G9" s="103">
        <v>851</v>
      </c>
      <c r="H9" s="6">
        <f t="shared" si="2"/>
        <v>0.002219347704761557</v>
      </c>
      <c r="I9" s="103">
        <v>1285</v>
      </c>
      <c r="J9" s="6">
        <f t="shared" si="3"/>
        <v>0.00196268005871239</v>
      </c>
      <c r="K9" s="43">
        <f t="shared" si="4"/>
        <v>36884</v>
      </c>
      <c r="L9" s="6">
        <f t="shared" si="5"/>
        <v>0.006960006944156153</v>
      </c>
    </row>
    <row r="10" spans="2:12" ht="12.75">
      <c r="B10" s="101" t="s">
        <v>24</v>
      </c>
      <c r="C10" s="103">
        <v>1643</v>
      </c>
      <c r="D10" s="6">
        <f t="shared" si="0"/>
        <v>0.0006474103781893236</v>
      </c>
      <c r="E10" s="103">
        <v>1643</v>
      </c>
      <c r="F10" s="6">
        <f t="shared" si="1"/>
        <v>0.0009533181622486008</v>
      </c>
      <c r="G10" s="103">
        <v>0</v>
      </c>
      <c r="H10" s="6">
        <f t="shared" si="2"/>
        <v>0</v>
      </c>
      <c r="I10" s="103">
        <v>733</v>
      </c>
      <c r="J10" s="6">
        <f t="shared" si="3"/>
        <v>0.0011195676910787408</v>
      </c>
      <c r="K10" s="43">
        <f t="shared" si="4"/>
        <v>4019</v>
      </c>
      <c r="L10" s="6">
        <f t="shared" si="5"/>
        <v>0.0007583848798547766</v>
      </c>
    </row>
    <row r="11" spans="2:12" ht="12.75">
      <c r="B11" s="101" t="s">
        <v>27</v>
      </c>
      <c r="C11" s="103">
        <v>1222</v>
      </c>
      <c r="D11" s="6">
        <f t="shared" si="0"/>
        <v>0.0004815188570586448</v>
      </c>
      <c r="E11" s="103">
        <v>1222</v>
      </c>
      <c r="F11" s="6">
        <f t="shared" si="1"/>
        <v>0.0007090412624880038</v>
      </c>
      <c r="G11" s="103">
        <v>0</v>
      </c>
      <c r="H11" s="6">
        <f t="shared" si="2"/>
        <v>0</v>
      </c>
      <c r="I11" s="103">
        <v>1194</v>
      </c>
      <c r="J11" s="6">
        <f t="shared" si="3"/>
        <v>0.0018236887082510459</v>
      </c>
      <c r="K11" s="43">
        <f t="shared" si="4"/>
        <v>3638</v>
      </c>
      <c r="L11" s="6">
        <f t="shared" si="5"/>
        <v>0.0006864902196844183</v>
      </c>
    </row>
    <row r="12" spans="2:12" ht="12.75">
      <c r="B12" s="101" t="s">
        <v>28</v>
      </c>
      <c r="C12" s="103">
        <v>34196</v>
      </c>
      <c r="D12" s="6">
        <f t="shared" si="0"/>
        <v>0.013474647165284303</v>
      </c>
      <c r="E12" s="103">
        <v>34196</v>
      </c>
      <c r="F12" s="6">
        <f t="shared" si="1"/>
        <v>0.01984155074635006</v>
      </c>
      <c r="G12" s="103">
        <v>0</v>
      </c>
      <c r="H12" s="6">
        <f t="shared" si="2"/>
        <v>0</v>
      </c>
      <c r="I12" s="103">
        <v>5312</v>
      </c>
      <c r="J12" s="6">
        <f t="shared" si="3"/>
        <v>0.008113429160996277</v>
      </c>
      <c r="K12" s="43">
        <f t="shared" si="4"/>
        <v>73704</v>
      </c>
      <c r="L12" s="6">
        <f t="shared" si="5"/>
        <v>0.01390793709500285</v>
      </c>
    </row>
    <row r="13" spans="2:12" ht="12.75">
      <c r="B13" s="101" t="s">
        <v>31</v>
      </c>
      <c r="C13" s="103">
        <v>0</v>
      </c>
      <c r="D13" s="6">
        <f t="shared" si="0"/>
        <v>0</v>
      </c>
      <c r="E13" s="103">
        <v>0</v>
      </c>
      <c r="F13" s="6">
        <f t="shared" si="1"/>
        <v>0</v>
      </c>
      <c r="G13" s="103">
        <v>0</v>
      </c>
      <c r="H13" s="6">
        <f t="shared" si="2"/>
        <v>0</v>
      </c>
      <c r="I13" s="103">
        <v>810</v>
      </c>
      <c r="J13" s="6">
        <f t="shared" si="3"/>
        <v>0.0012371757568537245</v>
      </c>
      <c r="K13" s="43">
        <f t="shared" si="4"/>
        <v>810</v>
      </c>
      <c r="L13" s="6">
        <f t="shared" si="5"/>
        <v>0.00015284691532280891</v>
      </c>
    </row>
    <row r="14" spans="2:12" ht="12.75">
      <c r="B14" s="101" t="s">
        <v>32</v>
      </c>
      <c r="C14" s="103">
        <v>174</v>
      </c>
      <c r="D14" s="6">
        <f t="shared" si="0"/>
        <v>6.856324151244206E-05</v>
      </c>
      <c r="E14" s="103">
        <v>174</v>
      </c>
      <c r="F14" s="6">
        <f t="shared" si="1"/>
        <v>0.00010096004883217075</v>
      </c>
      <c r="G14" s="103">
        <v>0</v>
      </c>
      <c r="H14" s="6">
        <f t="shared" si="2"/>
        <v>0</v>
      </c>
      <c r="I14" s="103">
        <v>0</v>
      </c>
      <c r="J14" s="6">
        <f t="shared" si="3"/>
        <v>0</v>
      </c>
      <c r="K14" s="43">
        <f t="shared" si="4"/>
        <v>348</v>
      </c>
      <c r="L14" s="6">
        <f t="shared" si="5"/>
        <v>6.566756362016975E-05</v>
      </c>
    </row>
    <row r="15" spans="2:12" ht="12.75">
      <c r="B15" s="101" t="s">
        <v>33</v>
      </c>
      <c r="C15" s="103">
        <v>11436</v>
      </c>
      <c r="D15" s="6">
        <f t="shared" si="0"/>
        <v>0.004506259942162571</v>
      </c>
      <c r="E15" s="103">
        <v>11436</v>
      </c>
      <c r="F15" s="6">
        <f t="shared" si="1"/>
        <v>0.006635512174969567</v>
      </c>
      <c r="G15" s="103">
        <v>1485</v>
      </c>
      <c r="H15" s="6">
        <f t="shared" si="2"/>
        <v>0.003872774784454656</v>
      </c>
      <c r="I15" s="103">
        <v>2750</v>
      </c>
      <c r="J15" s="6">
        <f t="shared" si="3"/>
        <v>0.004200288063392275</v>
      </c>
      <c r="K15" s="43">
        <f t="shared" si="4"/>
        <v>27107</v>
      </c>
      <c r="L15" s="6">
        <f t="shared" si="5"/>
        <v>0.005115088066241212</v>
      </c>
    </row>
    <row r="16" spans="2:12" ht="12.75">
      <c r="B16" s="101" t="s">
        <v>35</v>
      </c>
      <c r="C16" s="103">
        <v>19958</v>
      </c>
      <c r="D16" s="6">
        <f t="shared" si="0"/>
        <v>0.007864282609800682</v>
      </c>
      <c r="E16" s="103">
        <v>19958</v>
      </c>
      <c r="F16" s="6">
        <f t="shared" si="1"/>
        <v>0.011580233647083125</v>
      </c>
      <c r="G16" s="103">
        <v>9129</v>
      </c>
      <c r="H16" s="6">
        <f t="shared" si="2"/>
        <v>0.023807785190091954</v>
      </c>
      <c r="I16" s="103">
        <v>0</v>
      </c>
      <c r="J16" s="6">
        <f t="shared" si="3"/>
        <v>0</v>
      </c>
      <c r="K16" s="43">
        <f t="shared" si="4"/>
        <v>49045</v>
      </c>
      <c r="L16" s="6">
        <f t="shared" si="5"/>
        <v>0.009254786372848349</v>
      </c>
    </row>
    <row r="17" spans="2:12" ht="12.75">
      <c r="B17" s="101" t="s">
        <v>38</v>
      </c>
      <c r="C17" s="103">
        <v>28436</v>
      </c>
      <c r="D17" s="6">
        <f t="shared" si="0"/>
        <v>0.011204967446251738</v>
      </c>
      <c r="E17" s="103">
        <v>28436</v>
      </c>
      <c r="F17" s="6">
        <f t="shared" si="1"/>
        <v>0.01649942499190579</v>
      </c>
      <c r="G17" s="103">
        <v>8765</v>
      </c>
      <c r="H17" s="6">
        <f t="shared" si="2"/>
        <v>0.022858498980299704</v>
      </c>
      <c r="I17" s="103">
        <v>22657</v>
      </c>
      <c r="J17" s="6">
        <f t="shared" si="3"/>
        <v>0.034605791509919555</v>
      </c>
      <c r="K17" s="43">
        <f t="shared" si="4"/>
        <v>88294</v>
      </c>
      <c r="L17" s="6">
        <f t="shared" si="5"/>
        <v>0.01666106856976801</v>
      </c>
    </row>
    <row r="18" spans="2:12" ht="12.75">
      <c r="B18" s="101" t="s">
        <v>39</v>
      </c>
      <c r="C18" s="103">
        <v>88</v>
      </c>
      <c r="D18" s="6">
        <f t="shared" si="0"/>
        <v>3.467566237410863E-05</v>
      </c>
      <c r="E18" s="103">
        <v>88</v>
      </c>
      <c r="F18" s="6">
        <f t="shared" si="1"/>
        <v>5.1060254581787504E-05</v>
      </c>
      <c r="G18" s="103">
        <v>0</v>
      </c>
      <c r="H18" s="6">
        <f t="shared" si="2"/>
        <v>0</v>
      </c>
      <c r="I18" s="103">
        <v>2933</v>
      </c>
      <c r="J18" s="6">
        <f t="shared" si="3"/>
        <v>0.0044797981417925604</v>
      </c>
      <c r="K18" s="43">
        <f t="shared" si="4"/>
        <v>3109</v>
      </c>
      <c r="L18" s="6">
        <f t="shared" si="5"/>
        <v>0.0005866679749859418</v>
      </c>
    </row>
    <row r="19" spans="2:12" ht="12.75">
      <c r="B19" s="101" t="s">
        <v>40</v>
      </c>
      <c r="C19" s="103">
        <v>241148</v>
      </c>
      <c r="D19" s="6">
        <f t="shared" si="0"/>
        <v>0.09502234807035849</v>
      </c>
      <c r="E19" s="103">
        <v>241148</v>
      </c>
      <c r="F19" s="6">
        <f t="shared" si="1"/>
        <v>0.13992134399873743</v>
      </c>
      <c r="G19" s="103">
        <v>46816</v>
      </c>
      <c r="H19" s="6">
        <f t="shared" si="2"/>
        <v>0.12209281098251122</v>
      </c>
      <c r="I19" s="103">
        <v>13829</v>
      </c>
      <c r="J19" s="6">
        <f t="shared" si="3"/>
        <v>0.021122103137691552</v>
      </c>
      <c r="K19" s="43">
        <f t="shared" si="4"/>
        <v>542941</v>
      </c>
      <c r="L19" s="6">
        <f t="shared" si="5"/>
        <v>0.1024529099410879</v>
      </c>
    </row>
    <row r="20" spans="2:12" ht="12.75">
      <c r="B20" s="101" t="s">
        <v>42</v>
      </c>
      <c r="C20" s="103">
        <v>0</v>
      </c>
      <c r="D20" s="6">
        <f t="shared" si="0"/>
        <v>0</v>
      </c>
      <c r="E20" s="103">
        <v>0</v>
      </c>
      <c r="F20" s="6">
        <f t="shared" si="1"/>
        <v>0</v>
      </c>
      <c r="G20" s="103">
        <v>0</v>
      </c>
      <c r="H20" s="6">
        <f t="shared" si="2"/>
        <v>0</v>
      </c>
      <c r="I20" s="103">
        <v>723</v>
      </c>
      <c r="J20" s="6">
        <f t="shared" si="3"/>
        <v>0.001104293916302769</v>
      </c>
      <c r="K20" s="43">
        <f t="shared" si="4"/>
        <v>723</v>
      </c>
      <c r="L20" s="6">
        <f t="shared" si="5"/>
        <v>0.00013643002441776647</v>
      </c>
    </row>
    <row r="21" spans="2:12" ht="12.75">
      <c r="B21" s="101" t="s">
        <v>43</v>
      </c>
      <c r="C21" s="103">
        <v>4564</v>
      </c>
      <c r="D21" s="6">
        <f t="shared" si="0"/>
        <v>0.0017984059440389975</v>
      </c>
      <c r="E21" s="103">
        <v>4564</v>
      </c>
      <c r="F21" s="6">
        <f t="shared" si="1"/>
        <v>0.002648170476264525</v>
      </c>
      <c r="G21" s="103">
        <v>29</v>
      </c>
      <c r="H21" s="6">
        <f t="shared" si="2"/>
        <v>7.562994528564647E-05</v>
      </c>
      <c r="I21" s="103">
        <v>638</v>
      </c>
      <c r="J21" s="6">
        <f t="shared" si="3"/>
        <v>0.0009744668307070077</v>
      </c>
      <c r="K21" s="43">
        <f t="shared" si="4"/>
        <v>9795</v>
      </c>
      <c r="L21" s="6">
        <f t="shared" si="5"/>
        <v>0.0018483154760332262</v>
      </c>
    </row>
    <row r="22" spans="2:12" ht="12.75">
      <c r="B22" s="101" t="s">
        <v>44</v>
      </c>
      <c r="C22" s="103">
        <v>14904</v>
      </c>
      <c r="D22" s="6">
        <f t="shared" si="0"/>
        <v>0.005872796272996761</v>
      </c>
      <c r="E22" s="103">
        <v>14904</v>
      </c>
      <c r="F22" s="6">
        <f t="shared" si="1"/>
        <v>0.008647750389624556</v>
      </c>
      <c r="G22" s="103">
        <v>867</v>
      </c>
      <c r="H22" s="6">
        <f t="shared" si="2"/>
        <v>0.0022610745711260515</v>
      </c>
      <c r="I22" s="103">
        <v>12380</v>
      </c>
      <c r="J22" s="6">
        <f t="shared" si="3"/>
        <v>0.018908933172653224</v>
      </c>
      <c r="K22" s="43">
        <f t="shared" si="4"/>
        <v>43055</v>
      </c>
      <c r="L22" s="6">
        <f t="shared" si="5"/>
        <v>0.008124473999041405</v>
      </c>
    </row>
    <row r="23" spans="2:12" ht="12.75">
      <c r="B23" s="101" t="s">
        <v>45</v>
      </c>
      <c r="C23" s="103">
        <v>173255</v>
      </c>
      <c r="D23" s="6">
        <f t="shared" si="0"/>
        <v>0.0682696805071158</v>
      </c>
      <c r="E23" s="103">
        <v>173255</v>
      </c>
      <c r="F23" s="6">
        <f t="shared" si="1"/>
        <v>0.10052777735872266</v>
      </c>
      <c r="G23" s="103">
        <v>45359</v>
      </c>
      <c r="H23" s="6">
        <f t="shared" si="2"/>
        <v>0.11829305821419443</v>
      </c>
      <c r="I23" s="103">
        <v>3610</v>
      </c>
      <c r="J23" s="6">
        <f t="shared" si="3"/>
        <v>0.005513832694125859</v>
      </c>
      <c r="K23" s="43">
        <f t="shared" si="4"/>
        <v>395479</v>
      </c>
      <c r="L23" s="6">
        <f t="shared" si="5"/>
        <v>0.07462684595672733</v>
      </c>
    </row>
    <row r="24" spans="2:12" ht="12.75">
      <c r="B24" s="101" t="s">
        <v>46</v>
      </c>
      <c r="C24" s="103">
        <v>151059</v>
      </c>
      <c r="D24" s="6">
        <f t="shared" si="0"/>
        <v>0.05952353275648267</v>
      </c>
      <c r="E24" s="103">
        <v>151060</v>
      </c>
      <c r="F24" s="6">
        <f t="shared" si="1"/>
        <v>0.08764956883096386</v>
      </c>
      <c r="G24" s="103">
        <v>29759</v>
      </c>
      <c r="H24" s="6">
        <f t="shared" si="2"/>
        <v>0.07760936350881219</v>
      </c>
      <c r="I24" s="103">
        <v>30458</v>
      </c>
      <c r="J24" s="6">
        <f t="shared" si="3"/>
        <v>0.046520863212655236</v>
      </c>
      <c r="K24" s="43">
        <f t="shared" si="4"/>
        <v>362336</v>
      </c>
      <c r="L24" s="6">
        <f t="shared" si="5"/>
        <v>0.06837276532148802</v>
      </c>
    </row>
    <row r="25" spans="2:12" ht="12.75">
      <c r="B25" s="101" t="s">
        <v>48</v>
      </c>
      <c r="C25" s="103">
        <v>93092</v>
      </c>
      <c r="D25" s="6">
        <f t="shared" si="0"/>
        <v>0.036682122292392275</v>
      </c>
      <c r="E25" s="103">
        <v>93092</v>
      </c>
      <c r="F25" s="6">
        <f t="shared" si="1"/>
        <v>0.054014786585542755</v>
      </c>
      <c r="G25" s="103">
        <v>24383</v>
      </c>
      <c r="H25" s="6">
        <f t="shared" si="2"/>
        <v>0.063589136410342</v>
      </c>
      <c r="I25" s="103">
        <v>72891</v>
      </c>
      <c r="J25" s="6">
        <f t="shared" si="3"/>
        <v>0.11133207171953684</v>
      </c>
      <c r="K25" s="43">
        <f t="shared" si="4"/>
        <v>283458</v>
      </c>
      <c r="L25" s="6">
        <f t="shared" si="5"/>
        <v>0.05348849496737379</v>
      </c>
    </row>
    <row r="26" spans="2:12" ht="12.75">
      <c r="B26" s="101" t="s">
        <v>51</v>
      </c>
      <c r="C26" s="103">
        <v>116118</v>
      </c>
      <c r="D26" s="6">
        <f t="shared" si="0"/>
        <v>0.04575532458587211</v>
      </c>
      <c r="E26" s="103">
        <v>116118</v>
      </c>
      <c r="F26" s="6">
        <f t="shared" si="1"/>
        <v>0.06737516638100001</v>
      </c>
      <c r="G26" s="103">
        <v>42766</v>
      </c>
      <c r="H26" s="6">
        <f t="shared" si="2"/>
        <v>0.11153069793399853</v>
      </c>
      <c r="I26" s="103">
        <v>33010</v>
      </c>
      <c r="J26" s="6">
        <f t="shared" si="3"/>
        <v>0.05041873053548327</v>
      </c>
      <c r="K26" s="43">
        <f t="shared" si="4"/>
        <v>308012</v>
      </c>
      <c r="L26" s="6">
        <f t="shared" si="5"/>
        <v>0.05812183220050496</v>
      </c>
    </row>
    <row r="27" spans="2:12" ht="12.75">
      <c r="B27" s="101" t="s">
        <v>52</v>
      </c>
      <c r="C27" s="103">
        <v>2116</v>
      </c>
      <c r="D27" s="6">
        <f t="shared" si="0"/>
        <v>0.0008337920634501574</v>
      </c>
      <c r="E27" s="103">
        <v>2116</v>
      </c>
      <c r="F27" s="6">
        <f t="shared" si="1"/>
        <v>0.0012277670306257086</v>
      </c>
      <c r="G27" s="103">
        <v>0</v>
      </c>
      <c r="H27" s="6">
        <f t="shared" si="2"/>
        <v>0</v>
      </c>
      <c r="I27" s="103">
        <v>19755</v>
      </c>
      <c r="J27" s="6">
        <f t="shared" si="3"/>
        <v>0.030173342069932507</v>
      </c>
      <c r="K27" s="43">
        <f t="shared" si="4"/>
        <v>23987</v>
      </c>
      <c r="L27" s="6">
        <f t="shared" si="5"/>
        <v>0.004526344392405206</v>
      </c>
    </row>
    <row r="28" spans="2:12" ht="12.75">
      <c r="B28" s="101" t="s">
        <v>53</v>
      </c>
      <c r="C28" s="103">
        <v>16894</v>
      </c>
      <c r="D28" s="6">
        <f t="shared" si="0"/>
        <v>0.006656939092593081</v>
      </c>
      <c r="E28" s="103">
        <v>16894</v>
      </c>
      <c r="F28" s="6">
        <f t="shared" si="1"/>
        <v>0.009802408419371796</v>
      </c>
      <c r="G28" s="103">
        <v>63</v>
      </c>
      <c r="H28" s="6">
        <f t="shared" si="2"/>
        <v>0.00016429953631019753</v>
      </c>
      <c r="I28" s="103">
        <v>12467</v>
      </c>
      <c r="J28" s="6">
        <f t="shared" si="3"/>
        <v>0.019041815013204177</v>
      </c>
      <c r="K28" s="43">
        <f t="shared" si="4"/>
        <v>46318</v>
      </c>
      <c r="L28" s="6">
        <f t="shared" si="5"/>
        <v>0.008740201757928227</v>
      </c>
    </row>
    <row r="29" spans="2:12" ht="12.75">
      <c r="B29" s="101" t="s">
        <v>54</v>
      </c>
      <c r="C29" s="103">
        <v>1658</v>
      </c>
      <c r="D29" s="6">
        <f t="shared" si="0"/>
        <v>0.0006533210024576376</v>
      </c>
      <c r="E29" s="103">
        <v>1658</v>
      </c>
      <c r="F29" s="6">
        <f t="shared" si="1"/>
        <v>0.0009620216147341327</v>
      </c>
      <c r="G29" s="103">
        <v>0</v>
      </c>
      <c r="H29" s="6">
        <f t="shared" si="2"/>
        <v>0</v>
      </c>
      <c r="I29" s="103">
        <v>318</v>
      </c>
      <c r="J29" s="6">
        <f t="shared" si="3"/>
        <v>0.0004857060378759067</v>
      </c>
      <c r="K29" s="43">
        <f t="shared" si="4"/>
        <v>3634</v>
      </c>
      <c r="L29" s="6">
        <f t="shared" si="5"/>
        <v>0.0006857354201025772</v>
      </c>
    </row>
    <row r="30" spans="2:12" ht="12.75">
      <c r="B30" s="101" t="s">
        <v>55</v>
      </c>
      <c r="C30" s="103">
        <v>4863</v>
      </c>
      <c r="D30" s="6">
        <f t="shared" si="0"/>
        <v>0.0019162243877873892</v>
      </c>
      <c r="E30" s="103">
        <v>4863</v>
      </c>
      <c r="F30" s="6">
        <f t="shared" si="1"/>
        <v>0.002821659295809462</v>
      </c>
      <c r="G30" s="103">
        <v>87</v>
      </c>
      <c r="H30" s="6">
        <f t="shared" si="2"/>
        <v>0.00022688983585693944</v>
      </c>
      <c r="I30" s="103">
        <v>4560</v>
      </c>
      <c r="J30" s="6">
        <f t="shared" si="3"/>
        <v>0.0069648412978431905</v>
      </c>
      <c r="K30" s="43">
        <f t="shared" si="4"/>
        <v>14373</v>
      </c>
      <c r="L30" s="6">
        <f t="shared" si="5"/>
        <v>0.002712183597450287</v>
      </c>
    </row>
    <row r="31" spans="2:12" ht="12.75">
      <c r="B31" s="101" t="s">
        <v>58</v>
      </c>
      <c r="C31" s="103">
        <v>378732</v>
      </c>
      <c r="D31" s="6">
        <f t="shared" si="0"/>
        <v>0.14923617002580578</v>
      </c>
      <c r="E31" s="103">
        <v>0</v>
      </c>
      <c r="F31" s="6">
        <f t="shared" si="1"/>
        <v>0</v>
      </c>
      <c r="G31" s="103">
        <v>0</v>
      </c>
      <c r="H31" s="6">
        <f t="shared" si="2"/>
        <v>0</v>
      </c>
      <c r="I31" s="103">
        <v>0</v>
      </c>
      <c r="J31" s="6">
        <f t="shared" si="3"/>
        <v>0</v>
      </c>
      <c r="K31" s="43">
        <f t="shared" si="4"/>
        <v>378732</v>
      </c>
      <c r="L31" s="6">
        <f t="shared" si="5"/>
        <v>0.0714666888074544</v>
      </c>
    </row>
    <row r="32" spans="2:12" ht="12.75">
      <c r="B32" s="101" t="s">
        <v>61</v>
      </c>
      <c r="C32" s="103">
        <v>381417</v>
      </c>
      <c r="D32" s="6">
        <f t="shared" si="0"/>
        <v>0.15029417176983398</v>
      </c>
      <c r="E32" s="103">
        <v>0</v>
      </c>
      <c r="F32" s="6">
        <f t="shared" si="1"/>
        <v>0</v>
      </c>
      <c r="G32" s="103">
        <v>0</v>
      </c>
      <c r="H32" s="6">
        <f t="shared" si="2"/>
        <v>0</v>
      </c>
      <c r="I32" s="103">
        <v>0</v>
      </c>
      <c r="J32" s="6">
        <f t="shared" si="3"/>
        <v>0</v>
      </c>
      <c r="K32" s="43">
        <f t="shared" si="4"/>
        <v>381417</v>
      </c>
      <c r="L32" s="6">
        <f t="shared" si="5"/>
        <v>0.0719733480267652</v>
      </c>
    </row>
    <row r="33" spans="2:12" ht="12.75">
      <c r="B33" s="101" t="s">
        <v>63</v>
      </c>
      <c r="C33" s="103">
        <v>47126</v>
      </c>
      <c r="D33" s="6">
        <f t="shared" si="0"/>
        <v>0.018569605284570946</v>
      </c>
      <c r="E33" s="103">
        <v>3081</v>
      </c>
      <c r="F33" s="6">
        <f t="shared" si="1"/>
        <v>0.0017876891405282647</v>
      </c>
      <c r="G33" s="103">
        <v>1682</v>
      </c>
      <c r="H33" s="6">
        <f t="shared" si="2"/>
        <v>0.004386536826567496</v>
      </c>
      <c r="I33" s="103">
        <v>8588</v>
      </c>
      <c r="J33" s="6">
        <f t="shared" si="3"/>
        <v>0.013117117777604674</v>
      </c>
      <c r="K33" s="43">
        <f t="shared" si="4"/>
        <v>60477</v>
      </c>
      <c r="L33" s="6">
        <f t="shared" si="5"/>
        <v>0.011412003577750018</v>
      </c>
    </row>
    <row r="34" spans="2:12" ht="12.75">
      <c r="B34" s="101" t="s">
        <v>67</v>
      </c>
      <c r="C34" s="103">
        <v>87909</v>
      </c>
      <c r="D34" s="6">
        <f t="shared" si="0"/>
        <v>0.03463980458688086</v>
      </c>
      <c r="E34" s="103">
        <v>87909</v>
      </c>
      <c r="F34" s="6">
        <f t="shared" si="1"/>
        <v>0.05100745363670861</v>
      </c>
      <c r="G34" s="103">
        <v>10103</v>
      </c>
      <c r="H34" s="6">
        <f t="shared" si="2"/>
        <v>0.026347908180030567</v>
      </c>
      <c r="I34" s="103">
        <v>7813</v>
      </c>
      <c r="J34" s="6">
        <f t="shared" si="3"/>
        <v>0.011933400232466852</v>
      </c>
      <c r="K34" s="43">
        <f t="shared" si="4"/>
        <v>193734</v>
      </c>
      <c r="L34" s="6">
        <f t="shared" si="5"/>
        <v>0.03655758554709761</v>
      </c>
    </row>
    <row r="35" spans="2:12" ht="12.75">
      <c r="B35" s="101" t="s">
        <v>68</v>
      </c>
      <c r="C35" s="103">
        <v>1339</v>
      </c>
      <c r="D35" s="6">
        <f t="shared" si="0"/>
        <v>0.0005276217263514937</v>
      </c>
      <c r="E35" s="103">
        <v>1339</v>
      </c>
      <c r="F35" s="6">
        <f t="shared" si="1"/>
        <v>0.000776928191875153</v>
      </c>
      <c r="G35" s="103">
        <v>387</v>
      </c>
      <c r="H35" s="6">
        <f t="shared" si="2"/>
        <v>0.0010092685801912134</v>
      </c>
      <c r="I35" s="103">
        <v>19307</v>
      </c>
      <c r="J35" s="6">
        <f t="shared" si="3"/>
        <v>0.029489076959968965</v>
      </c>
      <c r="K35" s="43">
        <f t="shared" si="4"/>
        <v>22372</v>
      </c>
      <c r="L35" s="6">
        <f t="shared" si="5"/>
        <v>0.00422159406123689</v>
      </c>
    </row>
    <row r="36" spans="2:12" ht="12.75">
      <c r="B36" s="101" t="s">
        <v>70</v>
      </c>
      <c r="C36" s="103">
        <v>4359</v>
      </c>
      <c r="D36" s="6">
        <f t="shared" si="0"/>
        <v>0.00171762741237204</v>
      </c>
      <c r="E36" s="103">
        <v>4359</v>
      </c>
      <c r="F36" s="6">
        <f t="shared" si="1"/>
        <v>0.0025292232922955876</v>
      </c>
      <c r="G36" s="103">
        <v>189</v>
      </c>
      <c r="H36" s="6">
        <f t="shared" si="2"/>
        <v>0.0004928986089305926</v>
      </c>
      <c r="I36" s="103">
        <v>11039</v>
      </c>
      <c r="J36" s="6">
        <f t="shared" si="3"/>
        <v>0.01686071997519539</v>
      </c>
      <c r="K36" s="43">
        <f t="shared" si="4"/>
        <v>19946</v>
      </c>
      <c r="L36" s="6">
        <f t="shared" si="5"/>
        <v>0.003763808114850304</v>
      </c>
    </row>
    <row r="37" spans="2:12" ht="12.75">
      <c r="B37" s="101" t="s">
        <v>73</v>
      </c>
      <c r="C37" s="103">
        <v>0</v>
      </c>
      <c r="D37" s="6">
        <f t="shared" si="0"/>
        <v>0</v>
      </c>
      <c r="E37" s="103">
        <v>0</v>
      </c>
      <c r="F37" s="6">
        <f t="shared" si="1"/>
        <v>0</v>
      </c>
      <c r="G37" s="103">
        <v>0</v>
      </c>
      <c r="H37" s="6">
        <f t="shared" si="2"/>
        <v>0</v>
      </c>
      <c r="I37" s="103">
        <v>8861</v>
      </c>
      <c r="J37" s="6">
        <f t="shared" si="3"/>
        <v>0.013534091828988707</v>
      </c>
      <c r="K37" s="43">
        <f t="shared" si="4"/>
        <v>8861</v>
      </c>
      <c r="L37" s="6">
        <f t="shared" si="5"/>
        <v>0.0016720697736733454</v>
      </c>
    </row>
    <row r="38" spans="2:12" ht="12.75">
      <c r="B38" s="101" t="s">
        <v>75</v>
      </c>
      <c r="C38" s="103">
        <v>13291</v>
      </c>
      <c r="D38" s="6">
        <f t="shared" si="0"/>
        <v>0.005237207143344066</v>
      </c>
      <c r="E38" s="103">
        <v>13291</v>
      </c>
      <c r="F38" s="6">
        <f t="shared" si="1"/>
        <v>0.0077118391323470195</v>
      </c>
      <c r="G38" s="103">
        <v>586</v>
      </c>
      <c r="H38" s="6">
        <f t="shared" si="2"/>
        <v>0.001528246480599615</v>
      </c>
      <c r="I38" s="103">
        <v>2000</v>
      </c>
      <c r="J38" s="6">
        <f t="shared" si="3"/>
        <v>0.0030547549551943817</v>
      </c>
      <c r="K38" s="43">
        <f t="shared" si="4"/>
        <v>29168</v>
      </c>
      <c r="L38" s="6">
        <f t="shared" si="5"/>
        <v>0.005503998550784803</v>
      </c>
    </row>
    <row r="39" spans="2:12" ht="12.75">
      <c r="B39" s="101" t="s">
        <v>78</v>
      </c>
      <c r="C39" s="103">
        <v>137</v>
      </c>
      <c r="D39" s="6">
        <f t="shared" si="0"/>
        <v>5.398370165060093E-05</v>
      </c>
      <c r="E39" s="103">
        <v>137</v>
      </c>
      <c r="F39" s="6">
        <f t="shared" si="1"/>
        <v>7.94915327011919E-05</v>
      </c>
      <c r="G39" s="103">
        <v>0</v>
      </c>
      <c r="H39" s="6">
        <f t="shared" si="2"/>
        <v>0</v>
      </c>
      <c r="I39" s="103">
        <v>92</v>
      </c>
      <c r="J39" s="6">
        <f t="shared" si="3"/>
        <v>0.00014051872793894156</v>
      </c>
      <c r="K39" s="43">
        <f t="shared" si="4"/>
        <v>366</v>
      </c>
      <c r="L39" s="6">
        <f t="shared" si="5"/>
        <v>6.906416173845439E-05</v>
      </c>
    </row>
    <row r="40" spans="2:12" ht="12.75">
      <c r="B40" s="101" t="s">
        <v>79</v>
      </c>
      <c r="C40" s="103">
        <v>65615</v>
      </c>
      <c r="D40" s="6">
        <f t="shared" si="0"/>
        <v>0.025855040757694746</v>
      </c>
      <c r="E40" s="103">
        <v>65615</v>
      </c>
      <c r="F40" s="6">
        <f t="shared" si="1"/>
        <v>0.038071802322545305</v>
      </c>
      <c r="G40" s="103">
        <v>17434</v>
      </c>
      <c r="H40" s="6">
        <f t="shared" si="2"/>
        <v>0.045466636762412437</v>
      </c>
      <c r="I40" s="103">
        <v>15469</v>
      </c>
      <c r="J40" s="6">
        <f t="shared" si="3"/>
        <v>0.023627002200950944</v>
      </c>
      <c r="K40" s="43">
        <f t="shared" si="4"/>
        <v>164133</v>
      </c>
      <c r="L40" s="6">
        <f t="shared" si="5"/>
        <v>0.030971879941578514</v>
      </c>
    </row>
    <row r="41" spans="2:12" ht="12.75">
      <c r="B41" s="101" t="s">
        <v>81</v>
      </c>
      <c r="C41" s="103">
        <v>3269</v>
      </c>
      <c r="D41" s="6">
        <f t="shared" si="0"/>
        <v>0.001288122048874558</v>
      </c>
      <c r="E41" s="103">
        <v>3269</v>
      </c>
      <c r="F41" s="6">
        <f t="shared" si="1"/>
        <v>0.0018967724116802653</v>
      </c>
      <c r="G41" s="103">
        <v>7</v>
      </c>
      <c r="H41" s="6">
        <f t="shared" si="2"/>
        <v>1.8255504034466393E-05</v>
      </c>
      <c r="I41" s="103">
        <v>956</v>
      </c>
      <c r="J41" s="6">
        <f t="shared" si="3"/>
        <v>0.0014601728685829144</v>
      </c>
      <c r="K41" s="43">
        <f t="shared" si="4"/>
        <v>7501</v>
      </c>
      <c r="L41" s="6">
        <f t="shared" si="5"/>
        <v>0.0014154379158473945</v>
      </c>
    </row>
    <row r="42" spans="2:12" ht="12.75">
      <c r="B42" s="101" t="s">
        <v>82</v>
      </c>
      <c r="C42" s="103">
        <v>13104</v>
      </c>
      <c r="D42" s="6">
        <f t="shared" si="0"/>
        <v>0.005163521360799085</v>
      </c>
      <c r="E42" s="103">
        <v>2948</v>
      </c>
      <c r="F42" s="6">
        <f t="shared" si="1"/>
        <v>0.0017105185284898813</v>
      </c>
      <c r="G42" s="103">
        <v>7225</v>
      </c>
      <c r="H42" s="6">
        <f t="shared" si="2"/>
        <v>0.018842288092717097</v>
      </c>
      <c r="I42" s="103">
        <v>2781</v>
      </c>
      <c r="J42" s="6">
        <f t="shared" si="3"/>
        <v>0.004247636765197788</v>
      </c>
      <c r="K42" s="43">
        <f t="shared" si="4"/>
        <v>26058</v>
      </c>
      <c r="L42" s="6">
        <f t="shared" si="5"/>
        <v>0.004917141875903401</v>
      </c>
    </row>
    <row r="43" spans="2:12" ht="12.75">
      <c r="B43" s="101" t="s">
        <v>88</v>
      </c>
      <c r="C43" s="103">
        <v>0</v>
      </c>
      <c r="D43" s="6">
        <f t="shared" si="0"/>
        <v>0</v>
      </c>
      <c r="E43" s="103">
        <v>0</v>
      </c>
      <c r="F43" s="6">
        <f t="shared" si="1"/>
        <v>0</v>
      </c>
      <c r="G43" s="103">
        <v>0</v>
      </c>
      <c r="H43" s="6">
        <f t="shared" si="2"/>
        <v>0</v>
      </c>
      <c r="I43" s="103">
        <v>14205</v>
      </c>
      <c r="J43" s="6">
        <f t="shared" si="3"/>
        <v>0.021696397069268097</v>
      </c>
      <c r="K43" s="43">
        <f t="shared" si="4"/>
        <v>14205</v>
      </c>
      <c r="L43" s="6">
        <f t="shared" si="5"/>
        <v>0.0026804820150129636</v>
      </c>
    </row>
    <row r="44" spans="2:12" ht="12.75">
      <c r="B44" s="101" t="s">
        <v>89</v>
      </c>
      <c r="C44" s="103">
        <v>38579</v>
      </c>
      <c r="D44" s="6">
        <f t="shared" si="0"/>
        <v>0.015201731576485645</v>
      </c>
      <c r="E44" s="103">
        <v>38579</v>
      </c>
      <c r="F44" s="6">
        <f t="shared" si="1"/>
        <v>0.0223846995626225</v>
      </c>
      <c r="G44" s="103">
        <v>5094</v>
      </c>
      <c r="H44" s="6">
        <f t="shared" si="2"/>
        <v>0.01328479107879597</v>
      </c>
      <c r="I44" s="103">
        <v>20810</v>
      </c>
      <c r="J44" s="6">
        <f t="shared" si="3"/>
        <v>0.03178472530879754</v>
      </c>
      <c r="K44" s="43">
        <f t="shared" si="4"/>
        <v>103062</v>
      </c>
      <c r="L44" s="6">
        <f t="shared" si="5"/>
        <v>0.0194477886259251</v>
      </c>
    </row>
    <row r="45" spans="2:12" ht="12.75">
      <c r="B45" s="101" t="s">
        <v>93</v>
      </c>
      <c r="C45" s="103">
        <v>7551</v>
      </c>
      <c r="D45" s="6">
        <f t="shared" si="0"/>
        <v>0.002975408256669253</v>
      </c>
      <c r="E45" s="103">
        <v>7551</v>
      </c>
      <c r="F45" s="6">
        <f t="shared" si="1"/>
        <v>0.004381317981216789</v>
      </c>
      <c r="G45" s="103">
        <v>186</v>
      </c>
      <c r="H45" s="6">
        <f t="shared" si="2"/>
        <v>0.00048507482148724986</v>
      </c>
      <c r="I45" s="103">
        <v>7823</v>
      </c>
      <c r="J45" s="6">
        <f t="shared" si="3"/>
        <v>0.011948674007242824</v>
      </c>
      <c r="K45" s="43">
        <f t="shared" si="4"/>
        <v>23111</v>
      </c>
      <c r="L45" s="6">
        <f t="shared" si="5"/>
        <v>0.00436104328398202</v>
      </c>
    </row>
    <row r="46" spans="2:12" ht="12.75">
      <c r="B46" s="101" t="s">
        <v>97</v>
      </c>
      <c r="C46" s="103">
        <v>0</v>
      </c>
      <c r="D46" s="6">
        <f t="shared" si="0"/>
        <v>0</v>
      </c>
      <c r="E46" s="103">
        <v>0</v>
      </c>
      <c r="F46" s="6">
        <f t="shared" si="1"/>
        <v>0</v>
      </c>
      <c r="G46" s="103">
        <v>0</v>
      </c>
      <c r="H46" s="6">
        <f t="shared" si="2"/>
        <v>0</v>
      </c>
      <c r="I46" s="103">
        <v>268</v>
      </c>
      <c r="J46" s="6">
        <f t="shared" si="3"/>
        <v>0.00040933716399604717</v>
      </c>
      <c r="K46" s="43">
        <f t="shared" si="4"/>
        <v>268</v>
      </c>
      <c r="L46" s="6">
        <f t="shared" si="5"/>
        <v>5.057157198334912E-05</v>
      </c>
    </row>
    <row r="47" spans="2:12" ht="12.75">
      <c r="B47" s="101" t="s">
        <v>99</v>
      </c>
      <c r="C47" s="103">
        <v>167766</v>
      </c>
      <c r="D47" s="6">
        <f t="shared" si="0"/>
        <v>0.06610678606653078</v>
      </c>
      <c r="E47" s="103">
        <v>167766</v>
      </c>
      <c r="F47" s="6">
        <f t="shared" si="1"/>
        <v>0.09734289397918366</v>
      </c>
      <c r="G47" s="103">
        <v>21232</v>
      </c>
      <c r="H47" s="6">
        <f t="shared" si="2"/>
        <v>0.055371551665684346</v>
      </c>
      <c r="I47" s="103">
        <v>43259</v>
      </c>
      <c r="J47" s="6">
        <f t="shared" si="3"/>
        <v>0.06607282230337688</v>
      </c>
      <c r="K47" s="43">
        <f t="shared" si="4"/>
        <v>400023</v>
      </c>
      <c r="L47" s="6">
        <f t="shared" si="5"/>
        <v>0.07548429828169875</v>
      </c>
    </row>
    <row r="48" spans="2:12" ht="12.75">
      <c r="B48" s="101" t="s">
        <v>106</v>
      </c>
      <c r="C48" s="103">
        <v>4479</v>
      </c>
      <c r="D48" s="6">
        <f t="shared" si="0"/>
        <v>0.0017649124065185517</v>
      </c>
      <c r="E48" s="103">
        <v>4479</v>
      </c>
      <c r="F48" s="6">
        <f t="shared" si="1"/>
        <v>0.0025988509121798436</v>
      </c>
      <c r="G48" s="103">
        <v>0</v>
      </c>
      <c r="H48" s="6">
        <f t="shared" si="2"/>
        <v>0</v>
      </c>
      <c r="I48" s="103">
        <v>7941</v>
      </c>
      <c r="J48" s="6">
        <f t="shared" si="3"/>
        <v>0.012128904549599293</v>
      </c>
      <c r="K48" s="43">
        <f t="shared" si="4"/>
        <v>16899</v>
      </c>
      <c r="L48" s="6">
        <f t="shared" si="5"/>
        <v>0.0031888395333828983</v>
      </c>
    </row>
    <row r="49" spans="2:12" ht="12.75">
      <c r="B49" s="101" t="s">
        <v>110</v>
      </c>
      <c r="C49" s="103">
        <v>26</v>
      </c>
      <c r="D49" s="6">
        <f t="shared" si="0"/>
        <v>1.024508206507755E-05</v>
      </c>
      <c r="E49" s="103">
        <v>26</v>
      </c>
      <c r="F49" s="6">
        <f t="shared" si="1"/>
        <v>1.5085984308255399E-05</v>
      </c>
      <c r="G49" s="103">
        <v>0</v>
      </c>
      <c r="H49" s="6">
        <f t="shared" si="2"/>
        <v>0</v>
      </c>
      <c r="I49" s="103">
        <v>7458</v>
      </c>
      <c r="J49" s="6">
        <f t="shared" si="3"/>
        <v>0.01139118122791985</v>
      </c>
      <c r="K49" s="43">
        <f t="shared" si="4"/>
        <v>7510</v>
      </c>
      <c r="L49" s="6">
        <f t="shared" si="5"/>
        <v>0.0014171362149065368</v>
      </c>
    </row>
    <row r="50" spans="2:12" ht="12.75">
      <c r="B50" s="101" t="s">
        <v>112</v>
      </c>
      <c r="C50" s="103">
        <v>0</v>
      </c>
      <c r="D50" s="6">
        <f t="shared" si="0"/>
        <v>0</v>
      </c>
      <c r="E50" s="103">
        <v>0</v>
      </c>
      <c r="F50" s="6">
        <f t="shared" si="1"/>
        <v>0</v>
      </c>
      <c r="G50" s="103">
        <v>0</v>
      </c>
      <c r="H50" s="6">
        <f t="shared" si="2"/>
        <v>0</v>
      </c>
      <c r="I50" s="103">
        <v>8691</v>
      </c>
      <c r="J50" s="6">
        <f t="shared" si="3"/>
        <v>0.013274437657797185</v>
      </c>
      <c r="K50" s="43">
        <f t="shared" si="4"/>
        <v>8691</v>
      </c>
      <c r="L50" s="6">
        <f t="shared" si="5"/>
        <v>0.0016399907914451015</v>
      </c>
    </row>
    <row r="51" spans="2:12" ht="12.75">
      <c r="B51" s="101" t="s">
        <v>115</v>
      </c>
      <c r="C51" s="103">
        <v>84194</v>
      </c>
      <c r="D51" s="6">
        <f t="shared" si="0"/>
        <v>0.03317593997642843</v>
      </c>
      <c r="E51" s="103">
        <v>84194</v>
      </c>
      <c r="F51" s="6">
        <f t="shared" si="1"/>
        <v>0.048851898571125194</v>
      </c>
      <c r="G51" s="103">
        <v>6440</v>
      </c>
      <c r="H51" s="6">
        <f t="shared" si="2"/>
        <v>0.01679506371170908</v>
      </c>
      <c r="I51" s="103">
        <v>11116</v>
      </c>
      <c r="J51" s="6">
        <f t="shared" si="3"/>
        <v>0.016978328040970374</v>
      </c>
      <c r="K51" s="43">
        <f t="shared" si="4"/>
        <v>185944</v>
      </c>
      <c r="L51" s="6">
        <f t="shared" si="5"/>
        <v>0.0350876133614622</v>
      </c>
    </row>
    <row r="52" spans="2:12" ht="12.75">
      <c r="B52" s="101" t="s">
        <v>120</v>
      </c>
      <c r="C52" s="103">
        <v>0</v>
      </c>
      <c r="D52" s="6">
        <f t="shared" si="0"/>
        <v>0</v>
      </c>
      <c r="E52" s="103">
        <v>0</v>
      </c>
      <c r="F52" s="6">
        <f t="shared" si="1"/>
        <v>0</v>
      </c>
      <c r="G52" s="103">
        <v>0</v>
      </c>
      <c r="H52" s="6">
        <f t="shared" si="2"/>
        <v>0</v>
      </c>
      <c r="I52" s="103">
        <v>1485</v>
      </c>
      <c r="J52" s="6">
        <f t="shared" si="3"/>
        <v>0.0022681555542318284</v>
      </c>
      <c r="K52" s="43">
        <f t="shared" si="4"/>
        <v>1485</v>
      </c>
      <c r="L52" s="6">
        <f t="shared" si="5"/>
        <v>0.000280219344758483</v>
      </c>
    </row>
    <row r="53" spans="2:12" ht="12.75">
      <c r="B53" s="101" t="s">
        <v>121</v>
      </c>
      <c r="C53" s="103">
        <v>594</v>
      </c>
      <c r="D53" s="6">
        <f t="shared" si="0"/>
        <v>0.00023406072102523324</v>
      </c>
      <c r="E53" s="103">
        <v>594</v>
      </c>
      <c r="F53" s="6">
        <f t="shared" si="1"/>
        <v>0.00034465671842706566</v>
      </c>
      <c r="G53" s="103">
        <v>0</v>
      </c>
      <c r="H53" s="6">
        <f t="shared" si="2"/>
        <v>0</v>
      </c>
      <c r="I53" s="103">
        <v>2162</v>
      </c>
      <c r="J53" s="6">
        <f t="shared" si="3"/>
        <v>0.0033021901065651265</v>
      </c>
      <c r="K53" s="43">
        <f t="shared" si="4"/>
        <v>3350</v>
      </c>
      <c r="L53" s="6">
        <f t="shared" si="5"/>
        <v>0.000632144649791864</v>
      </c>
    </row>
    <row r="54" spans="2:12" ht="12.75">
      <c r="B54" s="101" t="s">
        <v>122</v>
      </c>
      <c r="C54" s="103">
        <v>14180</v>
      </c>
      <c r="D54" s="6">
        <f t="shared" si="0"/>
        <v>0.0055875101416461405</v>
      </c>
      <c r="E54" s="103">
        <v>14180</v>
      </c>
      <c r="F54" s="6">
        <f t="shared" si="1"/>
        <v>0.008227663749656213</v>
      </c>
      <c r="G54" s="103">
        <v>1061</v>
      </c>
      <c r="H54" s="6">
        <f t="shared" si="2"/>
        <v>0.002767012825795549</v>
      </c>
      <c r="I54" s="103">
        <v>2972</v>
      </c>
      <c r="J54" s="6">
        <f t="shared" si="3"/>
        <v>0.004539365863418851</v>
      </c>
      <c r="K54" s="43">
        <f t="shared" si="4"/>
        <v>32393</v>
      </c>
      <c r="L54" s="6">
        <f t="shared" si="5"/>
        <v>0.006112555713644135</v>
      </c>
    </row>
    <row r="55" spans="2:12" ht="12.75">
      <c r="B55" s="101" t="s">
        <v>123</v>
      </c>
      <c r="C55" s="103">
        <v>263</v>
      </c>
      <c r="D55" s="6">
        <f t="shared" si="0"/>
        <v>0.00010363294550443829</v>
      </c>
      <c r="E55" s="103">
        <v>263</v>
      </c>
      <c r="F55" s="6">
        <f t="shared" si="1"/>
        <v>0.00015260053357966038</v>
      </c>
      <c r="G55" s="103">
        <v>0</v>
      </c>
      <c r="H55" s="6">
        <f t="shared" si="2"/>
        <v>0</v>
      </c>
      <c r="I55" s="103">
        <v>237</v>
      </c>
      <c r="J55" s="6">
        <f t="shared" si="3"/>
        <v>0.0003619884621905342</v>
      </c>
      <c r="K55" s="43">
        <f t="shared" si="4"/>
        <v>763</v>
      </c>
      <c r="L55" s="6">
        <f t="shared" si="5"/>
        <v>0.00014397802023617678</v>
      </c>
    </row>
    <row r="56" spans="2:12" ht="12.75">
      <c r="B56" s="101" t="s">
        <v>127</v>
      </c>
      <c r="C56" s="103">
        <v>22</v>
      </c>
      <c r="D56" s="6">
        <f t="shared" si="0"/>
        <v>8.668915593527157E-06</v>
      </c>
      <c r="E56" s="103">
        <v>22</v>
      </c>
      <c r="F56" s="6">
        <f t="shared" si="1"/>
        <v>1.2765063645446876E-05</v>
      </c>
      <c r="G56" s="103">
        <v>0</v>
      </c>
      <c r="H56" s="6">
        <f t="shared" si="2"/>
        <v>0</v>
      </c>
      <c r="I56" s="103">
        <v>14097</v>
      </c>
      <c r="J56" s="6">
        <f t="shared" si="3"/>
        <v>0.0215314403016876</v>
      </c>
      <c r="K56" s="43">
        <f t="shared" si="4"/>
        <v>14141</v>
      </c>
      <c r="L56" s="6">
        <f t="shared" si="5"/>
        <v>0.002668405221703507</v>
      </c>
    </row>
    <row r="57" spans="2:12" ht="12.75">
      <c r="B57" s="101" t="s">
        <v>128</v>
      </c>
      <c r="C57" s="103">
        <v>0</v>
      </c>
      <c r="D57" s="6">
        <f t="shared" si="0"/>
        <v>0</v>
      </c>
      <c r="E57" s="103">
        <v>0</v>
      </c>
      <c r="F57" s="6">
        <f t="shared" si="1"/>
        <v>0</v>
      </c>
      <c r="G57" s="103">
        <v>0</v>
      </c>
      <c r="H57" s="6">
        <f t="shared" si="2"/>
        <v>0</v>
      </c>
      <c r="I57" s="103">
        <v>7303</v>
      </c>
      <c r="J57" s="6">
        <f t="shared" si="3"/>
        <v>0.011154437718892284</v>
      </c>
      <c r="K57" s="43">
        <f t="shared" si="4"/>
        <v>7303</v>
      </c>
      <c r="L57" s="6">
        <f t="shared" si="5"/>
        <v>0.0013780753365462636</v>
      </c>
    </row>
    <row r="58" spans="2:12" ht="12.75">
      <c r="B58" s="101" t="s">
        <v>130</v>
      </c>
      <c r="C58" s="103">
        <v>0</v>
      </c>
      <c r="D58" s="6">
        <f t="shared" si="0"/>
        <v>0</v>
      </c>
      <c r="E58" s="103">
        <v>0</v>
      </c>
      <c r="F58" s="6">
        <f t="shared" si="1"/>
        <v>0</v>
      </c>
      <c r="G58" s="103">
        <v>0</v>
      </c>
      <c r="H58" s="6">
        <f t="shared" si="2"/>
        <v>0</v>
      </c>
      <c r="I58" s="103">
        <v>4084</v>
      </c>
      <c r="J58" s="6">
        <f t="shared" si="3"/>
        <v>0.0062378096185069275</v>
      </c>
      <c r="K58" s="43">
        <f t="shared" si="4"/>
        <v>4084</v>
      </c>
      <c r="L58" s="6">
        <f t="shared" si="5"/>
        <v>0.0007706503730596933</v>
      </c>
    </row>
    <row r="59" spans="2:12" ht="12.75">
      <c r="B59" s="101" t="s">
        <v>131</v>
      </c>
      <c r="C59" s="103">
        <v>0</v>
      </c>
      <c r="D59" s="6">
        <f t="shared" si="0"/>
        <v>0</v>
      </c>
      <c r="E59" s="103">
        <v>0</v>
      </c>
      <c r="F59" s="6">
        <f t="shared" si="1"/>
        <v>0</v>
      </c>
      <c r="G59" s="103">
        <v>0</v>
      </c>
      <c r="H59" s="6">
        <f t="shared" si="2"/>
        <v>0</v>
      </c>
      <c r="I59" s="103">
        <v>3239</v>
      </c>
      <c r="J59" s="6">
        <f t="shared" si="3"/>
        <v>0.004947175649937301</v>
      </c>
      <c r="K59" s="43">
        <f t="shared" si="4"/>
        <v>3239</v>
      </c>
      <c r="L59" s="6">
        <f t="shared" si="5"/>
        <v>0.0006111989613957754</v>
      </c>
    </row>
    <row r="60" spans="2:12" ht="12.75">
      <c r="B60" s="101" t="s">
        <v>132</v>
      </c>
      <c r="C60" s="103">
        <v>9147</v>
      </c>
      <c r="D60" s="6">
        <f t="shared" si="0"/>
        <v>0.0036042986788178593</v>
      </c>
      <c r="E60" s="103">
        <v>9147</v>
      </c>
      <c r="F60" s="6">
        <f t="shared" si="1"/>
        <v>0.00530736532567739</v>
      </c>
      <c r="G60" s="103">
        <v>0</v>
      </c>
      <c r="H60" s="6">
        <f t="shared" si="2"/>
        <v>0</v>
      </c>
      <c r="I60" s="103">
        <v>31007</v>
      </c>
      <c r="J60" s="6">
        <f t="shared" si="3"/>
        <v>0.0473593934478561</v>
      </c>
      <c r="K60" s="43">
        <f t="shared" si="4"/>
        <v>49301</v>
      </c>
      <c r="L60" s="6">
        <f t="shared" si="5"/>
        <v>0.009303093546086175</v>
      </c>
    </row>
    <row r="61" spans="2:12" ht="12.75">
      <c r="B61" s="101" t="s">
        <v>134</v>
      </c>
      <c r="C61" s="103">
        <v>924</v>
      </c>
      <c r="D61" s="6">
        <f t="shared" si="0"/>
        <v>0.0003640944549281406</v>
      </c>
      <c r="E61" s="103">
        <v>924</v>
      </c>
      <c r="F61" s="6">
        <f t="shared" si="1"/>
        <v>0.0005361326731087687</v>
      </c>
      <c r="G61" s="103">
        <v>0</v>
      </c>
      <c r="H61" s="6">
        <f t="shared" si="2"/>
        <v>0</v>
      </c>
      <c r="I61" s="103">
        <v>1177</v>
      </c>
      <c r="J61" s="6">
        <f t="shared" si="3"/>
        <v>0.0017977232911318935</v>
      </c>
      <c r="K61" s="43">
        <f t="shared" si="4"/>
        <v>3025</v>
      </c>
      <c r="L61" s="6">
        <f t="shared" si="5"/>
        <v>0.0005708171837672802</v>
      </c>
    </row>
    <row r="62" spans="2:12" ht="12.75">
      <c r="B62" s="101" t="s">
        <v>135</v>
      </c>
      <c r="C62" s="103">
        <v>99835</v>
      </c>
      <c r="D62" s="6">
        <f t="shared" si="0"/>
        <v>0.03933914492180835</v>
      </c>
      <c r="E62" s="103">
        <v>99835</v>
      </c>
      <c r="F62" s="6">
        <f t="shared" si="1"/>
        <v>0.05792727859287222</v>
      </c>
      <c r="G62" s="103">
        <v>40829</v>
      </c>
      <c r="H62" s="6">
        <f t="shared" si="2"/>
        <v>0.1064791391747469</v>
      </c>
      <c r="I62" s="103">
        <v>790</v>
      </c>
      <c r="J62" s="6">
        <f t="shared" si="3"/>
        <v>0.0012066282073017807</v>
      </c>
      <c r="K62" s="43">
        <f t="shared" si="4"/>
        <v>241289</v>
      </c>
      <c r="L62" s="6">
        <f t="shared" si="5"/>
        <v>0.04553120907571017</v>
      </c>
    </row>
    <row r="63" spans="2:12" ht="12.75">
      <c r="B63" s="101" t="s">
        <v>136</v>
      </c>
      <c r="C63" s="103">
        <v>0</v>
      </c>
      <c r="D63" s="6">
        <f t="shared" si="0"/>
        <v>0</v>
      </c>
      <c r="E63" s="103">
        <v>0</v>
      </c>
      <c r="F63" s="6">
        <f t="shared" si="1"/>
        <v>0</v>
      </c>
      <c r="G63" s="103">
        <v>0</v>
      </c>
      <c r="H63" s="6">
        <f t="shared" si="2"/>
        <v>0</v>
      </c>
      <c r="I63" s="103">
        <v>22548</v>
      </c>
      <c r="J63" s="6">
        <f t="shared" si="3"/>
        <v>0.034439307364861456</v>
      </c>
      <c r="K63" s="43">
        <f t="shared" si="4"/>
        <v>22548</v>
      </c>
      <c r="L63" s="6">
        <f t="shared" si="5"/>
        <v>0.004254805242837895</v>
      </c>
    </row>
    <row r="64" spans="2:12" ht="12.75">
      <c r="B64" s="101" t="s">
        <v>137</v>
      </c>
      <c r="C64" s="103">
        <v>85076</v>
      </c>
      <c r="D64" s="6">
        <f t="shared" si="0"/>
        <v>0.03352348468340529</v>
      </c>
      <c r="E64" s="103">
        <v>85076</v>
      </c>
      <c r="F64" s="6">
        <f t="shared" si="1"/>
        <v>0.049363661577274474</v>
      </c>
      <c r="G64" s="103">
        <v>37010</v>
      </c>
      <c r="H64" s="6">
        <f t="shared" si="2"/>
        <v>0.0965194577593716</v>
      </c>
      <c r="I64" s="103">
        <v>34183</v>
      </c>
      <c r="J64" s="6">
        <f t="shared" si="3"/>
        <v>0.05221034431670477</v>
      </c>
      <c r="K64" s="43">
        <f t="shared" si="4"/>
        <v>241345</v>
      </c>
      <c r="L64" s="6">
        <f t="shared" si="5"/>
        <v>0.04554177626985595</v>
      </c>
    </row>
    <row r="65" spans="2:12" ht="12.75">
      <c r="B65" s="101" t="s">
        <v>139</v>
      </c>
      <c r="C65" s="103">
        <v>4223</v>
      </c>
      <c r="D65" s="6">
        <f t="shared" si="0"/>
        <v>0.0016640377523393266</v>
      </c>
      <c r="E65" s="103">
        <v>4223</v>
      </c>
      <c r="F65" s="6">
        <f t="shared" si="1"/>
        <v>0.002450311989760098</v>
      </c>
      <c r="G65" s="103">
        <v>218</v>
      </c>
      <c r="H65" s="6">
        <f t="shared" si="2"/>
        <v>0.0005685285542162391</v>
      </c>
      <c r="I65" s="103">
        <v>15347</v>
      </c>
      <c r="J65" s="6">
        <f t="shared" si="3"/>
        <v>0.023440662148684087</v>
      </c>
      <c r="K65" s="43">
        <f t="shared" si="4"/>
        <v>24011</v>
      </c>
      <c r="L65" s="6">
        <f t="shared" si="5"/>
        <v>0.004530873189896253</v>
      </c>
    </row>
    <row r="66" spans="2:12" ht="12.75">
      <c r="B66" s="101" t="s">
        <v>140</v>
      </c>
      <c r="C66" s="103">
        <v>7144</v>
      </c>
      <c r="D66" s="6">
        <f t="shared" si="0"/>
        <v>0.0028150333181890005</v>
      </c>
      <c r="E66" s="103">
        <v>7144</v>
      </c>
      <c r="F66" s="6">
        <f t="shared" si="1"/>
        <v>0.0041451643037760215</v>
      </c>
      <c r="G66" s="103">
        <v>0</v>
      </c>
      <c r="H66" s="6">
        <f t="shared" si="2"/>
        <v>0</v>
      </c>
      <c r="I66" s="103">
        <v>13229</v>
      </c>
      <c r="J66" s="6">
        <f t="shared" si="3"/>
        <v>0.020205676651133236</v>
      </c>
      <c r="K66" s="43">
        <f t="shared" si="4"/>
        <v>27517</v>
      </c>
      <c r="L66" s="6">
        <f t="shared" si="5"/>
        <v>0.005192455023379917</v>
      </c>
    </row>
    <row r="67" spans="2:12" ht="12.75">
      <c r="B67" s="101" t="s">
        <v>141</v>
      </c>
      <c r="C67" s="103">
        <v>0</v>
      </c>
      <c r="D67" s="6">
        <f t="shared" si="0"/>
        <v>0</v>
      </c>
      <c r="E67" s="103">
        <v>0</v>
      </c>
      <c r="F67" s="6">
        <f t="shared" si="1"/>
        <v>0</v>
      </c>
      <c r="G67" s="103">
        <v>0</v>
      </c>
      <c r="H67" s="6">
        <f t="shared" si="2"/>
        <v>0</v>
      </c>
      <c r="I67" s="103">
        <v>4033</v>
      </c>
      <c r="J67" s="6">
        <f t="shared" si="3"/>
        <v>0.006159913367149471</v>
      </c>
      <c r="K67" s="43">
        <f t="shared" si="4"/>
        <v>4033</v>
      </c>
      <c r="L67" s="6">
        <f t="shared" si="5"/>
        <v>0.0007610266783912202</v>
      </c>
    </row>
    <row r="68" spans="2:12" ht="12.75">
      <c r="B68" s="101" t="s">
        <v>143</v>
      </c>
      <c r="C68" s="103">
        <v>0</v>
      </c>
      <c r="D68" s="6">
        <f aca="true" t="shared" si="6" ref="D68:D73">+C68/$C$76</f>
        <v>0</v>
      </c>
      <c r="E68" s="103">
        <v>0</v>
      </c>
      <c r="F68" s="6">
        <f aca="true" t="shared" si="7" ref="F68:F73">+E68/$E$76</f>
        <v>0</v>
      </c>
      <c r="G68" s="103">
        <v>0</v>
      </c>
      <c r="H68" s="6">
        <f aca="true" t="shared" si="8" ref="H68:H73">+G68/$G$76</f>
        <v>0</v>
      </c>
      <c r="I68" s="103">
        <v>17187</v>
      </c>
      <c r="J68" s="6">
        <f aca="true" t="shared" si="9" ref="J68:J73">+I68/$I$76</f>
        <v>0.02625103670746292</v>
      </c>
      <c r="K68" s="43">
        <f aca="true" t="shared" si="10" ref="K68:K73">+C68+E68+G68+I68</f>
        <v>17187</v>
      </c>
      <c r="L68" s="6">
        <f aca="true" t="shared" si="11" ref="L68:L73">+K68/$K$76</f>
        <v>0.003243185103275453</v>
      </c>
    </row>
    <row r="69" spans="2:12" ht="12.75">
      <c r="B69" s="101" t="s">
        <v>145</v>
      </c>
      <c r="C69" s="103">
        <v>1633</v>
      </c>
      <c r="D69" s="6">
        <f t="shared" si="6"/>
        <v>0.0006434699620104476</v>
      </c>
      <c r="E69" s="103">
        <v>1633</v>
      </c>
      <c r="F69" s="6">
        <f t="shared" si="7"/>
        <v>0.0009475158605915795</v>
      </c>
      <c r="G69" s="103">
        <v>0</v>
      </c>
      <c r="H69" s="6">
        <f t="shared" si="8"/>
        <v>0</v>
      </c>
      <c r="I69" s="103">
        <v>0</v>
      </c>
      <c r="J69" s="6">
        <f t="shared" si="9"/>
        <v>0</v>
      </c>
      <c r="K69" s="43">
        <f t="shared" si="10"/>
        <v>3266</v>
      </c>
      <c r="L69" s="6">
        <f t="shared" si="11"/>
        <v>0.0006162938585732023</v>
      </c>
    </row>
    <row r="70" spans="2:12" ht="12.75">
      <c r="B70" s="101" t="s">
        <v>146</v>
      </c>
      <c r="C70" s="103">
        <v>0</v>
      </c>
      <c r="D70" s="6">
        <f t="shared" si="6"/>
        <v>0</v>
      </c>
      <c r="E70" s="103">
        <v>0</v>
      </c>
      <c r="F70" s="6">
        <f t="shared" si="7"/>
        <v>0</v>
      </c>
      <c r="G70" s="103">
        <v>0</v>
      </c>
      <c r="H70" s="6">
        <f t="shared" si="8"/>
        <v>0</v>
      </c>
      <c r="I70" s="103">
        <v>420</v>
      </c>
      <c r="J70" s="6">
        <f t="shared" si="9"/>
        <v>0.0006414985405908202</v>
      </c>
      <c r="K70" s="43">
        <f t="shared" si="10"/>
        <v>420</v>
      </c>
      <c r="L70" s="6">
        <f t="shared" si="11"/>
        <v>7.925395609330832E-05</v>
      </c>
    </row>
    <row r="71" spans="2:12" ht="12.75">
      <c r="B71" s="101" t="s">
        <v>147</v>
      </c>
      <c r="C71" s="103">
        <v>0</v>
      </c>
      <c r="D71" s="6">
        <f t="shared" si="6"/>
        <v>0</v>
      </c>
      <c r="E71" s="103">
        <v>0</v>
      </c>
      <c r="F71" s="6">
        <f t="shared" si="7"/>
        <v>0</v>
      </c>
      <c r="G71" s="103">
        <v>0</v>
      </c>
      <c r="H71" s="6">
        <f t="shared" si="8"/>
        <v>0</v>
      </c>
      <c r="I71" s="103">
        <v>607</v>
      </c>
      <c r="J71" s="6">
        <f t="shared" si="9"/>
        <v>0.0009271181289014948</v>
      </c>
      <c r="K71" s="43">
        <f t="shared" si="10"/>
        <v>607</v>
      </c>
      <c r="L71" s="6">
        <f t="shared" si="11"/>
        <v>0.00011454083654437656</v>
      </c>
    </row>
    <row r="72" spans="2:12" ht="12.75">
      <c r="B72" s="101" t="s">
        <v>148</v>
      </c>
      <c r="C72" s="103">
        <v>1493</v>
      </c>
      <c r="D72" s="6">
        <f t="shared" si="6"/>
        <v>0.0005883041355061839</v>
      </c>
      <c r="E72" s="103">
        <v>1493</v>
      </c>
      <c r="F72" s="6">
        <f t="shared" si="7"/>
        <v>0.0008662836373932812</v>
      </c>
      <c r="G72" s="103">
        <v>0</v>
      </c>
      <c r="H72" s="6">
        <f t="shared" si="8"/>
        <v>0</v>
      </c>
      <c r="I72" s="103">
        <v>1473</v>
      </c>
      <c r="J72" s="6">
        <f t="shared" si="9"/>
        <v>0.002249827024500662</v>
      </c>
      <c r="K72" s="43">
        <f t="shared" si="10"/>
        <v>4459</v>
      </c>
      <c r="L72" s="6">
        <f t="shared" si="11"/>
        <v>0.00084141283385729</v>
      </c>
    </row>
    <row r="73" spans="2:12" ht="12.75">
      <c r="B73" s="101" t="s">
        <v>149</v>
      </c>
      <c r="C73" s="103">
        <v>0</v>
      </c>
      <c r="D73" s="6">
        <f t="shared" si="6"/>
        <v>0</v>
      </c>
      <c r="E73" s="103">
        <v>0</v>
      </c>
      <c r="F73" s="6">
        <f t="shared" si="7"/>
        <v>0</v>
      </c>
      <c r="G73" s="103">
        <v>0</v>
      </c>
      <c r="H73" s="6">
        <f t="shared" si="8"/>
        <v>0</v>
      </c>
      <c r="I73" s="103">
        <v>1822</v>
      </c>
      <c r="J73" s="6">
        <f t="shared" si="9"/>
        <v>0.002782881764182082</v>
      </c>
      <c r="K73" s="43">
        <f t="shared" si="10"/>
        <v>1822</v>
      </c>
      <c r="L73" s="6">
        <f t="shared" si="11"/>
        <v>0.0003438112095285899</v>
      </c>
    </row>
    <row r="74" spans="2:12" ht="12.75">
      <c r="B74" s="59"/>
      <c r="C74" s="60"/>
      <c r="D74" s="6"/>
      <c r="E74" s="60"/>
      <c r="F74" s="6"/>
      <c r="G74" s="60"/>
      <c r="H74" s="6"/>
      <c r="I74" s="60"/>
      <c r="J74" s="6"/>
      <c r="K74" s="43"/>
      <c r="L74" s="6"/>
    </row>
    <row r="75" spans="2:1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</row>
    <row r="76" spans="3:13" ht="12.75">
      <c r="C76" s="4">
        <f>SUM(C3:C74)</f>
        <v>2537803</v>
      </c>
      <c r="D76" s="7">
        <f>SUM(D3:D75)</f>
        <v>0.9999999999999996</v>
      </c>
      <c r="E76" s="4">
        <f>SUM(E3:E74)</f>
        <v>1723454</v>
      </c>
      <c r="F76" s="7">
        <f>SUM(F3:F75)</f>
        <v>0.9999999999999998</v>
      </c>
      <c r="G76" s="4">
        <f>SUM(G3:G74)</f>
        <v>383446</v>
      </c>
      <c r="H76" s="7">
        <f>SUM(H3:H75)</f>
        <v>1.0000000000000002</v>
      </c>
      <c r="I76" s="4">
        <f>SUM(I3:I75)</f>
        <v>654717</v>
      </c>
      <c r="J76" s="7">
        <f>SUM(J3:J75)</f>
        <v>0.9999999999999999</v>
      </c>
      <c r="K76" s="4">
        <f>SUM(K3:K75)</f>
        <v>5299420</v>
      </c>
      <c r="L76" s="7">
        <f>SUM(L3:L75)</f>
        <v>1</v>
      </c>
      <c r="M76" s="4">
        <f>+I76+G76+E76+C76</f>
        <v>5299420</v>
      </c>
    </row>
    <row r="77" spans="5:11" ht="12.75">
      <c r="E77" s="4"/>
      <c r="G77" s="4"/>
      <c r="I77" s="4"/>
      <c r="K77" s="4"/>
    </row>
    <row r="78" spans="3:11" ht="12.75">
      <c r="C78" s="9">
        <v>2537804.27</v>
      </c>
      <c r="E78" s="4">
        <v>1723453.62</v>
      </c>
      <c r="G78" s="9">
        <v>383447.7</v>
      </c>
      <c r="I78" s="9">
        <v>654719.53</v>
      </c>
      <c r="K78" s="4">
        <f>SUM(C78:I78)</f>
        <v>5299425.120000001</v>
      </c>
    </row>
    <row r="80" spans="3:11" ht="12.75">
      <c r="C80" s="4">
        <f>+C76-C78</f>
        <v>-1.2700000000186265</v>
      </c>
      <c r="E80" s="4">
        <f>+E76-E78</f>
        <v>0.3799999998882413</v>
      </c>
      <c r="G80" s="4">
        <f>+G76-G78</f>
        <v>-1.7000000000116415</v>
      </c>
      <c r="I80" s="4">
        <f>+I76-I78</f>
        <v>-2.5300000000279397</v>
      </c>
      <c r="K80" s="4">
        <f>+K76-K78</f>
        <v>-5.120000001043081</v>
      </c>
    </row>
    <row r="83" ht="12.75">
      <c r="K83" s="4">
        <f>+K78</f>
        <v>5299425.120000001</v>
      </c>
    </row>
    <row r="85" ht="12.75">
      <c r="K85" s="4">
        <f>+K83-K84</f>
        <v>5299425.120000001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M85"/>
  <sheetViews>
    <sheetView workbookViewId="0" topLeftCell="A48">
      <selection activeCell="B62" sqref="B62"/>
    </sheetView>
  </sheetViews>
  <sheetFormatPr defaultColWidth="9.140625" defaultRowHeight="12.75"/>
  <cols>
    <col min="3" max="3" width="18.421875" style="0" customWidth="1"/>
    <col min="4" max="4" width="11.28125" style="0" customWidth="1"/>
    <col min="5" max="5" width="13.28125" style="4" customWidth="1"/>
    <col min="7" max="7" width="21.7109375" style="0" customWidth="1"/>
    <col min="9" max="9" width="14.8515625" style="0" customWidth="1"/>
    <col min="11" max="11" width="13.57421875" style="0" customWidth="1"/>
    <col min="13" max="13" width="12.7109375" style="0" customWidth="1"/>
  </cols>
  <sheetData>
    <row r="1" spans="4:6" ht="12.75">
      <c r="D1" s="5">
        <v>35156</v>
      </c>
      <c r="F1" t="s">
        <v>157</v>
      </c>
    </row>
    <row r="2" spans="2:12" ht="12.75">
      <c r="B2" s="104" t="s">
        <v>150</v>
      </c>
      <c r="C2" s="106" t="s">
        <v>151</v>
      </c>
      <c r="D2" s="1" t="s">
        <v>159</v>
      </c>
      <c r="E2" s="106" t="s">
        <v>152</v>
      </c>
      <c r="F2" s="1" t="s">
        <v>159</v>
      </c>
      <c r="G2" s="106" t="s">
        <v>153</v>
      </c>
      <c r="H2" s="1" t="s">
        <v>159</v>
      </c>
      <c r="I2" s="106" t="s">
        <v>154</v>
      </c>
      <c r="J2" s="1" t="s">
        <v>159</v>
      </c>
      <c r="K2" s="45" t="s">
        <v>155</v>
      </c>
      <c r="L2" s="1" t="s">
        <v>156</v>
      </c>
    </row>
    <row r="3" spans="2:12" ht="12.75">
      <c r="B3" s="105" t="s">
        <v>2</v>
      </c>
      <c r="C3" s="107">
        <v>10563</v>
      </c>
      <c r="D3" s="6">
        <f>+C3/$C$76</f>
        <v>0.004754927447180602</v>
      </c>
      <c r="E3" s="107">
        <v>10563</v>
      </c>
      <c r="F3" s="6">
        <f>+E3/$E$76</f>
        <v>0.006950014244798674</v>
      </c>
      <c r="G3" s="107">
        <v>476</v>
      </c>
      <c r="H3" s="6">
        <f>+G3/$G$76</f>
        <v>0.001291054026271322</v>
      </c>
      <c r="I3" s="107">
        <v>1570</v>
      </c>
      <c r="J3" s="6">
        <f>+I3/$I$76</f>
        <v>0.002260843769935386</v>
      </c>
      <c r="K3" s="46">
        <f>+C3+E3+G3+I3</f>
        <v>23172</v>
      </c>
      <c r="L3" s="6">
        <f>+K3/$K$76</f>
        <v>0.004823018611873135</v>
      </c>
    </row>
    <row r="4" spans="2:12" ht="12.75">
      <c r="B4" s="105" t="s">
        <v>6</v>
      </c>
      <c r="C4" s="107">
        <v>7698</v>
      </c>
      <c r="D4" s="6">
        <f aca="true" t="shared" si="0" ref="D4:D67">+C4/$C$76</f>
        <v>0.003465249596553657</v>
      </c>
      <c r="E4" s="107">
        <v>7698</v>
      </c>
      <c r="F4" s="6">
        <f aca="true" t="shared" si="1" ref="F4:F67">+E4/$E$76</f>
        <v>0.005064963519498267</v>
      </c>
      <c r="G4" s="107">
        <v>1054</v>
      </c>
      <c r="H4" s="6">
        <f aca="true" t="shared" si="2" ref="H4:H67">+G4/$G$76</f>
        <v>0.002858762486743642</v>
      </c>
      <c r="I4" s="107">
        <v>14713</v>
      </c>
      <c r="J4" s="6">
        <f aca="true" t="shared" si="3" ref="J4:J67">+I4/$I$76</f>
        <v>0.02118713018284034</v>
      </c>
      <c r="K4" s="46">
        <f aca="true" t="shared" si="4" ref="K4:K67">+C4+E4+G4+I4</f>
        <v>31163</v>
      </c>
      <c r="L4" s="6">
        <f aca="true" t="shared" si="5" ref="L4:L67">+K4/$K$76</f>
        <v>0.006486264845580981</v>
      </c>
    </row>
    <row r="5" spans="2:12" ht="12.75">
      <c r="B5" s="105" t="s">
        <v>7</v>
      </c>
      <c r="C5" s="107">
        <v>435</v>
      </c>
      <c r="D5" s="6">
        <f t="shared" si="0"/>
        <v>0.0001958149616135153</v>
      </c>
      <c r="E5" s="107">
        <v>435</v>
      </c>
      <c r="F5" s="6">
        <f t="shared" si="1"/>
        <v>0.00028621189022885767</v>
      </c>
      <c r="G5" s="107">
        <v>0</v>
      </c>
      <c r="H5" s="6">
        <f t="shared" si="2"/>
        <v>0</v>
      </c>
      <c r="I5" s="107">
        <v>3532</v>
      </c>
      <c r="J5" s="6">
        <f t="shared" si="3"/>
        <v>0.005086178468415149</v>
      </c>
      <c r="K5" s="46">
        <f t="shared" si="4"/>
        <v>4402</v>
      </c>
      <c r="L5" s="6">
        <f t="shared" si="5"/>
        <v>0.0009162320010989789</v>
      </c>
    </row>
    <row r="6" spans="2:12" ht="12.75">
      <c r="B6" s="105" t="s">
        <v>8</v>
      </c>
      <c r="C6" s="107">
        <v>25579</v>
      </c>
      <c r="D6" s="6">
        <f t="shared" si="0"/>
        <v>0.011514369892211742</v>
      </c>
      <c r="E6" s="107">
        <v>25579</v>
      </c>
      <c r="F6" s="6">
        <f t="shared" si="1"/>
        <v>0.016829917103825174</v>
      </c>
      <c r="G6" s="107">
        <v>17715</v>
      </c>
      <c r="H6" s="6">
        <f t="shared" si="2"/>
        <v>0.04804836570461443</v>
      </c>
      <c r="I6" s="107">
        <v>12812</v>
      </c>
      <c r="J6" s="6">
        <f t="shared" si="3"/>
        <v>0.0184496371849759</v>
      </c>
      <c r="K6" s="46">
        <f t="shared" si="4"/>
        <v>81685</v>
      </c>
      <c r="L6" s="6">
        <f t="shared" si="5"/>
        <v>0.017001910724618374</v>
      </c>
    </row>
    <row r="7" spans="2:12" ht="12.75">
      <c r="B7" s="105" t="s">
        <v>12</v>
      </c>
      <c r="C7" s="107">
        <v>0</v>
      </c>
      <c r="D7" s="6">
        <f t="shared" si="0"/>
        <v>0</v>
      </c>
      <c r="E7" s="107">
        <v>0</v>
      </c>
      <c r="F7" s="6">
        <f t="shared" si="1"/>
        <v>0</v>
      </c>
      <c r="G7" s="107">
        <v>0</v>
      </c>
      <c r="H7" s="6">
        <f t="shared" si="2"/>
        <v>0</v>
      </c>
      <c r="I7" s="107">
        <v>2756</v>
      </c>
      <c r="J7" s="6">
        <f t="shared" si="3"/>
        <v>0.003968716834357913</v>
      </c>
      <c r="K7" s="46">
        <f t="shared" si="4"/>
        <v>2756</v>
      </c>
      <c r="L7" s="6">
        <f t="shared" si="5"/>
        <v>0.0005736336653859122</v>
      </c>
    </row>
    <row r="8" spans="2:12" ht="12.75">
      <c r="B8" s="105" t="s">
        <v>15</v>
      </c>
      <c r="C8" s="107">
        <v>27041</v>
      </c>
      <c r="D8" s="6">
        <f t="shared" si="0"/>
        <v>0.01217248822296797</v>
      </c>
      <c r="E8" s="107">
        <v>27041</v>
      </c>
      <c r="F8" s="6">
        <f t="shared" si="1"/>
        <v>0.017791852238341472</v>
      </c>
      <c r="G8" s="107">
        <v>3902</v>
      </c>
      <c r="H8" s="6">
        <f t="shared" si="2"/>
        <v>0.010583388257375417</v>
      </c>
      <c r="I8" s="107">
        <v>3892</v>
      </c>
      <c r="J8" s="6">
        <f t="shared" si="3"/>
        <v>0.0056045885048334534</v>
      </c>
      <c r="K8" s="46">
        <f t="shared" si="4"/>
        <v>61876</v>
      </c>
      <c r="L8" s="6">
        <f t="shared" si="5"/>
        <v>0.01287886671967297</v>
      </c>
    </row>
    <row r="9" spans="2:12" ht="12.75">
      <c r="B9" s="105" t="s">
        <v>17</v>
      </c>
      <c r="C9" s="107">
        <v>16258</v>
      </c>
      <c r="D9" s="6">
        <f t="shared" si="0"/>
        <v>0.007318527921638004</v>
      </c>
      <c r="E9" s="107">
        <v>16258</v>
      </c>
      <c r="F9" s="6">
        <f t="shared" si="1"/>
        <v>0.010697087152507513</v>
      </c>
      <c r="G9" s="107">
        <v>928</v>
      </c>
      <c r="H9" s="6">
        <f t="shared" si="2"/>
        <v>0.002517012891554174</v>
      </c>
      <c r="I9" s="107">
        <v>1303</v>
      </c>
      <c r="J9" s="6">
        <f t="shared" si="3"/>
        <v>0.0018763563262584764</v>
      </c>
      <c r="K9" s="46">
        <f t="shared" si="4"/>
        <v>34747</v>
      </c>
      <c r="L9" s="6">
        <f t="shared" si="5"/>
        <v>0.007232238378506638</v>
      </c>
    </row>
    <row r="10" spans="2:12" ht="12.75">
      <c r="B10" s="105" t="s">
        <v>24</v>
      </c>
      <c r="C10" s="107">
        <v>1798</v>
      </c>
      <c r="D10" s="6">
        <f t="shared" si="0"/>
        <v>0.0008093685080025299</v>
      </c>
      <c r="E10" s="107">
        <v>1798</v>
      </c>
      <c r="F10" s="6">
        <f t="shared" si="1"/>
        <v>0.0011830091462792782</v>
      </c>
      <c r="G10" s="107">
        <v>0</v>
      </c>
      <c r="H10" s="6">
        <f t="shared" si="2"/>
        <v>0</v>
      </c>
      <c r="I10" s="107">
        <v>873</v>
      </c>
      <c r="J10" s="6">
        <f t="shared" si="3"/>
        <v>0.0012571443383143897</v>
      </c>
      <c r="K10" s="46">
        <f t="shared" si="4"/>
        <v>4469</v>
      </c>
      <c r="L10" s="6">
        <f t="shared" si="5"/>
        <v>0.0009301773768540065</v>
      </c>
    </row>
    <row r="11" spans="2:12" ht="12.75">
      <c r="B11" s="105" t="s">
        <v>27</v>
      </c>
      <c r="C11" s="107">
        <v>996</v>
      </c>
      <c r="D11" s="6">
        <f t="shared" si="0"/>
        <v>0.0004483487396943936</v>
      </c>
      <c r="E11" s="107">
        <v>996</v>
      </c>
      <c r="F11" s="6">
        <f t="shared" si="1"/>
        <v>0.0006553265348688327</v>
      </c>
      <c r="G11" s="107">
        <v>0</v>
      </c>
      <c r="H11" s="6">
        <f t="shared" si="2"/>
        <v>0</v>
      </c>
      <c r="I11" s="107">
        <v>1190</v>
      </c>
      <c r="J11" s="6">
        <f t="shared" si="3"/>
        <v>0.001713633175938286</v>
      </c>
      <c r="K11" s="46">
        <f t="shared" si="4"/>
        <v>3182</v>
      </c>
      <c r="L11" s="6">
        <f t="shared" si="5"/>
        <v>0.0006623012783954908</v>
      </c>
    </row>
    <row r="12" spans="2:12" ht="12.75">
      <c r="B12" s="105" t="s">
        <v>28</v>
      </c>
      <c r="C12" s="107">
        <v>32174</v>
      </c>
      <c r="D12" s="6">
        <f t="shared" si="0"/>
        <v>0.01448310477000745</v>
      </c>
      <c r="E12" s="107">
        <v>32174</v>
      </c>
      <c r="F12" s="6">
        <f t="shared" si="1"/>
        <v>0.02116915254304199</v>
      </c>
      <c r="G12" s="107">
        <v>0</v>
      </c>
      <c r="H12" s="6">
        <f t="shared" si="2"/>
        <v>0</v>
      </c>
      <c r="I12" s="107">
        <v>5386</v>
      </c>
      <c r="J12" s="6">
        <f t="shared" si="3"/>
        <v>0.00775599015596942</v>
      </c>
      <c r="K12" s="46">
        <f t="shared" si="4"/>
        <v>69734</v>
      </c>
      <c r="L12" s="6">
        <f t="shared" si="5"/>
        <v>0.014514430341807404</v>
      </c>
    </row>
    <row r="13" spans="2:12" ht="12.75">
      <c r="B13" s="105" t="s">
        <v>31</v>
      </c>
      <c r="C13" s="107">
        <v>0</v>
      </c>
      <c r="D13" s="6">
        <f t="shared" si="0"/>
        <v>0</v>
      </c>
      <c r="E13" s="107">
        <v>0</v>
      </c>
      <c r="F13" s="6">
        <f t="shared" si="1"/>
        <v>0</v>
      </c>
      <c r="G13" s="107">
        <v>0</v>
      </c>
      <c r="H13" s="6">
        <f t="shared" si="2"/>
        <v>0</v>
      </c>
      <c r="I13" s="107">
        <v>621</v>
      </c>
      <c r="J13" s="6">
        <f t="shared" si="3"/>
        <v>0.0008942573128215762</v>
      </c>
      <c r="K13" s="46">
        <f t="shared" si="4"/>
        <v>621</v>
      </c>
      <c r="L13" s="6">
        <f t="shared" si="5"/>
        <v>0.00012925490065480825</v>
      </c>
    </row>
    <row r="14" spans="2:12" ht="12.75">
      <c r="B14" s="105" t="s">
        <v>32</v>
      </c>
      <c r="C14" s="107">
        <v>205</v>
      </c>
      <c r="D14" s="6">
        <f t="shared" si="0"/>
        <v>9.22806140937256E-05</v>
      </c>
      <c r="E14" s="107">
        <v>205</v>
      </c>
      <c r="F14" s="6">
        <f t="shared" si="1"/>
        <v>0.0001348814655101513</v>
      </c>
      <c r="G14" s="107">
        <v>0</v>
      </c>
      <c r="H14" s="6">
        <f t="shared" si="2"/>
        <v>0</v>
      </c>
      <c r="I14" s="107">
        <v>0</v>
      </c>
      <c r="J14" s="6">
        <f t="shared" si="3"/>
        <v>0</v>
      </c>
      <c r="K14" s="46">
        <f t="shared" si="4"/>
        <v>410</v>
      </c>
      <c r="L14" s="6">
        <f t="shared" si="5"/>
        <v>8.533737402330335E-05</v>
      </c>
    </row>
    <row r="15" spans="2:12" ht="12.75">
      <c r="B15" s="105" t="s">
        <v>33</v>
      </c>
      <c r="C15" s="107">
        <v>8442</v>
      </c>
      <c r="D15" s="6">
        <f t="shared" si="0"/>
        <v>0.003800160703313324</v>
      </c>
      <c r="E15" s="107">
        <v>8442</v>
      </c>
      <c r="F15" s="6">
        <f t="shared" si="1"/>
        <v>0.0055544845455448655</v>
      </c>
      <c r="G15" s="107">
        <v>1403</v>
      </c>
      <c r="H15" s="6">
        <f t="shared" si="2"/>
        <v>0.0038053546194509766</v>
      </c>
      <c r="I15" s="107">
        <v>1361</v>
      </c>
      <c r="J15" s="6">
        <f t="shared" si="3"/>
        <v>0.001959877943236981</v>
      </c>
      <c r="K15" s="46">
        <f t="shared" si="4"/>
        <v>19648</v>
      </c>
      <c r="L15" s="6">
        <f t="shared" si="5"/>
        <v>0.0040895334751460104</v>
      </c>
    </row>
    <row r="16" spans="2:12" ht="12.75">
      <c r="B16" s="105" t="s">
        <v>35</v>
      </c>
      <c r="C16" s="107">
        <v>21349</v>
      </c>
      <c r="D16" s="6">
        <f t="shared" si="0"/>
        <v>0.009610238196521697</v>
      </c>
      <c r="E16" s="107">
        <v>21349</v>
      </c>
      <c r="F16" s="6">
        <f t="shared" si="1"/>
        <v>0.01404675320573766</v>
      </c>
      <c r="G16" s="107">
        <v>8505</v>
      </c>
      <c r="H16" s="6">
        <f t="shared" si="2"/>
        <v>0.023068097675289063</v>
      </c>
      <c r="I16" s="107">
        <v>0</v>
      </c>
      <c r="J16" s="6">
        <f t="shared" si="3"/>
        <v>0</v>
      </c>
      <c r="K16" s="46">
        <f t="shared" si="4"/>
        <v>51203</v>
      </c>
      <c r="L16" s="6">
        <f t="shared" si="5"/>
        <v>0.010657389175890734</v>
      </c>
    </row>
    <row r="17" spans="2:12" ht="12.75">
      <c r="B17" s="105" t="s">
        <v>38</v>
      </c>
      <c r="C17" s="107">
        <v>31696</v>
      </c>
      <c r="D17" s="6">
        <f t="shared" si="0"/>
        <v>0.014267933386901105</v>
      </c>
      <c r="E17" s="107">
        <v>31696</v>
      </c>
      <c r="F17" s="6">
        <f t="shared" si="1"/>
        <v>0.02085464844297442</v>
      </c>
      <c r="G17" s="107">
        <v>9178</v>
      </c>
      <c r="H17" s="6">
        <f t="shared" si="2"/>
        <v>0.024893474481340744</v>
      </c>
      <c r="I17" s="107">
        <v>24748</v>
      </c>
      <c r="J17" s="6">
        <f t="shared" si="3"/>
        <v>0.035637809948000594</v>
      </c>
      <c r="K17" s="46">
        <f t="shared" si="4"/>
        <v>97318</v>
      </c>
      <c r="L17" s="6">
        <f t="shared" si="5"/>
        <v>0.02025576235414594</v>
      </c>
    </row>
    <row r="18" spans="2:12" ht="12.75">
      <c r="B18" s="105" t="s">
        <v>39</v>
      </c>
      <c r="C18" s="107">
        <v>89</v>
      </c>
      <c r="D18" s="6">
        <f t="shared" si="0"/>
        <v>4.006329099678818E-05</v>
      </c>
      <c r="E18" s="107">
        <v>89</v>
      </c>
      <c r="F18" s="6">
        <f t="shared" si="1"/>
        <v>5.8558294782455936E-05</v>
      </c>
      <c r="G18" s="107">
        <v>0</v>
      </c>
      <c r="H18" s="6">
        <f t="shared" si="2"/>
        <v>0</v>
      </c>
      <c r="I18" s="107">
        <v>2613</v>
      </c>
      <c r="J18" s="6">
        <f t="shared" si="3"/>
        <v>0.003762792847669531</v>
      </c>
      <c r="K18" s="46">
        <f t="shared" si="4"/>
        <v>2791</v>
      </c>
      <c r="L18" s="6">
        <f t="shared" si="5"/>
        <v>0.0005809185631683893</v>
      </c>
    </row>
    <row r="19" spans="2:12" ht="12.75">
      <c r="B19" s="105" t="s">
        <v>40</v>
      </c>
      <c r="C19" s="107">
        <v>223855</v>
      </c>
      <c r="D19" s="6">
        <f t="shared" si="0"/>
        <v>0.10076817984366314</v>
      </c>
      <c r="E19" s="107">
        <v>223855</v>
      </c>
      <c r="F19" s="6">
        <f t="shared" si="1"/>
        <v>0.14728727054524351</v>
      </c>
      <c r="G19" s="107">
        <v>48986</v>
      </c>
      <c r="H19" s="6">
        <f t="shared" si="2"/>
        <v>0.13286464817421634</v>
      </c>
      <c r="I19" s="107">
        <v>16517</v>
      </c>
      <c r="J19" s="6">
        <f t="shared" si="3"/>
        <v>0.023784940476447625</v>
      </c>
      <c r="K19" s="46">
        <f t="shared" si="4"/>
        <v>513213</v>
      </c>
      <c r="L19" s="6">
        <f t="shared" si="5"/>
        <v>0.10682012130395507</v>
      </c>
    </row>
    <row r="20" spans="2:12" ht="12.75">
      <c r="B20" s="105" t="s">
        <v>42</v>
      </c>
      <c r="C20" s="107">
        <v>0</v>
      </c>
      <c r="D20" s="6">
        <f t="shared" si="0"/>
        <v>0</v>
      </c>
      <c r="E20" s="107">
        <v>0</v>
      </c>
      <c r="F20" s="6">
        <f t="shared" si="1"/>
        <v>0</v>
      </c>
      <c r="G20" s="107">
        <v>0</v>
      </c>
      <c r="H20" s="6">
        <f t="shared" si="2"/>
        <v>0</v>
      </c>
      <c r="I20" s="107">
        <v>738</v>
      </c>
      <c r="J20" s="6">
        <f t="shared" si="3"/>
        <v>0.0010627405746575253</v>
      </c>
      <c r="K20" s="46">
        <f t="shared" si="4"/>
        <v>738</v>
      </c>
      <c r="L20" s="6">
        <f t="shared" si="5"/>
        <v>0.00015360727324194602</v>
      </c>
    </row>
    <row r="21" spans="2:12" ht="12.75">
      <c r="B21" s="105" t="s">
        <v>43</v>
      </c>
      <c r="C21" s="107">
        <v>5013</v>
      </c>
      <c r="D21" s="6">
        <f t="shared" si="0"/>
        <v>0.0022565986265943726</v>
      </c>
      <c r="E21" s="107">
        <v>5013</v>
      </c>
      <c r="F21" s="6">
        <f t="shared" si="1"/>
        <v>0.0032983453004994563</v>
      </c>
      <c r="G21" s="107">
        <v>31</v>
      </c>
      <c r="H21" s="6">
        <f t="shared" si="2"/>
        <v>8.40812496101071E-05</v>
      </c>
      <c r="I21" s="107">
        <v>579</v>
      </c>
      <c r="J21" s="6">
        <f t="shared" si="3"/>
        <v>0.0008337761419061074</v>
      </c>
      <c r="K21" s="46">
        <f t="shared" si="4"/>
        <v>10636</v>
      </c>
      <c r="L21" s="6">
        <f t="shared" si="5"/>
        <v>0.002213776366126474</v>
      </c>
    </row>
    <row r="22" spans="2:12" ht="12.75">
      <c r="B22" s="105" t="s">
        <v>44</v>
      </c>
      <c r="C22" s="107">
        <v>13585</v>
      </c>
      <c r="D22" s="6">
        <f t="shared" si="0"/>
        <v>0.006115278743723231</v>
      </c>
      <c r="E22" s="107">
        <v>13585</v>
      </c>
      <c r="F22" s="6">
        <f t="shared" si="1"/>
        <v>0.008938364433928807</v>
      </c>
      <c r="G22" s="107">
        <v>817</v>
      </c>
      <c r="H22" s="6">
        <f t="shared" si="2"/>
        <v>0.0022159477719825003</v>
      </c>
      <c r="I22" s="107">
        <v>8912</v>
      </c>
      <c r="J22" s="6">
        <f t="shared" si="3"/>
        <v>0.01283352845711093</v>
      </c>
      <c r="K22" s="46">
        <f t="shared" si="4"/>
        <v>36899</v>
      </c>
      <c r="L22" s="6">
        <f t="shared" si="5"/>
        <v>0.0076801555221606595</v>
      </c>
    </row>
    <row r="23" spans="2:12" ht="12.75">
      <c r="B23" s="105" t="s">
        <v>45</v>
      </c>
      <c r="C23" s="107">
        <v>143888</v>
      </c>
      <c r="D23" s="6">
        <f t="shared" si="0"/>
        <v>0.06477108780838044</v>
      </c>
      <c r="E23" s="107">
        <v>143888</v>
      </c>
      <c r="F23" s="6">
        <f t="shared" si="1"/>
        <v>0.0946723137040227</v>
      </c>
      <c r="G23" s="107">
        <v>46648</v>
      </c>
      <c r="H23" s="6">
        <f t="shared" si="2"/>
        <v>0.12652329457458955</v>
      </c>
      <c r="I23" s="107">
        <v>4117</v>
      </c>
      <c r="J23" s="6">
        <f t="shared" si="3"/>
        <v>0.005928594777594894</v>
      </c>
      <c r="K23" s="46">
        <f t="shared" si="4"/>
        <v>338541</v>
      </c>
      <c r="L23" s="6">
        <f t="shared" si="5"/>
        <v>0.07046390229078814</v>
      </c>
    </row>
    <row r="24" spans="2:12" ht="12.75">
      <c r="B24" s="105" t="s">
        <v>46</v>
      </c>
      <c r="C24" s="107">
        <v>104811</v>
      </c>
      <c r="D24" s="6">
        <f t="shared" si="0"/>
        <v>0.04718060216476816</v>
      </c>
      <c r="E24" s="107">
        <v>104811</v>
      </c>
      <c r="F24" s="6">
        <f t="shared" si="1"/>
        <v>0.06896127454431449</v>
      </c>
      <c r="G24" s="107">
        <v>20778</v>
      </c>
      <c r="H24" s="6">
        <f t="shared" si="2"/>
        <v>0.05635613562576792</v>
      </c>
      <c r="I24" s="107">
        <v>28900</v>
      </c>
      <c r="J24" s="6">
        <f t="shared" si="3"/>
        <v>0.04161680570135838</v>
      </c>
      <c r="K24" s="46">
        <f t="shared" si="4"/>
        <v>259300</v>
      </c>
      <c r="L24" s="6">
        <f t="shared" si="5"/>
        <v>0.05397068557132331</v>
      </c>
    </row>
    <row r="25" spans="2:12" ht="12.75">
      <c r="B25" s="105" t="s">
        <v>48</v>
      </c>
      <c r="C25" s="107">
        <v>84873</v>
      </c>
      <c r="D25" s="6">
        <f t="shared" si="0"/>
        <v>0.038205524682813526</v>
      </c>
      <c r="E25" s="107">
        <v>84873</v>
      </c>
      <c r="F25" s="6">
        <f t="shared" si="1"/>
        <v>0.05584290059630767</v>
      </c>
      <c r="G25" s="107">
        <v>24427</v>
      </c>
      <c r="H25" s="6">
        <f t="shared" si="2"/>
        <v>0.06625331239438988</v>
      </c>
      <c r="I25" s="107">
        <v>65772</v>
      </c>
      <c r="J25" s="6">
        <f t="shared" si="3"/>
        <v>0.09471351365362433</v>
      </c>
      <c r="K25" s="46">
        <f t="shared" si="4"/>
        <v>259945</v>
      </c>
      <c r="L25" s="6">
        <f t="shared" si="5"/>
        <v>0.054104935830457536</v>
      </c>
    </row>
    <row r="26" spans="2:12" ht="12.75">
      <c r="B26" s="105" t="s">
        <v>51</v>
      </c>
      <c r="C26" s="107">
        <v>110054</v>
      </c>
      <c r="D26" s="6">
        <f t="shared" si="0"/>
        <v>0.049540735138882325</v>
      </c>
      <c r="E26" s="107">
        <v>110055</v>
      </c>
      <c r="F26" s="6">
        <f t="shared" si="1"/>
        <v>0.07241160822790099</v>
      </c>
      <c r="G26" s="107">
        <v>43946</v>
      </c>
      <c r="H26" s="6">
        <f t="shared" si="2"/>
        <v>0.11919466436663764</v>
      </c>
      <c r="I26" s="107">
        <v>33531</v>
      </c>
      <c r="J26" s="6">
        <f t="shared" si="3"/>
        <v>0.0482855748087283</v>
      </c>
      <c r="K26" s="46">
        <f t="shared" si="4"/>
        <v>297586</v>
      </c>
      <c r="L26" s="6">
        <f t="shared" si="5"/>
        <v>0.06193953118560671</v>
      </c>
    </row>
    <row r="27" spans="2:12" ht="12.75">
      <c r="B27" s="105" t="s">
        <v>52</v>
      </c>
      <c r="C27" s="107">
        <v>2223</v>
      </c>
      <c r="D27" s="6">
        <f t="shared" si="0"/>
        <v>0.0010006819762456195</v>
      </c>
      <c r="E27" s="107">
        <v>2223</v>
      </c>
      <c r="F27" s="6">
        <f t="shared" si="1"/>
        <v>0.001462641452824714</v>
      </c>
      <c r="G27" s="107">
        <v>0</v>
      </c>
      <c r="H27" s="6">
        <f t="shared" si="2"/>
        <v>0</v>
      </c>
      <c r="I27" s="107">
        <v>20222</v>
      </c>
      <c r="J27" s="6">
        <f t="shared" si="3"/>
        <v>0.029120243767919347</v>
      </c>
      <c r="K27" s="46">
        <f t="shared" si="4"/>
        <v>24668</v>
      </c>
      <c r="L27" s="6">
        <f t="shared" si="5"/>
        <v>0.005134395957089871</v>
      </c>
    </row>
    <row r="28" spans="2:12" ht="12.75">
      <c r="B28" s="105" t="s">
        <v>53</v>
      </c>
      <c r="C28" s="107">
        <v>10327</v>
      </c>
      <c r="D28" s="6">
        <f t="shared" si="0"/>
        <v>0.004648692203638557</v>
      </c>
      <c r="E28" s="107">
        <v>10327</v>
      </c>
      <c r="F28" s="6">
        <f t="shared" si="1"/>
        <v>0.006794736069869915</v>
      </c>
      <c r="G28" s="107">
        <v>56</v>
      </c>
      <c r="H28" s="6">
        <f t="shared" si="2"/>
        <v>0.0001518887089730967</v>
      </c>
      <c r="I28" s="107">
        <v>11068</v>
      </c>
      <c r="J28" s="6">
        <f t="shared" si="3"/>
        <v>0.015938228564105</v>
      </c>
      <c r="K28" s="46">
        <f t="shared" si="4"/>
        <v>31778</v>
      </c>
      <c r="L28" s="6">
        <f t="shared" si="5"/>
        <v>0.006614270906615936</v>
      </c>
    </row>
    <row r="29" spans="2:12" ht="12.75">
      <c r="B29" s="105" t="s">
        <v>54</v>
      </c>
      <c r="C29" s="107">
        <v>1537</v>
      </c>
      <c r="D29" s="6">
        <f t="shared" si="0"/>
        <v>0.0006918795310344207</v>
      </c>
      <c r="E29" s="107">
        <v>1537</v>
      </c>
      <c r="F29" s="6">
        <f t="shared" si="1"/>
        <v>0.0010112820121419637</v>
      </c>
      <c r="G29" s="107">
        <v>0</v>
      </c>
      <c r="H29" s="6">
        <f t="shared" si="2"/>
        <v>0</v>
      </c>
      <c r="I29" s="107">
        <v>359</v>
      </c>
      <c r="J29" s="6">
        <f t="shared" si="3"/>
        <v>0.0005169700085393653</v>
      </c>
      <c r="K29" s="46">
        <f t="shared" si="4"/>
        <v>3433</v>
      </c>
      <c r="L29" s="6">
        <f t="shared" si="5"/>
        <v>0.0007145444024926838</v>
      </c>
    </row>
    <row r="30" spans="2:12" ht="12.75">
      <c r="B30" s="105" t="s">
        <v>55</v>
      </c>
      <c r="C30" s="107">
        <v>5449</v>
      </c>
      <c r="D30" s="6">
        <f t="shared" si="0"/>
        <v>0.0024528637375449305</v>
      </c>
      <c r="E30" s="107">
        <v>5449</v>
      </c>
      <c r="F30" s="6">
        <f t="shared" si="1"/>
        <v>0.003585215149096656</v>
      </c>
      <c r="G30" s="107">
        <v>91</v>
      </c>
      <c r="H30" s="6">
        <f t="shared" si="2"/>
        <v>0.00024681915208128215</v>
      </c>
      <c r="I30" s="107">
        <v>4244</v>
      </c>
      <c r="J30" s="6">
        <f t="shared" si="3"/>
        <v>0.006111478318220241</v>
      </c>
      <c r="K30" s="46">
        <f t="shared" si="4"/>
        <v>15233</v>
      </c>
      <c r="L30" s="6">
        <f t="shared" si="5"/>
        <v>0.003170595654870683</v>
      </c>
    </row>
    <row r="31" spans="2:12" ht="12.75">
      <c r="B31" s="105" t="s">
        <v>58</v>
      </c>
      <c r="C31" s="107">
        <v>343016</v>
      </c>
      <c r="D31" s="6">
        <f t="shared" si="0"/>
        <v>0.15440842499499208</v>
      </c>
      <c r="E31" s="107">
        <v>0</v>
      </c>
      <c r="F31" s="6">
        <f t="shared" si="1"/>
        <v>0</v>
      </c>
      <c r="G31" s="107">
        <v>0</v>
      </c>
      <c r="H31" s="6">
        <f t="shared" si="2"/>
        <v>0</v>
      </c>
      <c r="I31" s="107">
        <v>0</v>
      </c>
      <c r="J31" s="6">
        <f t="shared" si="3"/>
        <v>0</v>
      </c>
      <c r="K31" s="46">
        <f t="shared" si="4"/>
        <v>343016</v>
      </c>
      <c r="L31" s="6">
        <f t="shared" si="5"/>
        <v>0.071395328507262</v>
      </c>
    </row>
    <row r="32" spans="2:12" ht="12.75">
      <c r="B32" s="105" t="s">
        <v>61</v>
      </c>
      <c r="C32" s="107">
        <v>315129</v>
      </c>
      <c r="D32" s="6">
        <f t="shared" si="0"/>
        <v>0.14185511043288612</v>
      </c>
      <c r="E32" s="107">
        <v>0</v>
      </c>
      <c r="F32" s="6">
        <f t="shared" si="1"/>
        <v>0</v>
      </c>
      <c r="G32" s="107">
        <v>0</v>
      </c>
      <c r="H32" s="6">
        <f t="shared" si="2"/>
        <v>0</v>
      </c>
      <c r="I32" s="107">
        <v>0</v>
      </c>
      <c r="J32" s="6">
        <f t="shared" si="3"/>
        <v>0</v>
      </c>
      <c r="K32" s="46">
        <f t="shared" si="4"/>
        <v>315129</v>
      </c>
      <c r="L32" s="6">
        <f t="shared" si="5"/>
        <v>0.06559093009412088</v>
      </c>
    </row>
    <row r="33" spans="2:12" ht="12.75">
      <c r="B33" s="105" t="s">
        <v>63</v>
      </c>
      <c r="C33" s="107">
        <v>36077</v>
      </c>
      <c r="D33" s="6">
        <f t="shared" si="0"/>
        <v>0.016240037632484577</v>
      </c>
      <c r="E33" s="107">
        <v>2107</v>
      </c>
      <c r="F33" s="6">
        <f t="shared" si="1"/>
        <v>0.0013863182820970186</v>
      </c>
      <c r="G33" s="107">
        <v>1686</v>
      </c>
      <c r="H33" s="6">
        <f t="shared" si="2"/>
        <v>0.004572935059440019</v>
      </c>
      <c r="I33" s="107">
        <v>7524</v>
      </c>
      <c r="J33" s="6">
        <f t="shared" si="3"/>
        <v>0.010834769761142575</v>
      </c>
      <c r="K33" s="46">
        <f t="shared" si="4"/>
        <v>47394</v>
      </c>
      <c r="L33" s="6">
        <f t="shared" si="5"/>
        <v>0.009864584157220583</v>
      </c>
    </row>
    <row r="34" spans="2:12" ht="12.75">
      <c r="B34" s="105" t="s">
        <v>67</v>
      </c>
      <c r="C34" s="107">
        <v>85737</v>
      </c>
      <c r="D34" s="6">
        <f t="shared" si="0"/>
        <v>0.0385944537100183</v>
      </c>
      <c r="E34" s="107">
        <v>85737</v>
      </c>
      <c r="F34" s="6">
        <f t="shared" si="1"/>
        <v>0.056411376626555335</v>
      </c>
      <c r="G34" s="107">
        <v>9113</v>
      </c>
      <c r="H34" s="6">
        <f t="shared" si="2"/>
        <v>0.02471717508699697</v>
      </c>
      <c r="I34" s="107">
        <v>8231</v>
      </c>
      <c r="J34" s="6">
        <f t="shared" si="3"/>
        <v>0.011852869471552969</v>
      </c>
      <c r="K34" s="46">
        <f t="shared" si="4"/>
        <v>188818</v>
      </c>
      <c r="L34" s="6">
        <f t="shared" si="5"/>
        <v>0.03930056655690754</v>
      </c>
    </row>
    <row r="35" spans="2:12" ht="12.75">
      <c r="B35" s="105" t="s">
        <v>68</v>
      </c>
      <c r="C35" s="107">
        <v>17</v>
      </c>
      <c r="D35" s="6">
        <f t="shared" si="0"/>
        <v>7.652538729723586E-06</v>
      </c>
      <c r="E35" s="107">
        <v>17</v>
      </c>
      <c r="F35" s="6">
        <f t="shared" si="1"/>
        <v>1.1185292261817426E-05</v>
      </c>
      <c r="G35" s="107">
        <v>0</v>
      </c>
      <c r="H35" s="6">
        <f t="shared" si="2"/>
        <v>0</v>
      </c>
      <c r="I35" s="107">
        <v>20163</v>
      </c>
      <c r="J35" s="6">
        <f t="shared" si="3"/>
        <v>0.029035282123061903</v>
      </c>
      <c r="K35" s="46">
        <f t="shared" si="4"/>
        <v>20197</v>
      </c>
      <c r="L35" s="6">
        <f t="shared" si="5"/>
        <v>0.00420380230036258</v>
      </c>
    </row>
    <row r="36" spans="2:12" ht="12.75">
      <c r="B36" s="105" t="s">
        <v>70</v>
      </c>
      <c r="C36" s="107">
        <v>4186</v>
      </c>
      <c r="D36" s="6">
        <f t="shared" si="0"/>
        <v>0.0018843251248601724</v>
      </c>
      <c r="E36" s="107">
        <v>4186</v>
      </c>
      <c r="F36" s="6">
        <f t="shared" si="1"/>
        <v>0.0027542137298804557</v>
      </c>
      <c r="G36" s="107">
        <v>199</v>
      </c>
      <c r="H36" s="6">
        <f t="shared" si="2"/>
        <v>0.0005397473765293972</v>
      </c>
      <c r="I36" s="107">
        <v>11141</v>
      </c>
      <c r="J36" s="6">
        <f t="shared" si="3"/>
        <v>0.016043350599267602</v>
      </c>
      <c r="K36" s="46">
        <f t="shared" si="4"/>
        <v>19712</v>
      </c>
      <c r="L36" s="6">
        <f t="shared" si="5"/>
        <v>0.004102854431091111</v>
      </c>
    </row>
    <row r="37" spans="2:12" ht="12.75">
      <c r="B37" s="105" t="s">
        <v>73</v>
      </c>
      <c r="C37" s="107">
        <v>0</v>
      </c>
      <c r="D37" s="6">
        <f t="shared" si="0"/>
        <v>0</v>
      </c>
      <c r="E37" s="107">
        <v>0</v>
      </c>
      <c r="F37" s="6">
        <f t="shared" si="1"/>
        <v>0</v>
      </c>
      <c r="G37" s="107">
        <v>0</v>
      </c>
      <c r="H37" s="6">
        <f t="shared" si="2"/>
        <v>0</v>
      </c>
      <c r="I37" s="107">
        <v>11827</v>
      </c>
      <c r="J37" s="6">
        <f t="shared" si="3"/>
        <v>0.017031209724220262</v>
      </c>
      <c r="K37" s="46">
        <f t="shared" si="4"/>
        <v>11827</v>
      </c>
      <c r="L37" s="6">
        <f t="shared" si="5"/>
        <v>0.0024616710306673384</v>
      </c>
    </row>
    <row r="38" spans="2:12" ht="12.75">
      <c r="B38" s="105" t="s">
        <v>75</v>
      </c>
      <c r="C38" s="107">
        <v>14773</v>
      </c>
      <c r="D38" s="6">
        <f t="shared" si="0"/>
        <v>0.006650056156129796</v>
      </c>
      <c r="E38" s="107">
        <v>14773</v>
      </c>
      <c r="F38" s="6">
        <f t="shared" si="1"/>
        <v>0.009720018975519343</v>
      </c>
      <c r="G38" s="107">
        <v>713</v>
      </c>
      <c r="H38" s="6">
        <f t="shared" si="2"/>
        <v>0.0019338687410324635</v>
      </c>
      <c r="I38" s="107">
        <v>1761</v>
      </c>
      <c r="J38" s="6">
        <f t="shared" si="3"/>
        <v>0.0025358890948128754</v>
      </c>
      <c r="K38" s="46">
        <f t="shared" si="4"/>
        <v>32020</v>
      </c>
      <c r="L38" s="6">
        <f t="shared" si="5"/>
        <v>0.006664640771283349</v>
      </c>
    </row>
    <row r="39" spans="2:12" ht="12.75">
      <c r="B39" s="105" t="s">
        <v>78</v>
      </c>
      <c r="C39" s="107">
        <v>709</v>
      </c>
      <c r="D39" s="6">
        <f t="shared" si="0"/>
        <v>0.0003191558799631778</v>
      </c>
      <c r="E39" s="107">
        <v>709</v>
      </c>
      <c r="F39" s="6">
        <f t="shared" si="1"/>
        <v>0.00046649248315462085</v>
      </c>
      <c r="G39" s="107">
        <v>0</v>
      </c>
      <c r="H39" s="6">
        <f t="shared" si="2"/>
        <v>0</v>
      </c>
      <c r="I39" s="107">
        <v>103</v>
      </c>
      <c r="J39" s="6">
        <f t="shared" si="3"/>
        <v>0.00014832287153079284</v>
      </c>
      <c r="K39" s="46">
        <f t="shared" si="4"/>
        <v>1521</v>
      </c>
      <c r="L39" s="6">
        <f t="shared" si="5"/>
        <v>0.0003165808436327912</v>
      </c>
    </row>
    <row r="40" spans="2:12" ht="12.75">
      <c r="B40" s="105" t="s">
        <v>79</v>
      </c>
      <c r="C40" s="107">
        <v>63264</v>
      </c>
      <c r="D40" s="6">
        <f t="shared" si="0"/>
        <v>0.02847824765866076</v>
      </c>
      <c r="E40" s="107">
        <v>63264</v>
      </c>
      <c r="F40" s="6">
        <f t="shared" si="1"/>
        <v>0.041625078214801034</v>
      </c>
      <c r="G40" s="107">
        <v>17117</v>
      </c>
      <c r="H40" s="6">
        <f t="shared" si="2"/>
        <v>0.04642641127665172</v>
      </c>
      <c r="I40" s="107">
        <v>27335</v>
      </c>
      <c r="J40" s="6">
        <f t="shared" si="3"/>
        <v>0.03936316207081769</v>
      </c>
      <c r="K40" s="46">
        <f t="shared" si="4"/>
        <v>170980</v>
      </c>
      <c r="L40" s="6">
        <f t="shared" si="5"/>
        <v>0.03558776636708392</v>
      </c>
    </row>
    <row r="41" spans="2:12" ht="12.75">
      <c r="B41" s="105" t="s">
        <v>81</v>
      </c>
      <c r="C41" s="107">
        <v>2633</v>
      </c>
      <c r="D41" s="6">
        <f t="shared" si="0"/>
        <v>0.0011852432044330706</v>
      </c>
      <c r="E41" s="107">
        <v>2633</v>
      </c>
      <c r="F41" s="6">
        <f t="shared" si="1"/>
        <v>0.0017324043838450166</v>
      </c>
      <c r="G41" s="107">
        <v>6</v>
      </c>
      <c r="H41" s="6">
        <f t="shared" si="2"/>
        <v>1.6273790247117504E-05</v>
      </c>
      <c r="I41" s="107">
        <v>545</v>
      </c>
      <c r="J41" s="6">
        <f t="shared" si="3"/>
        <v>0.0007848151940221563</v>
      </c>
      <c r="K41" s="46">
        <f t="shared" si="4"/>
        <v>5817</v>
      </c>
      <c r="L41" s="6">
        <f t="shared" si="5"/>
        <v>0.0012107500114476965</v>
      </c>
    </row>
    <row r="42" spans="2:12" ht="12.75">
      <c r="B42" s="105" t="s">
        <v>82</v>
      </c>
      <c r="C42" s="107">
        <v>12146</v>
      </c>
      <c r="D42" s="6">
        <f t="shared" si="0"/>
        <v>0.005467513847718981</v>
      </c>
      <c r="E42" s="107">
        <v>2627</v>
      </c>
      <c r="F42" s="6">
        <f t="shared" si="1"/>
        <v>0.0017284566336349635</v>
      </c>
      <c r="G42" s="107">
        <v>6182</v>
      </c>
      <c r="H42" s="6">
        <f t="shared" si="2"/>
        <v>0.016767428551280068</v>
      </c>
      <c r="I42" s="107">
        <v>3459</v>
      </c>
      <c r="J42" s="6">
        <f t="shared" si="3"/>
        <v>0.004981056433252548</v>
      </c>
      <c r="K42" s="46">
        <f t="shared" si="4"/>
        <v>24414</v>
      </c>
      <c r="L42" s="6">
        <f t="shared" si="5"/>
        <v>0.005081528413182751</v>
      </c>
    </row>
    <row r="43" spans="2:12" ht="12.75">
      <c r="B43" s="105" t="s">
        <v>88</v>
      </c>
      <c r="C43" s="107">
        <v>0</v>
      </c>
      <c r="D43" s="6">
        <f t="shared" si="0"/>
        <v>0</v>
      </c>
      <c r="E43" s="107">
        <v>0</v>
      </c>
      <c r="F43" s="6">
        <f t="shared" si="1"/>
        <v>0</v>
      </c>
      <c r="G43" s="107">
        <v>0</v>
      </c>
      <c r="H43" s="6">
        <f t="shared" si="2"/>
        <v>0</v>
      </c>
      <c r="I43" s="107">
        <v>13680</v>
      </c>
      <c r="J43" s="6">
        <f t="shared" si="3"/>
        <v>0.019699581383895593</v>
      </c>
      <c r="K43" s="46">
        <f t="shared" si="4"/>
        <v>13680</v>
      </c>
      <c r="L43" s="6">
        <f t="shared" si="5"/>
        <v>0.002847354333265341</v>
      </c>
    </row>
    <row r="44" spans="2:12" ht="12.75">
      <c r="B44" s="105" t="s">
        <v>89</v>
      </c>
      <c r="C44" s="107">
        <v>36901</v>
      </c>
      <c r="D44" s="6">
        <f t="shared" si="0"/>
        <v>0.01661096068620765</v>
      </c>
      <c r="E44" s="107">
        <v>36901</v>
      </c>
      <c r="F44" s="6">
        <f t="shared" si="1"/>
        <v>0.02427932175019558</v>
      </c>
      <c r="G44" s="107">
        <v>4821</v>
      </c>
      <c r="H44" s="6">
        <f t="shared" si="2"/>
        <v>0.013075990463558914</v>
      </c>
      <c r="I44" s="107">
        <v>22842</v>
      </c>
      <c r="J44" s="6">
        <f t="shared" si="3"/>
        <v>0.03289311681074145</v>
      </c>
      <c r="K44" s="46">
        <f t="shared" si="4"/>
        <v>101465</v>
      </c>
      <c r="L44" s="6">
        <f t="shared" si="5"/>
        <v>0.021118918671401157</v>
      </c>
    </row>
    <row r="45" spans="2:12" ht="12.75">
      <c r="B45" s="105" t="s">
        <v>93</v>
      </c>
      <c r="C45" s="107">
        <v>7865</v>
      </c>
      <c r="D45" s="6">
        <f t="shared" si="0"/>
        <v>0.003540424535839765</v>
      </c>
      <c r="E45" s="107">
        <v>7865</v>
      </c>
      <c r="F45" s="6">
        <f t="shared" si="1"/>
        <v>0.005174842567011415</v>
      </c>
      <c r="G45" s="107">
        <v>205</v>
      </c>
      <c r="H45" s="6">
        <f t="shared" si="2"/>
        <v>0.0005560211667765148</v>
      </c>
      <c r="I45" s="107">
        <v>10007</v>
      </c>
      <c r="J45" s="6">
        <f t="shared" si="3"/>
        <v>0.014410358984549941</v>
      </c>
      <c r="K45" s="46">
        <f t="shared" si="4"/>
        <v>25942</v>
      </c>
      <c r="L45" s="6">
        <f t="shared" si="5"/>
        <v>0.005399566236372038</v>
      </c>
    </row>
    <row r="46" spans="2:12" ht="12.75">
      <c r="B46" s="105" t="s">
        <v>97</v>
      </c>
      <c r="C46" s="107">
        <v>0</v>
      </c>
      <c r="D46" s="6">
        <f t="shared" si="0"/>
        <v>0</v>
      </c>
      <c r="E46" s="107">
        <v>0</v>
      </c>
      <c r="F46" s="6">
        <f t="shared" si="1"/>
        <v>0</v>
      </c>
      <c r="G46" s="107">
        <v>0</v>
      </c>
      <c r="H46" s="6">
        <f t="shared" si="2"/>
        <v>0</v>
      </c>
      <c r="I46" s="107">
        <v>324</v>
      </c>
      <c r="J46" s="6">
        <f t="shared" si="3"/>
        <v>0.0004665690327764745</v>
      </c>
      <c r="K46" s="46">
        <f t="shared" si="4"/>
        <v>324</v>
      </c>
      <c r="L46" s="6">
        <f t="shared" si="5"/>
        <v>6.743733947207386E-05</v>
      </c>
    </row>
    <row r="47" spans="2:12" ht="12.75">
      <c r="B47" s="105" t="s">
        <v>99</v>
      </c>
      <c r="C47" s="107">
        <v>141358</v>
      </c>
      <c r="D47" s="6">
        <f t="shared" si="0"/>
        <v>0.06363220998566274</v>
      </c>
      <c r="E47" s="107">
        <v>141359</v>
      </c>
      <c r="F47" s="6">
        <f t="shared" si="1"/>
        <v>0.09300833699048526</v>
      </c>
      <c r="G47" s="107">
        <v>18520</v>
      </c>
      <c r="H47" s="6">
        <f t="shared" si="2"/>
        <v>0.0502317658961027</v>
      </c>
      <c r="I47" s="107">
        <v>46911</v>
      </c>
      <c r="J47" s="6">
        <f t="shared" si="3"/>
        <v>0.06755314782894196</v>
      </c>
      <c r="K47" s="46">
        <f t="shared" si="4"/>
        <v>348148</v>
      </c>
      <c r="L47" s="6">
        <f t="shared" si="5"/>
        <v>0.07246350266210978</v>
      </c>
    </row>
    <row r="48" spans="2:12" ht="12.75">
      <c r="B48" s="105" t="s">
        <v>106</v>
      </c>
      <c r="C48" s="107">
        <v>3921</v>
      </c>
      <c r="D48" s="6">
        <f t="shared" si="0"/>
        <v>0.001765035550543893</v>
      </c>
      <c r="E48" s="107">
        <v>3921</v>
      </c>
      <c r="F48" s="6">
        <f t="shared" si="1"/>
        <v>0.002579854762269772</v>
      </c>
      <c r="G48" s="107">
        <v>0</v>
      </c>
      <c r="H48" s="6">
        <f t="shared" si="2"/>
        <v>0</v>
      </c>
      <c r="I48" s="107">
        <v>7271</v>
      </c>
      <c r="J48" s="6">
        <f t="shared" si="3"/>
        <v>0.010470442707770823</v>
      </c>
      <c r="K48" s="46">
        <f t="shared" si="4"/>
        <v>15113</v>
      </c>
      <c r="L48" s="6">
        <f t="shared" si="5"/>
        <v>0.0031456188624736183</v>
      </c>
    </row>
    <row r="49" spans="2:12" ht="12.75">
      <c r="B49" s="105" t="s">
        <v>110</v>
      </c>
      <c r="C49" s="107">
        <v>26</v>
      </c>
      <c r="D49" s="6">
        <f t="shared" si="0"/>
        <v>1.170388276310666E-05</v>
      </c>
      <c r="E49" s="107">
        <v>26</v>
      </c>
      <c r="F49" s="6">
        <f t="shared" si="1"/>
        <v>1.710691757689724E-05</v>
      </c>
      <c r="G49" s="107">
        <v>0</v>
      </c>
      <c r="H49" s="6">
        <f t="shared" si="2"/>
        <v>0</v>
      </c>
      <c r="I49" s="107">
        <v>6035</v>
      </c>
      <c r="J49" s="6">
        <f t="shared" si="3"/>
        <v>0.008690568249401308</v>
      </c>
      <c r="K49" s="46">
        <f t="shared" si="4"/>
        <v>6087</v>
      </c>
      <c r="L49" s="6">
        <f t="shared" si="5"/>
        <v>0.0012669477943410914</v>
      </c>
    </row>
    <row r="50" spans="2:12" ht="12.75">
      <c r="B50" s="105" t="s">
        <v>112</v>
      </c>
      <c r="C50" s="107">
        <v>0</v>
      </c>
      <c r="D50" s="6">
        <f t="shared" si="0"/>
        <v>0</v>
      </c>
      <c r="E50" s="107">
        <v>0</v>
      </c>
      <c r="F50" s="6">
        <f t="shared" si="1"/>
        <v>0</v>
      </c>
      <c r="G50" s="107">
        <v>0</v>
      </c>
      <c r="H50" s="6">
        <f t="shared" si="2"/>
        <v>0</v>
      </c>
      <c r="I50" s="107">
        <v>8964</v>
      </c>
      <c r="J50" s="6">
        <f t="shared" si="3"/>
        <v>0.012908409906815795</v>
      </c>
      <c r="K50" s="46">
        <f t="shared" si="4"/>
        <v>8964</v>
      </c>
      <c r="L50" s="6">
        <f t="shared" si="5"/>
        <v>0.0018657663920607103</v>
      </c>
    </row>
    <row r="51" spans="2:12" ht="12.75">
      <c r="B51" s="105" t="s">
        <v>115</v>
      </c>
      <c r="C51" s="107">
        <v>76659</v>
      </c>
      <c r="D51" s="6">
        <f t="shared" si="0"/>
        <v>0.03450799802834591</v>
      </c>
      <c r="E51" s="107">
        <v>76659</v>
      </c>
      <c r="F51" s="6">
        <f t="shared" si="1"/>
        <v>0.05043843055874483</v>
      </c>
      <c r="G51" s="107">
        <v>3733</v>
      </c>
      <c r="H51" s="6">
        <f t="shared" si="2"/>
        <v>0.010125009832081608</v>
      </c>
      <c r="I51" s="107">
        <v>11520</v>
      </c>
      <c r="J51" s="6">
        <f t="shared" si="3"/>
        <v>0.016589121165385762</v>
      </c>
      <c r="K51" s="46">
        <f t="shared" si="4"/>
        <v>168571</v>
      </c>
      <c r="L51" s="6">
        <f t="shared" si="5"/>
        <v>0.03508635725971285</v>
      </c>
    </row>
    <row r="52" spans="2:12" ht="12.75">
      <c r="B52" s="105" t="s">
        <v>121</v>
      </c>
      <c r="C52" s="107">
        <v>531</v>
      </c>
      <c r="D52" s="6">
        <f t="shared" si="0"/>
        <v>0.00023902929796960142</v>
      </c>
      <c r="E52" s="107">
        <v>531</v>
      </c>
      <c r="F52" s="6">
        <f t="shared" si="1"/>
        <v>0.00034937589358970903</v>
      </c>
      <c r="G52" s="107">
        <v>0</v>
      </c>
      <c r="H52" s="6">
        <f t="shared" si="2"/>
        <v>0</v>
      </c>
      <c r="I52" s="107">
        <v>1155</v>
      </c>
      <c r="J52" s="6">
        <f t="shared" si="3"/>
        <v>0.0016632322001753953</v>
      </c>
      <c r="K52" s="46">
        <f t="shared" si="4"/>
        <v>2217</v>
      </c>
      <c r="L52" s="6">
        <f t="shared" si="5"/>
        <v>0.00046144623953576466</v>
      </c>
    </row>
    <row r="53" spans="2:12" ht="12.75">
      <c r="B53" s="105" t="s">
        <v>122</v>
      </c>
      <c r="C53" s="107">
        <v>11411</v>
      </c>
      <c r="D53" s="6">
        <f t="shared" si="0"/>
        <v>0.005136654084992696</v>
      </c>
      <c r="E53" s="107">
        <v>11411</v>
      </c>
      <c r="F53" s="6">
        <f t="shared" si="1"/>
        <v>0.007507962941152861</v>
      </c>
      <c r="G53" s="107">
        <v>872</v>
      </c>
      <c r="H53" s="6">
        <f t="shared" si="2"/>
        <v>0.0023651241825810776</v>
      </c>
      <c r="I53" s="107">
        <v>2514</v>
      </c>
      <c r="J53" s="6">
        <f t="shared" si="3"/>
        <v>0.003620230087654497</v>
      </c>
      <c r="K53" s="46">
        <f t="shared" si="4"/>
        <v>26208</v>
      </c>
      <c r="L53" s="6">
        <f t="shared" si="5"/>
        <v>0.005454931459518864</v>
      </c>
    </row>
    <row r="54" spans="2:12" ht="12.75">
      <c r="B54" s="105" t="s">
        <v>123</v>
      </c>
      <c r="C54" s="107">
        <v>376</v>
      </c>
      <c r="D54" s="6">
        <f t="shared" si="0"/>
        <v>0.000169256150728004</v>
      </c>
      <c r="E54" s="107">
        <v>376</v>
      </c>
      <c r="F54" s="6">
        <f t="shared" si="1"/>
        <v>0.00024739234649666776</v>
      </c>
      <c r="G54" s="107">
        <v>0</v>
      </c>
      <c r="H54" s="6">
        <f t="shared" si="2"/>
        <v>0</v>
      </c>
      <c r="I54" s="107">
        <v>248</v>
      </c>
      <c r="J54" s="6">
        <f t="shared" si="3"/>
        <v>0.0003571269139770546</v>
      </c>
      <c r="K54" s="46">
        <f t="shared" si="4"/>
        <v>1000</v>
      </c>
      <c r="L54" s="6">
        <f t="shared" si="5"/>
        <v>0.00020813993664220329</v>
      </c>
    </row>
    <row r="55" spans="2:12" ht="12.75">
      <c r="B55" s="105" t="s">
        <v>127</v>
      </c>
      <c r="C55" s="107">
        <v>22</v>
      </c>
      <c r="D55" s="6">
        <f t="shared" si="0"/>
        <v>9.903285414936405E-06</v>
      </c>
      <c r="E55" s="107">
        <v>22</v>
      </c>
      <c r="F55" s="6">
        <f t="shared" si="1"/>
        <v>1.4475084103528434E-05</v>
      </c>
      <c r="G55" s="107">
        <v>0</v>
      </c>
      <c r="H55" s="6">
        <f t="shared" si="2"/>
        <v>0</v>
      </c>
      <c r="I55" s="107">
        <v>25551</v>
      </c>
      <c r="J55" s="6">
        <f t="shared" si="3"/>
        <v>0.0367941523347892</v>
      </c>
      <c r="K55" s="46">
        <f t="shared" si="4"/>
        <v>25595</v>
      </c>
      <c r="L55" s="6">
        <f t="shared" si="5"/>
        <v>0.0053273416783571935</v>
      </c>
    </row>
    <row r="56" spans="2:12" ht="12.75">
      <c r="B56" s="105" t="s">
        <v>128</v>
      </c>
      <c r="C56" s="107">
        <v>0</v>
      </c>
      <c r="D56" s="6">
        <f t="shared" si="0"/>
        <v>0</v>
      </c>
      <c r="E56" s="107">
        <v>0</v>
      </c>
      <c r="F56" s="6">
        <f t="shared" si="1"/>
        <v>0</v>
      </c>
      <c r="G56" s="107">
        <v>0</v>
      </c>
      <c r="H56" s="6">
        <f t="shared" si="2"/>
        <v>0</v>
      </c>
      <c r="I56" s="107">
        <v>7330</v>
      </c>
      <c r="J56" s="6">
        <f t="shared" si="3"/>
        <v>0.010555404352628268</v>
      </c>
      <c r="K56" s="46">
        <f t="shared" si="4"/>
        <v>7330</v>
      </c>
      <c r="L56" s="6">
        <f t="shared" si="5"/>
        <v>0.00152566573558735</v>
      </c>
    </row>
    <row r="57" spans="2:12" ht="12.75">
      <c r="B57" s="105" t="s">
        <v>130</v>
      </c>
      <c r="C57" s="107">
        <v>0</v>
      </c>
      <c r="D57" s="6">
        <f t="shared" si="0"/>
        <v>0</v>
      </c>
      <c r="E57" s="107">
        <v>0</v>
      </c>
      <c r="F57" s="6">
        <f t="shared" si="1"/>
        <v>0</v>
      </c>
      <c r="G57" s="107">
        <v>0</v>
      </c>
      <c r="H57" s="6">
        <f t="shared" si="2"/>
        <v>0</v>
      </c>
      <c r="I57" s="107">
        <v>5176</v>
      </c>
      <c r="J57" s="6">
        <f t="shared" si="3"/>
        <v>0.007453584301392075</v>
      </c>
      <c r="K57" s="46">
        <f t="shared" si="4"/>
        <v>5176</v>
      </c>
      <c r="L57" s="6">
        <f t="shared" si="5"/>
        <v>0.0010773323120600441</v>
      </c>
    </row>
    <row r="58" spans="2:12" ht="12.75">
      <c r="B58" s="105" t="s">
        <v>131</v>
      </c>
      <c r="C58" s="107">
        <v>0</v>
      </c>
      <c r="D58" s="6">
        <f t="shared" si="0"/>
        <v>0</v>
      </c>
      <c r="E58" s="107">
        <v>0</v>
      </c>
      <c r="F58" s="6">
        <f t="shared" si="1"/>
        <v>0</v>
      </c>
      <c r="G58" s="107">
        <v>0</v>
      </c>
      <c r="H58" s="6">
        <f t="shared" si="2"/>
        <v>0</v>
      </c>
      <c r="I58" s="107">
        <v>3261</v>
      </c>
      <c r="J58" s="6">
        <f t="shared" si="3"/>
        <v>0.00469593091322248</v>
      </c>
      <c r="K58" s="46">
        <f t="shared" si="4"/>
        <v>3261</v>
      </c>
      <c r="L58" s="6">
        <f t="shared" si="5"/>
        <v>0.0006787443333902249</v>
      </c>
    </row>
    <row r="59" spans="2:12" ht="12.75">
      <c r="B59" s="105" t="s">
        <v>132</v>
      </c>
      <c r="C59" s="107">
        <v>7984</v>
      </c>
      <c r="D59" s="6">
        <f t="shared" si="0"/>
        <v>0.00359399230694783</v>
      </c>
      <c r="E59" s="107">
        <v>7984</v>
      </c>
      <c r="F59" s="6">
        <f t="shared" si="1"/>
        <v>0.005253139612844137</v>
      </c>
      <c r="G59" s="107">
        <v>0</v>
      </c>
      <c r="H59" s="6">
        <f t="shared" si="2"/>
        <v>0</v>
      </c>
      <c r="I59" s="107">
        <v>34975</v>
      </c>
      <c r="J59" s="6">
        <f t="shared" si="3"/>
        <v>0.05036497506591728</v>
      </c>
      <c r="K59" s="46">
        <f t="shared" si="4"/>
        <v>50943</v>
      </c>
      <c r="L59" s="6">
        <f t="shared" si="5"/>
        <v>0.010603272792363762</v>
      </c>
    </row>
    <row r="60" spans="2:12" ht="12.75">
      <c r="B60" s="105" t="s">
        <v>134</v>
      </c>
      <c r="C60" s="107">
        <v>686</v>
      </c>
      <c r="D60" s="6">
        <f t="shared" si="0"/>
        <v>0.0003088024452111988</v>
      </c>
      <c r="E60" s="107">
        <v>686</v>
      </c>
      <c r="F60" s="6">
        <f t="shared" si="1"/>
        <v>0.00045135944068275025</v>
      </c>
      <c r="G60" s="107">
        <v>0</v>
      </c>
      <c r="H60" s="6">
        <f t="shared" si="2"/>
        <v>0</v>
      </c>
      <c r="I60" s="107">
        <v>956</v>
      </c>
      <c r="J60" s="6">
        <f t="shared" si="3"/>
        <v>0.001376666652266388</v>
      </c>
      <c r="K60" s="46">
        <f t="shared" si="4"/>
        <v>2328</v>
      </c>
      <c r="L60" s="6">
        <f t="shared" si="5"/>
        <v>0.00048454977250304924</v>
      </c>
    </row>
    <row r="61" spans="2:12" ht="12.75">
      <c r="B61" s="105" t="s">
        <v>135</v>
      </c>
      <c r="C61" s="107">
        <v>81925</v>
      </c>
      <c r="D61" s="6">
        <f t="shared" si="0"/>
        <v>0.03687848443721205</v>
      </c>
      <c r="E61" s="107">
        <v>81925</v>
      </c>
      <c r="F61" s="6">
        <f t="shared" si="1"/>
        <v>0.05390323932643486</v>
      </c>
      <c r="G61" s="107">
        <v>36709</v>
      </c>
      <c r="H61" s="6">
        <f t="shared" si="2"/>
        <v>0.09956576103023941</v>
      </c>
      <c r="I61" s="107">
        <v>623</v>
      </c>
      <c r="J61" s="6">
        <f t="shared" si="3"/>
        <v>0.0008971373685794557</v>
      </c>
      <c r="K61" s="46">
        <f t="shared" si="4"/>
        <v>201182</v>
      </c>
      <c r="L61" s="6">
        <f t="shared" si="5"/>
        <v>0.041874008733551744</v>
      </c>
    </row>
    <row r="62" spans="2:12" ht="12.75">
      <c r="B62" s="105" t="s">
        <v>136</v>
      </c>
      <c r="C62" s="107">
        <v>0</v>
      </c>
      <c r="D62" s="6">
        <f t="shared" si="0"/>
        <v>0</v>
      </c>
      <c r="E62" s="107">
        <v>0</v>
      </c>
      <c r="F62" s="6">
        <f t="shared" si="1"/>
        <v>0</v>
      </c>
      <c r="G62" s="107">
        <v>0</v>
      </c>
      <c r="H62" s="6">
        <f t="shared" si="2"/>
        <v>0</v>
      </c>
      <c r="I62" s="107">
        <v>27357</v>
      </c>
      <c r="J62" s="6">
        <f t="shared" si="3"/>
        <v>0.039394842684154364</v>
      </c>
      <c r="K62" s="46">
        <f t="shared" si="4"/>
        <v>27357</v>
      </c>
      <c r="L62" s="6">
        <f t="shared" si="5"/>
        <v>0.005694084246720755</v>
      </c>
    </row>
    <row r="63" spans="2:12" ht="12.75">
      <c r="B63" s="105" t="s">
        <v>137</v>
      </c>
      <c r="C63" s="107">
        <v>70282</v>
      </c>
      <c r="D63" s="6">
        <f t="shared" si="0"/>
        <v>0.03163739570602547</v>
      </c>
      <c r="E63" s="107">
        <v>70282</v>
      </c>
      <c r="F63" s="6">
        <f t="shared" si="1"/>
        <v>0.04624263004382661</v>
      </c>
      <c r="G63" s="107">
        <v>39660</v>
      </c>
      <c r="H63" s="6">
        <f t="shared" si="2"/>
        <v>0.10756975353344671</v>
      </c>
      <c r="I63" s="107">
        <v>31712</v>
      </c>
      <c r="J63" s="6">
        <f t="shared" si="3"/>
        <v>0.04566616409693692</v>
      </c>
      <c r="K63" s="46">
        <f t="shared" si="4"/>
        <v>211936</v>
      </c>
      <c r="L63" s="6">
        <f t="shared" si="5"/>
        <v>0.044112345612201995</v>
      </c>
    </row>
    <row r="64" spans="2:12" ht="12.75">
      <c r="B64" s="105" t="s">
        <v>139</v>
      </c>
      <c r="C64" s="107">
        <v>3482</v>
      </c>
      <c r="D64" s="6">
        <f t="shared" si="0"/>
        <v>0.0015674199915822074</v>
      </c>
      <c r="E64" s="107">
        <v>3482</v>
      </c>
      <c r="F64" s="6">
        <f t="shared" si="1"/>
        <v>0.0022910110385675458</v>
      </c>
      <c r="G64" s="107">
        <v>214</v>
      </c>
      <c r="H64" s="6">
        <f t="shared" si="2"/>
        <v>0.000580431852147191</v>
      </c>
      <c r="I64" s="107">
        <v>17156</v>
      </c>
      <c r="J64" s="6">
        <f t="shared" si="3"/>
        <v>0.024705118291090115</v>
      </c>
      <c r="K64" s="46">
        <f t="shared" si="4"/>
        <v>24334</v>
      </c>
      <c r="L64" s="6">
        <f t="shared" si="5"/>
        <v>0.005064877218251375</v>
      </c>
    </row>
    <row r="65" spans="2:12" ht="12.75">
      <c r="B65" s="105" t="s">
        <v>140</v>
      </c>
      <c r="C65" s="107">
        <v>7308</v>
      </c>
      <c r="D65" s="6">
        <f t="shared" si="0"/>
        <v>0.0032896913551070566</v>
      </c>
      <c r="E65" s="107">
        <v>7308</v>
      </c>
      <c r="F65" s="6">
        <f t="shared" si="1"/>
        <v>0.0048083597558448085</v>
      </c>
      <c r="G65" s="107">
        <v>0</v>
      </c>
      <c r="H65" s="6">
        <f t="shared" si="2"/>
        <v>0</v>
      </c>
      <c r="I65" s="107">
        <v>18304</v>
      </c>
      <c r="J65" s="6">
        <f t="shared" si="3"/>
        <v>0.026358270296112932</v>
      </c>
      <c r="K65" s="46">
        <f t="shared" si="4"/>
        <v>32920</v>
      </c>
      <c r="L65" s="6">
        <f t="shared" si="5"/>
        <v>0.0068519667142613325</v>
      </c>
    </row>
    <row r="66" spans="2:12" ht="12.75">
      <c r="B66" s="105" t="s">
        <v>141</v>
      </c>
      <c r="C66" s="107">
        <v>0</v>
      </c>
      <c r="D66" s="6">
        <f t="shared" si="0"/>
        <v>0</v>
      </c>
      <c r="E66" s="107">
        <v>0</v>
      </c>
      <c r="F66" s="6">
        <f t="shared" si="1"/>
        <v>0</v>
      </c>
      <c r="G66" s="107">
        <v>0</v>
      </c>
      <c r="H66" s="6">
        <f t="shared" si="2"/>
        <v>0</v>
      </c>
      <c r="I66" s="107">
        <v>5103</v>
      </c>
      <c r="J66" s="6">
        <f t="shared" si="3"/>
        <v>0.007348462266229474</v>
      </c>
      <c r="K66" s="46">
        <f t="shared" si="4"/>
        <v>5103</v>
      </c>
      <c r="L66" s="6">
        <f t="shared" si="5"/>
        <v>0.0010621380966851634</v>
      </c>
    </row>
    <row r="67" spans="2:12" ht="12.75">
      <c r="B67" s="105" t="s">
        <v>143</v>
      </c>
      <c r="C67" s="107">
        <v>0</v>
      </c>
      <c r="D67" s="6">
        <f t="shared" si="0"/>
        <v>0</v>
      </c>
      <c r="E67" s="107">
        <v>0</v>
      </c>
      <c r="F67" s="6">
        <f t="shared" si="1"/>
        <v>0</v>
      </c>
      <c r="G67" s="107">
        <v>0</v>
      </c>
      <c r="H67" s="6">
        <f t="shared" si="2"/>
        <v>0</v>
      </c>
      <c r="I67" s="107">
        <v>16709</v>
      </c>
      <c r="J67" s="6">
        <f t="shared" si="3"/>
        <v>0.024061425829204054</v>
      </c>
      <c r="K67" s="46">
        <f t="shared" si="4"/>
        <v>16709</v>
      </c>
      <c r="L67" s="6">
        <f t="shared" si="5"/>
        <v>0.0034778102013545745</v>
      </c>
    </row>
    <row r="68" spans="2:12" ht="12.75">
      <c r="B68" s="105" t="s">
        <v>145</v>
      </c>
      <c r="C68" s="107">
        <v>1090</v>
      </c>
      <c r="D68" s="6">
        <f>+C68/$C$76</f>
        <v>0.0004906627773763946</v>
      </c>
      <c r="E68" s="107">
        <v>1090</v>
      </c>
      <c r="F68" s="6">
        <f>+E68/$E$76</f>
        <v>0.0007171746214929996</v>
      </c>
      <c r="G68" s="107">
        <v>0</v>
      </c>
      <c r="H68" s="6">
        <f>+G68/$G$76</f>
        <v>0</v>
      </c>
      <c r="I68" s="107">
        <v>0</v>
      </c>
      <c r="J68" s="6">
        <f>+I68/$I$76</f>
        <v>0</v>
      </c>
      <c r="K68" s="46">
        <f>+C68+E68+G68+I68</f>
        <v>2180</v>
      </c>
      <c r="L68" s="6">
        <f>+K68/$K$76</f>
        <v>0.00045374506188000316</v>
      </c>
    </row>
    <row r="69" spans="2:12" ht="12.75">
      <c r="B69" s="105" t="s">
        <v>146</v>
      </c>
      <c r="C69" s="107">
        <v>0</v>
      </c>
      <c r="D69" s="6">
        <f>+C69/$C$76</f>
        <v>0</v>
      </c>
      <c r="E69" s="107">
        <v>0</v>
      </c>
      <c r="F69" s="6">
        <f>+E69/$E$76</f>
        <v>0</v>
      </c>
      <c r="G69" s="107">
        <v>0</v>
      </c>
      <c r="H69" s="6">
        <f>+G69/$G$76</f>
        <v>0</v>
      </c>
      <c r="I69" s="107">
        <v>454</v>
      </c>
      <c r="J69" s="6">
        <f>+I69/$I$76</f>
        <v>0.0006537726570386402</v>
      </c>
      <c r="K69" s="46">
        <f>+C69+E69+G69+I69</f>
        <v>454</v>
      </c>
      <c r="L69" s="6">
        <f>+K69/$K$76</f>
        <v>9.44955312355603E-05</v>
      </c>
    </row>
    <row r="70" spans="2:12" ht="12.75">
      <c r="B70" s="105" t="s">
        <v>147</v>
      </c>
      <c r="C70" s="107">
        <v>0</v>
      </c>
      <c r="D70" s="6">
        <f>+C70/$C$76</f>
        <v>0</v>
      </c>
      <c r="E70" s="107">
        <v>0</v>
      </c>
      <c r="F70" s="6">
        <f>+E70/$E$76</f>
        <v>0</v>
      </c>
      <c r="G70" s="107">
        <v>0</v>
      </c>
      <c r="H70" s="6">
        <f>+G70/$G$76</f>
        <v>0</v>
      </c>
      <c r="I70" s="107">
        <v>547</v>
      </c>
      <c r="J70" s="6">
        <f>+I70/$I$76</f>
        <v>0.0007876952497800358</v>
      </c>
      <c r="K70" s="46">
        <f>+C70+E70+G70+I70</f>
        <v>547</v>
      </c>
      <c r="L70" s="6">
        <f>+K70/$K$76</f>
        <v>0.0001138525453432852</v>
      </c>
    </row>
    <row r="71" spans="2:12" ht="12.75">
      <c r="B71" s="105" t="s">
        <v>148</v>
      </c>
      <c r="C71" s="107">
        <v>2033</v>
      </c>
      <c r="D71" s="6">
        <f>+C71/$C$76</f>
        <v>0.0009151536022075324</v>
      </c>
      <c r="E71" s="107">
        <v>2033</v>
      </c>
      <c r="F71" s="6">
        <f>+E71/$E$76</f>
        <v>0.0013376293628396957</v>
      </c>
      <c r="G71" s="107">
        <v>0</v>
      </c>
      <c r="H71" s="6">
        <f>+G71/$G$76</f>
        <v>0</v>
      </c>
      <c r="I71" s="107">
        <v>1324</v>
      </c>
      <c r="J71" s="6">
        <f>+I71/$I$76</f>
        <v>0.0019065969117162108</v>
      </c>
      <c r="K71" s="46">
        <f>+C71+E71+G71+I71</f>
        <v>5390</v>
      </c>
      <c r="L71" s="6">
        <f>+K71/$K$76</f>
        <v>0.0011218742585014758</v>
      </c>
    </row>
    <row r="72" spans="2:12" ht="12.75">
      <c r="B72" s="105" t="s">
        <v>149</v>
      </c>
      <c r="C72" s="107">
        <v>0</v>
      </c>
      <c r="D72" s="6">
        <f>+C72/$C$76</f>
        <v>0</v>
      </c>
      <c r="E72" s="107">
        <v>0</v>
      </c>
      <c r="F72" s="6">
        <f>+E72/$E$76</f>
        <v>0</v>
      </c>
      <c r="G72" s="107">
        <v>0</v>
      </c>
      <c r="H72" s="6"/>
      <c r="I72" s="107">
        <v>2004</v>
      </c>
      <c r="J72" s="6">
        <f>+I72/$I$76</f>
        <v>0.0028858158693952315</v>
      </c>
      <c r="K72" s="46">
        <f>+C72+E72+G72+I72</f>
        <v>2004</v>
      </c>
      <c r="L72" s="6">
        <f>+K72/$K$76</f>
        <v>0.00041711243303097536</v>
      </c>
    </row>
    <row r="73" spans="2:12" ht="12.75">
      <c r="B73" s="75"/>
      <c r="C73" s="76"/>
      <c r="D73" s="6"/>
      <c r="E73" s="76"/>
      <c r="F73" s="6"/>
      <c r="G73" s="76"/>
      <c r="H73" s="6"/>
      <c r="I73" s="76"/>
      <c r="J73" s="6"/>
      <c r="K73" s="46"/>
      <c r="L73" s="6"/>
    </row>
    <row r="74" spans="2:12" ht="12.75">
      <c r="B74" s="24"/>
      <c r="C74" s="25"/>
      <c r="D74" s="6"/>
      <c r="E74" s="25"/>
      <c r="F74" s="6"/>
      <c r="G74" s="25"/>
      <c r="H74" s="6"/>
      <c r="I74" s="25"/>
      <c r="J74" s="6"/>
      <c r="K74" s="25"/>
      <c r="L74" s="6"/>
    </row>
    <row r="75" spans="2:1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</row>
    <row r="76" spans="3:13" ht="12.75">
      <c r="C76" s="4">
        <f aca="true" t="shared" si="6" ref="C76:L76">SUM(C3:C75)</f>
        <v>2221485</v>
      </c>
      <c r="D76" s="7">
        <f t="shared" si="6"/>
        <v>1</v>
      </c>
      <c r="E76" s="4">
        <f t="shared" si="6"/>
        <v>1519853</v>
      </c>
      <c r="F76" s="7">
        <f t="shared" si="6"/>
        <v>1</v>
      </c>
      <c r="G76" s="4">
        <f t="shared" si="6"/>
        <v>368691</v>
      </c>
      <c r="H76" s="7">
        <f t="shared" si="6"/>
        <v>1</v>
      </c>
      <c r="I76" s="4">
        <f t="shared" si="6"/>
        <v>694431</v>
      </c>
      <c r="J76" s="7">
        <f t="shared" si="6"/>
        <v>0.9999999999999998</v>
      </c>
      <c r="K76" s="4">
        <f t="shared" si="6"/>
        <v>4804460</v>
      </c>
      <c r="L76" s="7">
        <f t="shared" si="6"/>
        <v>1.0000000000000002</v>
      </c>
      <c r="M76" s="4">
        <f>+I76+G76+E76+C76</f>
        <v>4804460</v>
      </c>
    </row>
    <row r="77" spans="3:11" ht="12.75">
      <c r="C77" s="4"/>
      <c r="G77" s="4"/>
      <c r="I77" s="4"/>
      <c r="K77" s="4">
        <f>+K76-K78</f>
        <v>5.03000000026077</v>
      </c>
    </row>
    <row r="78" spans="3:11" ht="12.75">
      <c r="C78" s="9">
        <v>2221483.96</v>
      </c>
      <c r="E78" s="4">
        <v>1519850.19</v>
      </c>
      <c r="G78" s="9">
        <v>368690.67</v>
      </c>
      <c r="I78" s="9">
        <v>694430.15</v>
      </c>
      <c r="K78" s="4">
        <f>SUM(C78:I78)</f>
        <v>4804454.97</v>
      </c>
    </row>
    <row r="80" spans="3:11" ht="12.75">
      <c r="C80" s="4">
        <f>+C76-C78</f>
        <v>1.040000000037253</v>
      </c>
      <c r="E80" s="4">
        <f>+E76-E78</f>
        <v>2.8100000000558794</v>
      </c>
      <c r="G80" s="4">
        <f>+G76-G78</f>
        <v>0.33000000001629815</v>
      </c>
      <c r="I80" s="4">
        <f>+I76-I78</f>
        <v>0.8499999999767169</v>
      </c>
      <c r="K80" s="4">
        <f>+K76-K78</f>
        <v>5.03000000026077</v>
      </c>
    </row>
    <row r="83" ht="12.75">
      <c r="K83" s="4">
        <f>+K78</f>
        <v>4804454.97</v>
      </c>
    </row>
    <row r="84" ht="12.75">
      <c r="K84" s="4">
        <v>0</v>
      </c>
    </row>
    <row r="85" ht="12.75">
      <c r="K85" s="4">
        <f>+K83-K84</f>
        <v>4804454.97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N85"/>
  <sheetViews>
    <sheetView workbookViewId="0" topLeftCell="A48">
      <selection activeCell="A49" sqref="A49"/>
    </sheetView>
  </sheetViews>
  <sheetFormatPr defaultColWidth="9.140625" defaultRowHeight="12.75"/>
  <cols>
    <col min="3" max="3" width="15.00390625" style="4" customWidth="1"/>
    <col min="4" max="4" width="16.421875" style="0" customWidth="1"/>
    <col min="5" max="5" width="13.140625" style="4" customWidth="1"/>
    <col min="7" max="7" width="19.57421875" style="4" customWidth="1"/>
    <col min="9" max="9" width="13.57421875" style="0" customWidth="1"/>
    <col min="11" max="11" width="16.421875" style="0" customWidth="1"/>
    <col min="13" max="13" width="11.28125" style="0" customWidth="1"/>
  </cols>
  <sheetData>
    <row r="1" spans="4:6" ht="12.75">
      <c r="D1" s="5">
        <v>35186</v>
      </c>
      <c r="F1" t="s">
        <v>157</v>
      </c>
    </row>
    <row r="2" spans="2:12" ht="12.75">
      <c r="B2" s="108" t="s">
        <v>150</v>
      </c>
      <c r="C2" s="110" t="s">
        <v>151</v>
      </c>
      <c r="D2" s="1" t="s">
        <v>159</v>
      </c>
      <c r="E2" s="110" t="s">
        <v>152</v>
      </c>
      <c r="F2" s="1" t="s">
        <v>159</v>
      </c>
      <c r="G2" s="110" t="s">
        <v>153</v>
      </c>
      <c r="H2" s="1" t="s">
        <v>159</v>
      </c>
      <c r="I2" s="110" t="s">
        <v>154</v>
      </c>
      <c r="J2" s="1" t="s">
        <v>159</v>
      </c>
      <c r="K2" s="47" t="s">
        <v>155</v>
      </c>
      <c r="L2" s="1" t="s">
        <v>156</v>
      </c>
    </row>
    <row r="3" spans="2:14" ht="12.75">
      <c r="B3" s="109" t="s">
        <v>2</v>
      </c>
      <c r="C3" s="111">
        <v>9423</v>
      </c>
      <c r="D3" s="6">
        <f>+C3/$C$76</f>
        <v>0.005164900818337782</v>
      </c>
      <c r="E3" s="111">
        <v>9423</v>
      </c>
      <c r="F3" s="6">
        <f>+E3/$E$76</f>
        <v>0.008073339473515111</v>
      </c>
      <c r="G3" s="111">
        <v>239</v>
      </c>
      <c r="H3" s="6">
        <f>+G3/$G$76</f>
        <v>0.0007724877985713824</v>
      </c>
      <c r="I3" s="111">
        <v>1912</v>
      </c>
      <c r="J3" s="6">
        <f>+I3/$I$76</f>
        <v>0.002989242167700863</v>
      </c>
      <c r="K3" s="48">
        <f>+C3+E3+G3+I3</f>
        <v>20997</v>
      </c>
      <c r="L3" s="6">
        <f>+K3/$K$76</f>
        <v>0.005328346641723058</v>
      </c>
      <c r="N3" s="4"/>
    </row>
    <row r="4" spans="2:14" ht="12.75">
      <c r="B4" s="109" t="s">
        <v>6</v>
      </c>
      <c r="C4" s="111">
        <v>7225</v>
      </c>
      <c r="D4" s="6">
        <f aca="true" t="shared" si="0" ref="D4:D67">+C4/$C$76</f>
        <v>0.003960140975537565</v>
      </c>
      <c r="E4" s="111">
        <v>7225</v>
      </c>
      <c r="F4" s="6">
        <f aca="true" t="shared" si="1" ref="F4:F67">+E4/$E$76</f>
        <v>0.006190160001713539</v>
      </c>
      <c r="G4" s="111">
        <v>1011</v>
      </c>
      <c r="H4" s="6">
        <f aca="true" t="shared" si="2" ref="H4:H67">+G4/$G$76</f>
        <v>0.0032677203529525843</v>
      </c>
      <c r="I4" s="111">
        <v>14033</v>
      </c>
      <c r="J4" s="6">
        <f aca="true" t="shared" si="3" ref="J4:J67">+I4/$I$76</f>
        <v>0.021939349026854713</v>
      </c>
      <c r="K4" s="48">
        <f aca="true" t="shared" si="4" ref="K4:K67">+C4+E4+G4+I4</f>
        <v>29494</v>
      </c>
      <c r="L4" s="6">
        <f aca="true" t="shared" si="5" ref="L4:L67">+K4/$K$76</f>
        <v>0.007484605222221263</v>
      </c>
      <c r="N4" s="4"/>
    </row>
    <row r="5" spans="2:14" ht="12.75">
      <c r="B5" s="109" t="s">
        <v>7</v>
      </c>
      <c r="C5" s="111">
        <v>441</v>
      </c>
      <c r="D5" s="6">
        <f t="shared" si="0"/>
        <v>0.000241719331517241</v>
      </c>
      <c r="E5" s="111">
        <v>441</v>
      </c>
      <c r="F5" s="6">
        <f t="shared" si="1"/>
        <v>0.00037783537173088867</v>
      </c>
      <c r="G5" s="111">
        <v>0</v>
      </c>
      <c r="H5" s="6">
        <f t="shared" si="2"/>
        <v>0</v>
      </c>
      <c r="I5" s="111">
        <v>4107</v>
      </c>
      <c r="J5" s="6">
        <f t="shared" si="3"/>
        <v>0.006420929698089668</v>
      </c>
      <c r="K5" s="48">
        <f t="shared" si="4"/>
        <v>4989</v>
      </c>
      <c r="L5" s="6">
        <f t="shared" si="5"/>
        <v>0.001266043786996063</v>
      </c>
      <c r="N5" s="4"/>
    </row>
    <row r="6" spans="2:14" ht="12.75">
      <c r="B6" s="109" t="s">
        <v>8</v>
      </c>
      <c r="C6" s="111">
        <v>20842</v>
      </c>
      <c r="D6" s="6">
        <f t="shared" si="0"/>
        <v>0.011423841967080128</v>
      </c>
      <c r="E6" s="111">
        <v>20842</v>
      </c>
      <c r="F6" s="6">
        <f t="shared" si="1"/>
        <v>0.01785679096964894</v>
      </c>
      <c r="G6" s="111">
        <v>15260</v>
      </c>
      <c r="H6" s="6">
        <f t="shared" si="2"/>
        <v>0.049322861113804586</v>
      </c>
      <c r="I6" s="111">
        <v>12787</v>
      </c>
      <c r="J6" s="6">
        <f t="shared" si="3"/>
        <v>0.01999133870208731</v>
      </c>
      <c r="K6" s="48">
        <f t="shared" si="4"/>
        <v>69731</v>
      </c>
      <c r="L6" s="6">
        <f t="shared" si="5"/>
        <v>0.017695429807781615</v>
      </c>
      <c r="N6" s="4"/>
    </row>
    <row r="7" spans="2:14" ht="12.75">
      <c r="B7" s="109" t="s">
        <v>12</v>
      </c>
      <c r="C7" s="111">
        <v>0</v>
      </c>
      <c r="D7" s="6">
        <f t="shared" si="0"/>
        <v>0</v>
      </c>
      <c r="E7" s="111">
        <v>0</v>
      </c>
      <c r="F7" s="6">
        <f t="shared" si="1"/>
        <v>0</v>
      </c>
      <c r="G7" s="111">
        <v>0</v>
      </c>
      <c r="H7" s="6">
        <f t="shared" si="2"/>
        <v>0</v>
      </c>
      <c r="I7" s="111">
        <v>2430</v>
      </c>
      <c r="J7" s="6">
        <f t="shared" si="3"/>
        <v>0.0037990891566491098</v>
      </c>
      <c r="K7" s="48">
        <f t="shared" si="4"/>
        <v>2430</v>
      </c>
      <c r="L7" s="6">
        <f t="shared" si="5"/>
        <v>0.0006166539191021113</v>
      </c>
      <c r="N7" s="4"/>
    </row>
    <row r="8" spans="2:14" ht="12.75">
      <c r="B8" s="109" t="s">
        <v>15</v>
      </c>
      <c r="C8" s="111">
        <v>19054</v>
      </c>
      <c r="D8" s="6">
        <f t="shared" si="0"/>
        <v>0.010443809847459207</v>
      </c>
      <c r="E8" s="111">
        <v>19054</v>
      </c>
      <c r="F8" s="6">
        <f t="shared" si="1"/>
        <v>0.01632488701351554</v>
      </c>
      <c r="G8" s="111">
        <v>3055</v>
      </c>
      <c r="H8" s="6">
        <f t="shared" si="2"/>
        <v>0.009874268722324574</v>
      </c>
      <c r="I8" s="111">
        <v>4383</v>
      </c>
      <c r="J8" s="6">
        <f t="shared" si="3"/>
        <v>0.0068524311825485795</v>
      </c>
      <c r="K8" s="48">
        <f t="shared" si="4"/>
        <v>45546</v>
      </c>
      <c r="L8" s="6">
        <f t="shared" si="5"/>
        <v>0.01155807382692377</v>
      </c>
      <c r="N8" s="4"/>
    </row>
    <row r="9" spans="2:14" ht="12.75">
      <c r="B9" s="109" t="s">
        <v>17</v>
      </c>
      <c r="C9" s="111">
        <v>6731</v>
      </c>
      <c r="D9" s="6">
        <f t="shared" si="0"/>
        <v>0.0036893714749264154</v>
      </c>
      <c r="E9" s="111">
        <v>6731</v>
      </c>
      <c r="F9" s="6">
        <f t="shared" si="1"/>
        <v>0.005766915843810911</v>
      </c>
      <c r="G9" s="111">
        <v>749</v>
      </c>
      <c r="H9" s="6">
        <f t="shared" si="2"/>
        <v>0.002420892724393161</v>
      </c>
      <c r="I9" s="111">
        <v>1020</v>
      </c>
      <c r="J9" s="6">
        <f t="shared" si="3"/>
        <v>0.0015946793990872805</v>
      </c>
      <c r="K9" s="48">
        <f t="shared" si="4"/>
        <v>15231</v>
      </c>
      <c r="L9" s="6">
        <f t="shared" si="5"/>
        <v>0.003865125860841258</v>
      </c>
      <c r="N9" s="4"/>
    </row>
    <row r="10" spans="2:14" ht="12.75">
      <c r="B10" s="109" t="s">
        <v>24</v>
      </c>
      <c r="C10" s="111">
        <v>1058</v>
      </c>
      <c r="D10" s="6">
        <f t="shared" si="0"/>
        <v>0.0005799071490821791</v>
      </c>
      <c r="E10" s="111">
        <v>1058</v>
      </c>
      <c r="F10" s="6">
        <f t="shared" si="1"/>
        <v>0.0009064621843339688</v>
      </c>
      <c r="G10" s="111">
        <v>0</v>
      </c>
      <c r="H10" s="6">
        <f t="shared" si="2"/>
        <v>0</v>
      </c>
      <c r="I10" s="111">
        <v>451</v>
      </c>
      <c r="J10" s="6">
        <f t="shared" si="3"/>
        <v>0.0007050984401846701</v>
      </c>
      <c r="K10" s="48">
        <f t="shared" si="4"/>
        <v>2567</v>
      </c>
      <c r="L10" s="6">
        <f t="shared" si="5"/>
        <v>0.0006514200042531357</v>
      </c>
      <c r="N10" s="4"/>
    </row>
    <row r="11" spans="2:14" ht="12.75">
      <c r="B11" s="109" t="s">
        <v>27</v>
      </c>
      <c r="C11" s="111">
        <v>453</v>
      </c>
      <c r="D11" s="6">
        <f t="shared" si="0"/>
        <v>0.00024829672829322034</v>
      </c>
      <c r="E11" s="111">
        <v>453</v>
      </c>
      <c r="F11" s="6">
        <f t="shared" si="1"/>
        <v>0.0003881166063358108</v>
      </c>
      <c r="G11" s="111">
        <v>0</v>
      </c>
      <c r="H11" s="6">
        <f t="shared" si="2"/>
        <v>0</v>
      </c>
      <c r="I11" s="111">
        <v>1003</v>
      </c>
      <c r="J11" s="6">
        <f t="shared" si="3"/>
        <v>0.0015681014091024925</v>
      </c>
      <c r="K11" s="48">
        <f t="shared" si="4"/>
        <v>1909</v>
      </c>
      <c r="L11" s="6">
        <f t="shared" si="5"/>
        <v>0.0004844412887102594</v>
      </c>
      <c r="N11" s="4"/>
    </row>
    <row r="12" spans="2:14" ht="12.75">
      <c r="B12" s="109" t="s">
        <v>28</v>
      </c>
      <c r="C12" s="111">
        <v>13977</v>
      </c>
      <c r="D12" s="6">
        <f t="shared" si="0"/>
        <v>0.007661022894821945</v>
      </c>
      <c r="E12" s="111">
        <v>13977</v>
      </c>
      <c r="F12" s="6">
        <f t="shared" si="1"/>
        <v>0.011975068006083063</v>
      </c>
      <c r="G12" s="111">
        <v>0</v>
      </c>
      <c r="H12" s="6">
        <f t="shared" si="2"/>
        <v>0</v>
      </c>
      <c r="I12" s="111">
        <v>4447</v>
      </c>
      <c r="J12" s="6">
        <f t="shared" si="3"/>
        <v>0.006952489497785428</v>
      </c>
      <c r="K12" s="48">
        <f t="shared" si="4"/>
        <v>32401</v>
      </c>
      <c r="L12" s="6">
        <f t="shared" si="5"/>
        <v>0.008222306021739715</v>
      </c>
      <c r="N12" s="4"/>
    </row>
    <row r="13" spans="2:14" ht="12.75">
      <c r="B13" s="109" t="s">
        <v>31</v>
      </c>
      <c r="C13" s="111">
        <v>0</v>
      </c>
      <c r="D13" s="6">
        <f t="shared" si="0"/>
        <v>0</v>
      </c>
      <c r="E13" s="111">
        <v>0</v>
      </c>
      <c r="F13" s="6">
        <f t="shared" si="1"/>
        <v>0</v>
      </c>
      <c r="G13" s="111">
        <v>0</v>
      </c>
      <c r="H13" s="6">
        <f t="shared" si="2"/>
        <v>0</v>
      </c>
      <c r="I13" s="111">
        <v>469</v>
      </c>
      <c r="J13" s="6">
        <f t="shared" si="3"/>
        <v>0.0007332398413450339</v>
      </c>
      <c r="K13" s="48">
        <f t="shared" si="4"/>
        <v>469</v>
      </c>
      <c r="L13" s="6">
        <f t="shared" si="5"/>
        <v>0.00011901674405715646</v>
      </c>
      <c r="N13" s="4"/>
    </row>
    <row r="14" spans="2:14" ht="12.75">
      <c r="B14" s="109" t="s">
        <v>32</v>
      </c>
      <c r="C14" s="111">
        <v>189</v>
      </c>
      <c r="D14" s="6">
        <f t="shared" si="0"/>
        <v>0.00010359399922167472</v>
      </c>
      <c r="E14" s="111">
        <v>189</v>
      </c>
      <c r="F14" s="6">
        <f t="shared" si="1"/>
        <v>0.00016192944502752373</v>
      </c>
      <c r="G14" s="111">
        <v>0</v>
      </c>
      <c r="H14" s="6">
        <f t="shared" si="2"/>
        <v>0</v>
      </c>
      <c r="I14" s="111">
        <v>0</v>
      </c>
      <c r="J14" s="6">
        <f t="shared" si="3"/>
        <v>0</v>
      </c>
      <c r="K14" s="48">
        <f t="shared" si="4"/>
        <v>378</v>
      </c>
      <c r="L14" s="6">
        <f t="shared" si="5"/>
        <v>9.592394297143954E-05</v>
      </c>
      <c r="N14" s="4"/>
    </row>
    <row r="15" spans="2:14" ht="12.75">
      <c r="B15" s="109" t="s">
        <v>33</v>
      </c>
      <c r="C15" s="111">
        <v>6868</v>
      </c>
      <c r="D15" s="6">
        <f t="shared" si="0"/>
        <v>0.0037644634214521796</v>
      </c>
      <c r="E15" s="111">
        <v>6868</v>
      </c>
      <c r="F15" s="6">
        <f t="shared" si="1"/>
        <v>0.005884293272217105</v>
      </c>
      <c r="G15" s="111">
        <v>968</v>
      </c>
      <c r="H15" s="6">
        <f t="shared" si="2"/>
        <v>0.0031287371925401595</v>
      </c>
      <c r="I15" s="111">
        <v>17289</v>
      </c>
      <c r="J15" s="6">
        <f t="shared" si="3"/>
        <v>0.027029815814529404</v>
      </c>
      <c r="K15" s="48">
        <f t="shared" si="4"/>
        <v>31993</v>
      </c>
      <c r="L15" s="6">
        <f t="shared" si="5"/>
        <v>0.008118769067421336</v>
      </c>
      <c r="N15" s="4"/>
    </row>
    <row r="16" spans="2:14" ht="12.75">
      <c r="B16" s="109" t="s">
        <v>35</v>
      </c>
      <c r="C16" s="111">
        <v>19806</v>
      </c>
      <c r="D16" s="6">
        <f t="shared" si="0"/>
        <v>0.010855993378753911</v>
      </c>
      <c r="E16" s="111">
        <v>19806</v>
      </c>
      <c r="F16" s="6">
        <f t="shared" si="1"/>
        <v>0.016969177715423993</v>
      </c>
      <c r="G16" s="111">
        <v>8350</v>
      </c>
      <c r="H16" s="6">
        <f t="shared" si="2"/>
        <v>0.026988590452180095</v>
      </c>
      <c r="I16" s="111">
        <v>0</v>
      </c>
      <c r="J16" s="6">
        <f t="shared" si="3"/>
        <v>0</v>
      </c>
      <c r="K16" s="48">
        <f t="shared" si="4"/>
        <v>47962</v>
      </c>
      <c r="L16" s="6">
        <f t="shared" si="5"/>
        <v>0.01217117500739731</v>
      </c>
      <c r="N16" s="4"/>
    </row>
    <row r="17" spans="2:14" ht="12.75">
      <c r="B17" s="109" t="s">
        <v>38</v>
      </c>
      <c r="C17" s="111">
        <v>25783</v>
      </c>
      <c r="D17" s="6">
        <f t="shared" si="0"/>
        <v>0.014132085089589625</v>
      </c>
      <c r="E17" s="111">
        <v>25783</v>
      </c>
      <c r="F17" s="6">
        <f t="shared" si="1"/>
        <v>0.02209008931822563</v>
      </c>
      <c r="G17" s="111">
        <v>7774</v>
      </c>
      <c r="H17" s="6">
        <f t="shared" si="2"/>
        <v>0.02512686253595785</v>
      </c>
      <c r="I17" s="111">
        <v>22869</v>
      </c>
      <c r="J17" s="6">
        <f t="shared" si="3"/>
        <v>0.035753650174242174</v>
      </c>
      <c r="K17" s="48">
        <f t="shared" si="4"/>
        <v>82209</v>
      </c>
      <c r="L17" s="6">
        <f t="shared" si="5"/>
        <v>0.02086193499401871</v>
      </c>
      <c r="N17" s="4"/>
    </row>
    <row r="18" spans="2:14" ht="12.75">
      <c r="B18" s="109" t="s">
        <v>39</v>
      </c>
      <c r="C18" s="111">
        <v>78</v>
      </c>
      <c r="D18" s="6">
        <f t="shared" si="0"/>
        <v>4.2753079043865754E-05</v>
      </c>
      <c r="E18" s="111">
        <v>78</v>
      </c>
      <c r="F18" s="6">
        <f t="shared" si="1"/>
        <v>6.682802493199392E-05</v>
      </c>
      <c r="G18" s="111">
        <v>0</v>
      </c>
      <c r="H18" s="6">
        <f t="shared" si="2"/>
        <v>0</v>
      </c>
      <c r="I18" s="111">
        <v>1901</v>
      </c>
      <c r="J18" s="6">
        <f t="shared" si="3"/>
        <v>0.00297204464476953</v>
      </c>
      <c r="K18" s="48">
        <f t="shared" si="4"/>
        <v>2057</v>
      </c>
      <c r="L18" s="6">
        <f t="shared" si="5"/>
        <v>0.0005219988113551617</v>
      </c>
      <c r="N18" s="4"/>
    </row>
    <row r="19" spans="2:14" ht="12.75">
      <c r="B19" s="109" t="s">
        <v>40</v>
      </c>
      <c r="C19" s="111">
        <v>185338</v>
      </c>
      <c r="D19" s="6">
        <f t="shared" si="0"/>
        <v>0.10158679697220502</v>
      </c>
      <c r="E19" s="111">
        <v>185338</v>
      </c>
      <c r="F19" s="6">
        <f t="shared" si="1"/>
        <v>0.15879195493392165</v>
      </c>
      <c r="G19" s="111">
        <v>45032</v>
      </c>
      <c r="H19" s="6">
        <f t="shared" si="2"/>
        <v>0.14555092278354181</v>
      </c>
      <c r="I19" s="111">
        <v>15253</v>
      </c>
      <c r="J19" s="6">
        <f t="shared" si="3"/>
        <v>0.023846710661057147</v>
      </c>
      <c r="K19" s="48">
        <f t="shared" si="4"/>
        <v>430961</v>
      </c>
      <c r="L19" s="6">
        <f t="shared" si="5"/>
        <v>0.10936369943628188</v>
      </c>
      <c r="N19" s="4"/>
    </row>
    <row r="20" spans="2:14" ht="12.75">
      <c r="B20" s="109" t="s">
        <v>42</v>
      </c>
      <c r="C20" s="111">
        <v>0</v>
      </c>
      <c r="D20" s="6">
        <f t="shared" si="0"/>
        <v>0</v>
      </c>
      <c r="E20" s="111">
        <v>0</v>
      </c>
      <c r="F20" s="6">
        <f t="shared" si="1"/>
        <v>0</v>
      </c>
      <c r="G20" s="111">
        <v>0</v>
      </c>
      <c r="H20" s="6">
        <f t="shared" si="2"/>
        <v>0</v>
      </c>
      <c r="I20" s="111">
        <v>730</v>
      </c>
      <c r="J20" s="6">
        <f t="shared" si="3"/>
        <v>0.0011412901581703085</v>
      </c>
      <c r="K20" s="48">
        <f t="shared" si="4"/>
        <v>730</v>
      </c>
      <c r="L20" s="6">
        <f t="shared" si="5"/>
        <v>0.00018524994277553138</v>
      </c>
      <c r="N20" s="4"/>
    </row>
    <row r="21" spans="2:14" ht="12.75">
      <c r="B21" s="109" t="s">
        <v>43</v>
      </c>
      <c r="C21" s="111">
        <v>3500</v>
      </c>
      <c r="D21" s="6">
        <f t="shared" si="0"/>
        <v>0.0019184073929939761</v>
      </c>
      <c r="E21" s="111">
        <v>3500</v>
      </c>
      <c r="F21" s="6">
        <f t="shared" si="1"/>
        <v>0.0029986934264356244</v>
      </c>
      <c r="G21" s="111">
        <v>28</v>
      </c>
      <c r="H21" s="6">
        <f t="shared" si="2"/>
        <v>9.050066259413686E-05</v>
      </c>
      <c r="I21" s="111">
        <v>695</v>
      </c>
      <c r="J21" s="6">
        <f t="shared" si="3"/>
        <v>0.0010865707670251567</v>
      </c>
      <c r="K21" s="48">
        <f t="shared" si="4"/>
        <v>7723</v>
      </c>
      <c r="L21" s="6">
        <f t="shared" si="5"/>
        <v>0.001959842887747163</v>
      </c>
      <c r="N21" s="4"/>
    </row>
    <row r="22" spans="2:14" ht="12.75">
      <c r="B22" s="109" t="s">
        <v>44</v>
      </c>
      <c r="C22" s="111">
        <v>11712</v>
      </c>
      <c r="D22" s="6">
        <f t="shared" si="0"/>
        <v>0.0064195392533558425</v>
      </c>
      <c r="E22" s="111">
        <v>11712</v>
      </c>
      <c r="F22" s="6">
        <f t="shared" si="1"/>
        <v>0.01003448497440401</v>
      </c>
      <c r="G22" s="111">
        <v>743</v>
      </c>
      <c r="H22" s="6">
        <f t="shared" si="2"/>
        <v>0.0024014997252658457</v>
      </c>
      <c r="I22" s="111">
        <v>10672</v>
      </c>
      <c r="J22" s="6">
        <f t="shared" si="3"/>
        <v>0.016684724065744568</v>
      </c>
      <c r="K22" s="48">
        <f t="shared" si="4"/>
        <v>34839</v>
      </c>
      <c r="L22" s="6">
        <f t="shared" si="5"/>
        <v>0.008840990077201011</v>
      </c>
      <c r="N22" s="4"/>
    </row>
    <row r="23" spans="2:14" ht="12.75">
      <c r="B23" s="109" t="s">
        <v>45</v>
      </c>
      <c r="C23" s="111">
        <v>113875</v>
      </c>
      <c r="D23" s="6">
        <f t="shared" si="0"/>
        <v>0.06241675482205401</v>
      </c>
      <c r="E23" s="111">
        <v>113875</v>
      </c>
      <c r="F23" s="6">
        <f t="shared" si="1"/>
        <v>0.09756463255295907</v>
      </c>
      <c r="G23" s="111">
        <v>29353</v>
      </c>
      <c r="H23" s="6">
        <f t="shared" si="2"/>
        <v>0.0948737838973464</v>
      </c>
      <c r="I23" s="111">
        <v>3366</v>
      </c>
      <c r="J23" s="6">
        <f t="shared" si="3"/>
        <v>0.0052624420169880256</v>
      </c>
      <c r="K23" s="48">
        <f t="shared" si="4"/>
        <v>260469</v>
      </c>
      <c r="L23" s="6">
        <f t="shared" si="5"/>
        <v>0.06609844841753408</v>
      </c>
      <c r="N23" s="4"/>
    </row>
    <row r="24" spans="2:14" ht="12.75">
      <c r="B24" s="109" t="s">
        <v>46</v>
      </c>
      <c r="C24" s="111">
        <v>86105</v>
      </c>
      <c r="D24" s="6">
        <f t="shared" si="0"/>
        <v>0.047195562449641806</v>
      </c>
      <c r="E24" s="111">
        <v>86106</v>
      </c>
      <c r="F24" s="6">
        <f t="shared" si="1"/>
        <v>0.07377299890761882</v>
      </c>
      <c r="G24" s="111">
        <v>15011</v>
      </c>
      <c r="H24" s="6">
        <f t="shared" si="2"/>
        <v>0.04851805165002101</v>
      </c>
      <c r="I24" s="111">
        <v>27596</v>
      </c>
      <c r="J24" s="6">
        <f t="shared" si="3"/>
        <v>0.04314389480118882</v>
      </c>
      <c r="K24" s="48">
        <f t="shared" si="4"/>
        <v>214818</v>
      </c>
      <c r="L24" s="6">
        <f t="shared" si="5"/>
        <v>0.05451372905089603</v>
      </c>
      <c r="N24" s="4"/>
    </row>
    <row r="25" spans="2:14" ht="12.75">
      <c r="B25" s="109" t="s">
        <v>48</v>
      </c>
      <c r="C25" s="111">
        <v>63818</v>
      </c>
      <c r="D25" s="6">
        <f t="shared" si="0"/>
        <v>0.034979692287454164</v>
      </c>
      <c r="E25" s="111">
        <v>63818</v>
      </c>
      <c r="F25" s="6">
        <f t="shared" si="1"/>
        <v>0.05467731916807677</v>
      </c>
      <c r="G25" s="111">
        <v>20115</v>
      </c>
      <c r="H25" s="6">
        <f t="shared" si="2"/>
        <v>0.06501502957432367</v>
      </c>
      <c r="I25" s="111">
        <v>62567</v>
      </c>
      <c r="J25" s="6">
        <f t="shared" si="3"/>
        <v>0.0978179470222489</v>
      </c>
      <c r="K25" s="48">
        <f t="shared" si="4"/>
        <v>210318</v>
      </c>
      <c r="L25" s="6">
        <f t="shared" si="5"/>
        <v>0.05337177734885508</v>
      </c>
      <c r="N25" s="4"/>
    </row>
    <row r="26" spans="2:14" ht="12.75">
      <c r="B26" s="109" t="s">
        <v>51</v>
      </c>
      <c r="C26" s="111">
        <v>87418</v>
      </c>
      <c r="D26" s="6">
        <f t="shared" si="0"/>
        <v>0.047915239280213545</v>
      </c>
      <c r="E26" s="111">
        <v>87418</v>
      </c>
      <c r="F26" s="6">
        <f t="shared" si="1"/>
        <v>0.07489708055775698</v>
      </c>
      <c r="G26" s="111">
        <v>36682</v>
      </c>
      <c r="H26" s="6">
        <f t="shared" si="2"/>
        <v>0.11856233233136171</v>
      </c>
      <c r="I26" s="111">
        <v>28256</v>
      </c>
      <c r="J26" s="6">
        <f t="shared" si="3"/>
        <v>0.04417574617706882</v>
      </c>
      <c r="K26" s="48">
        <f t="shared" si="4"/>
        <v>239774</v>
      </c>
      <c r="L26" s="6">
        <f t="shared" si="5"/>
        <v>0.06084673942337022</v>
      </c>
      <c r="N26" s="4"/>
    </row>
    <row r="27" spans="2:14" ht="12.75">
      <c r="B27" s="109" t="s">
        <v>52</v>
      </c>
      <c r="C27" s="111">
        <v>2343</v>
      </c>
      <c r="D27" s="6">
        <f t="shared" si="0"/>
        <v>0.0012842367205099675</v>
      </c>
      <c r="E27" s="111">
        <v>2343</v>
      </c>
      <c r="F27" s="6">
        <f t="shared" si="1"/>
        <v>0.002007411056611048</v>
      </c>
      <c r="G27" s="111">
        <v>0</v>
      </c>
      <c r="H27" s="6">
        <f t="shared" si="2"/>
        <v>0</v>
      </c>
      <c r="I27" s="111">
        <v>19002</v>
      </c>
      <c r="J27" s="6">
        <f t="shared" si="3"/>
        <v>0.029707939158290692</v>
      </c>
      <c r="K27" s="48">
        <f t="shared" si="4"/>
        <v>23688</v>
      </c>
      <c r="L27" s="6">
        <f t="shared" si="5"/>
        <v>0.006011233759543544</v>
      </c>
      <c r="N27" s="4"/>
    </row>
    <row r="28" spans="2:14" ht="12.75">
      <c r="B28" s="109" t="s">
        <v>53</v>
      </c>
      <c r="C28" s="111">
        <v>4416</v>
      </c>
      <c r="D28" s="6">
        <f t="shared" si="0"/>
        <v>0.0024204820135603996</v>
      </c>
      <c r="E28" s="111">
        <v>4416</v>
      </c>
      <c r="F28" s="6">
        <f t="shared" si="1"/>
        <v>0.003783494334611348</v>
      </c>
      <c r="G28" s="111">
        <v>9203</v>
      </c>
      <c r="H28" s="6">
        <f t="shared" si="2"/>
        <v>0.02974562849478005</v>
      </c>
      <c r="I28" s="111">
        <v>13874</v>
      </c>
      <c r="J28" s="6">
        <f t="shared" si="3"/>
        <v>0.021690766649938166</v>
      </c>
      <c r="K28" s="48">
        <f t="shared" si="4"/>
        <v>31909</v>
      </c>
      <c r="L28" s="6">
        <f t="shared" si="5"/>
        <v>0.008097452635649906</v>
      </c>
      <c r="N28" s="4"/>
    </row>
    <row r="29" spans="2:14" ht="12.75">
      <c r="B29" s="109" t="s">
        <v>54</v>
      </c>
      <c r="C29" s="111">
        <v>2350</v>
      </c>
      <c r="D29" s="6">
        <f t="shared" si="0"/>
        <v>0.0012880735352959554</v>
      </c>
      <c r="E29" s="111">
        <v>2350</v>
      </c>
      <c r="F29" s="6">
        <f t="shared" si="1"/>
        <v>0.002013408443463919</v>
      </c>
      <c r="G29" s="111">
        <v>0</v>
      </c>
      <c r="H29" s="6">
        <f t="shared" si="2"/>
        <v>0</v>
      </c>
      <c r="I29" s="111">
        <v>342</v>
      </c>
      <c r="J29" s="6">
        <f t="shared" si="3"/>
        <v>0.0005346866220469117</v>
      </c>
      <c r="K29" s="48">
        <f t="shared" si="4"/>
        <v>5042</v>
      </c>
      <c r="L29" s="6">
        <f t="shared" si="5"/>
        <v>0.0012794934403756563</v>
      </c>
      <c r="N29" s="4"/>
    </row>
    <row r="30" spans="2:14" ht="12.75">
      <c r="B30" s="109" t="s">
        <v>55</v>
      </c>
      <c r="C30" s="111">
        <v>4947</v>
      </c>
      <c r="D30" s="6">
        <f t="shared" si="0"/>
        <v>0.002711531820897486</v>
      </c>
      <c r="E30" s="111">
        <v>4947</v>
      </c>
      <c r="F30" s="6">
        <f t="shared" si="1"/>
        <v>0.0042384389658791525</v>
      </c>
      <c r="G30" s="111">
        <v>85</v>
      </c>
      <c r="H30" s="6">
        <f t="shared" si="2"/>
        <v>0.0002747341543036297</v>
      </c>
      <c r="I30" s="111">
        <v>3831</v>
      </c>
      <c r="J30" s="6">
        <f t="shared" si="3"/>
        <v>0.005989428213630757</v>
      </c>
      <c r="K30" s="48">
        <f t="shared" si="4"/>
        <v>13810</v>
      </c>
      <c r="L30" s="6">
        <f t="shared" si="5"/>
        <v>0.003504522890041217</v>
      </c>
      <c r="N30" s="4"/>
    </row>
    <row r="31" spans="2:14" ht="12.75">
      <c r="B31" s="109" t="s">
        <v>58</v>
      </c>
      <c r="C31" s="111">
        <v>269961</v>
      </c>
      <c r="D31" s="6">
        <f t="shared" si="0"/>
        <v>0.14797005092001336</v>
      </c>
      <c r="E31" s="111">
        <v>0</v>
      </c>
      <c r="F31" s="6">
        <f t="shared" si="1"/>
        <v>0</v>
      </c>
      <c r="G31" s="111">
        <v>0</v>
      </c>
      <c r="H31" s="6">
        <f t="shared" si="2"/>
        <v>0</v>
      </c>
      <c r="I31" s="111">
        <v>0</v>
      </c>
      <c r="J31" s="6">
        <f t="shared" si="3"/>
        <v>0</v>
      </c>
      <c r="K31" s="48">
        <f t="shared" si="4"/>
        <v>269961</v>
      </c>
      <c r="L31" s="6">
        <f t="shared" si="5"/>
        <v>0.06850720520770578</v>
      </c>
      <c r="N31" s="4"/>
    </row>
    <row r="32" spans="2:14" ht="12.75">
      <c r="B32" s="109" t="s">
        <v>61</v>
      </c>
      <c r="C32" s="111">
        <v>348806</v>
      </c>
      <c r="D32" s="6">
        <f t="shared" si="0"/>
        <v>0.19118628832018766</v>
      </c>
      <c r="E32" s="111">
        <v>0</v>
      </c>
      <c r="F32" s="6">
        <f t="shared" si="1"/>
        <v>0</v>
      </c>
      <c r="G32" s="111">
        <v>0</v>
      </c>
      <c r="H32" s="6">
        <f t="shared" si="2"/>
        <v>0</v>
      </c>
      <c r="I32" s="111">
        <v>0</v>
      </c>
      <c r="J32" s="6">
        <f t="shared" si="3"/>
        <v>0</v>
      </c>
      <c r="K32" s="48">
        <f t="shared" si="4"/>
        <v>348806</v>
      </c>
      <c r="L32" s="6">
        <f t="shared" si="5"/>
        <v>0.08851546786268767</v>
      </c>
      <c r="N32" s="4"/>
    </row>
    <row r="33" spans="2:14" ht="12.75">
      <c r="B33" s="109" t="s">
        <v>63</v>
      </c>
      <c r="C33" s="111">
        <v>33000</v>
      </c>
      <c r="D33" s="6">
        <f t="shared" si="0"/>
        <v>0.018087841133943204</v>
      </c>
      <c r="E33" s="111">
        <v>1400</v>
      </c>
      <c r="F33" s="6">
        <f t="shared" si="1"/>
        <v>0.00119947737057425</v>
      </c>
      <c r="G33" s="111">
        <v>1929</v>
      </c>
      <c r="H33" s="6">
        <f t="shared" si="2"/>
        <v>0.006234849219431785</v>
      </c>
      <c r="I33" s="111">
        <v>7401</v>
      </c>
      <c r="J33" s="6">
        <f t="shared" si="3"/>
        <v>0.01157080611043624</v>
      </c>
      <c r="K33" s="48">
        <f t="shared" si="4"/>
        <v>43730</v>
      </c>
      <c r="L33" s="6">
        <f t="shared" si="5"/>
        <v>0.011097232873389023</v>
      </c>
      <c r="N33" s="4"/>
    </row>
    <row r="34" spans="2:14" ht="12.75">
      <c r="B34" s="109" t="s">
        <v>67</v>
      </c>
      <c r="C34" s="111">
        <v>60673</v>
      </c>
      <c r="D34" s="6">
        <f t="shared" si="0"/>
        <v>0.03325586621574958</v>
      </c>
      <c r="E34" s="111">
        <v>60673</v>
      </c>
      <c r="F34" s="6">
        <f t="shared" si="1"/>
        <v>0.051982778932036754</v>
      </c>
      <c r="G34" s="111">
        <v>10055</v>
      </c>
      <c r="H34" s="6">
        <f t="shared" si="2"/>
        <v>0.03249943437085879</v>
      </c>
      <c r="I34" s="111">
        <v>7710</v>
      </c>
      <c r="J34" s="6">
        <f t="shared" si="3"/>
        <v>0.01205390016368915</v>
      </c>
      <c r="K34" s="48">
        <f t="shared" si="4"/>
        <v>139111</v>
      </c>
      <c r="L34" s="6">
        <f t="shared" si="5"/>
        <v>0.03530178738280403</v>
      </c>
      <c r="N34" s="4"/>
    </row>
    <row r="35" spans="2:14" ht="12.75">
      <c r="B35" s="109" t="s">
        <v>68</v>
      </c>
      <c r="C35" s="111">
        <v>786</v>
      </c>
      <c r="D35" s="6">
        <f t="shared" si="0"/>
        <v>0.0004308194888266472</v>
      </c>
      <c r="E35" s="111">
        <v>786</v>
      </c>
      <c r="F35" s="6">
        <f t="shared" si="1"/>
        <v>0.0006734208666224002</v>
      </c>
      <c r="G35" s="111">
        <v>297</v>
      </c>
      <c r="H35" s="6">
        <f t="shared" si="2"/>
        <v>0.0009599534568020945</v>
      </c>
      <c r="I35" s="111">
        <v>19334</v>
      </c>
      <c r="J35" s="6">
        <f t="shared" si="3"/>
        <v>0.030226991668581844</v>
      </c>
      <c r="K35" s="48">
        <f t="shared" si="4"/>
        <v>21203</v>
      </c>
      <c r="L35" s="6">
        <f t="shared" si="5"/>
        <v>0.0053806226529720435</v>
      </c>
      <c r="N35" s="4"/>
    </row>
    <row r="36" spans="2:14" ht="12.75">
      <c r="B36" s="109" t="s">
        <v>70</v>
      </c>
      <c r="C36" s="111">
        <v>4294</v>
      </c>
      <c r="D36" s="6">
        <f t="shared" si="0"/>
        <v>0.0023536118130046096</v>
      </c>
      <c r="E36" s="111">
        <v>4294</v>
      </c>
      <c r="F36" s="6">
        <f t="shared" si="1"/>
        <v>0.003678968449461306</v>
      </c>
      <c r="G36" s="111">
        <v>237</v>
      </c>
      <c r="H36" s="6">
        <f t="shared" si="2"/>
        <v>0.0007660234655289441</v>
      </c>
      <c r="I36" s="111">
        <v>17694</v>
      </c>
      <c r="J36" s="6">
        <f t="shared" si="3"/>
        <v>0.02766299734063759</v>
      </c>
      <c r="K36" s="48">
        <f t="shared" si="4"/>
        <v>26519</v>
      </c>
      <c r="L36" s="6">
        <f t="shared" si="5"/>
        <v>0.006729648263649748</v>
      </c>
      <c r="N36" s="4"/>
    </row>
    <row r="37" spans="2:14" ht="12.75">
      <c r="B37" s="109" t="s">
        <v>73</v>
      </c>
      <c r="C37" s="111">
        <v>0</v>
      </c>
      <c r="D37" s="6">
        <f t="shared" si="0"/>
        <v>0</v>
      </c>
      <c r="E37" s="111">
        <v>0</v>
      </c>
      <c r="F37" s="6">
        <f t="shared" si="1"/>
        <v>0</v>
      </c>
      <c r="G37" s="111">
        <v>0</v>
      </c>
      <c r="H37" s="6">
        <f t="shared" si="2"/>
        <v>0</v>
      </c>
      <c r="I37" s="111">
        <v>10791</v>
      </c>
      <c r="J37" s="6">
        <f t="shared" si="3"/>
        <v>0.016870769995638083</v>
      </c>
      <c r="K37" s="48">
        <f t="shared" si="4"/>
        <v>10791</v>
      </c>
      <c r="L37" s="6">
        <f t="shared" si="5"/>
        <v>0.0027384001814941905</v>
      </c>
      <c r="N37" s="4"/>
    </row>
    <row r="38" spans="2:14" ht="12.75">
      <c r="B38" s="109" t="s">
        <v>75</v>
      </c>
      <c r="C38" s="111">
        <v>9571</v>
      </c>
      <c r="D38" s="6">
        <f t="shared" si="0"/>
        <v>0.005246022045241528</v>
      </c>
      <c r="E38" s="111">
        <v>9571</v>
      </c>
      <c r="F38" s="6">
        <f t="shared" si="1"/>
        <v>0.008200141366975817</v>
      </c>
      <c r="G38" s="111">
        <v>513</v>
      </c>
      <c r="H38" s="6">
        <f t="shared" si="2"/>
        <v>0.0016581014253854358</v>
      </c>
      <c r="I38" s="111">
        <v>1570</v>
      </c>
      <c r="J38" s="6">
        <f t="shared" si="3"/>
        <v>0.0024545555456539515</v>
      </c>
      <c r="K38" s="48">
        <f t="shared" si="4"/>
        <v>21225</v>
      </c>
      <c r="L38" s="6">
        <f t="shared" si="5"/>
        <v>0.005386205527959799</v>
      </c>
      <c r="N38" s="4"/>
    </row>
    <row r="39" spans="2:14" ht="12.75">
      <c r="B39" s="109" t="s">
        <v>78</v>
      </c>
      <c r="C39" s="111">
        <v>280</v>
      </c>
      <c r="D39" s="6">
        <f t="shared" si="0"/>
        <v>0.00015347259143951809</v>
      </c>
      <c r="E39" s="111">
        <v>280</v>
      </c>
      <c r="F39" s="6">
        <f t="shared" si="1"/>
        <v>0.00023989547411484995</v>
      </c>
      <c r="G39" s="111">
        <v>0</v>
      </c>
      <c r="H39" s="6">
        <f t="shared" si="2"/>
        <v>0</v>
      </c>
      <c r="I39" s="111">
        <v>84</v>
      </c>
      <c r="J39" s="6">
        <f t="shared" si="3"/>
        <v>0.00013132653874836428</v>
      </c>
      <c r="K39" s="48">
        <f t="shared" si="4"/>
        <v>644</v>
      </c>
      <c r="L39" s="6">
        <f t="shared" si="5"/>
        <v>0.0001634259769143044</v>
      </c>
      <c r="N39" s="4"/>
    </row>
    <row r="40" spans="2:14" ht="12.75">
      <c r="B40" s="109" t="s">
        <v>79</v>
      </c>
      <c r="C40" s="111">
        <v>48752</v>
      </c>
      <c r="D40" s="6">
        <f t="shared" si="0"/>
        <v>0.026721770635212094</v>
      </c>
      <c r="E40" s="111">
        <v>48752</v>
      </c>
      <c r="F40" s="6">
        <f t="shared" si="1"/>
        <v>0.041769229121597015</v>
      </c>
      <c r="G40" s="111">
        <v>17076</v>
      </c>
      <c r="H40" s="6">
        <f t="shared" si="2"/>
        <v>0.0551924755163386</v>
      </c>
      <c r="I40" s="111">
        <v>16025</v>
      </c>
      <c r="J40" s="6">
        <f t="shared" si="3"/>
        <v>0.02505366408860164</v>
      </c>
      <c r="K40" s="48">
        <f t="shared" si="4"/>
        <v>130605</v>
      </c>
      <c r="L40" s="6">
        <f t="shared" si="5"/>
        <v>0.03314324489890175</v>
      </c>
      <c r="N40" s="4"/>
    </row>
    <row r="41" spans="2:14" ht="12.75">
      <c r="B41" s="109" t="s">
        <v>81</v>
      </c>
      <c r="C41" s="111">
        <v>1904</v>
      </c>
      <c r="D41" s="6">
        <f t="shared" si="0"/>
        <v>0.001043613621788723</v>
      </c>
      <c r="E41" s="111">
        <v>1904</v>
      </c>
      <c r="F41" s="6">
        <f t="shared" si="1"/>
        <v>0.0016312892239809798</v>
      </c>
      <c r="G41" s="111">
        <v>2</v>
      </c>
      <c r="H41" s="6">
        <f t="shared" si="2"/>
        <v>6.464333042438347E-06</v>
      </c>
      <c r="I41" s="111">
        <v>483</v>
      </c>
      <c r="J41" s="6">
        <f t="shared" si="3"/>
        <v>0.0007551275978030946</v>
      </c>
      <c r="K41" s="48">
        <f t="shared" si="4"/>
        <v>4293</v>
      </c>
      <c r="L41" s="6">
        <f t="shared" si="5"/>
        <v>0.0010894219237470634</v>
      </c>
      <c r="N41" s="4"/>
    </row>
    <row r="42" spans="2:14" ht="12.75">
      <c r="B42" s="109" t="s">
        <v>82</v>
      </c>
      <c r="C42" s="111">
        <v>8927</v>
      </c>
      <c r="D42" s="6">
        <f t="shared" si="0"/>
        <v>0.004893035084930636</v>
      </c>
      <c r="E42" s="111">
        <v>2037</v>
      </c>
      <c r="F42" s="6">
        <f t="shared" si="1"/>
        <v>0.0017452395741855335</v>
      </c>
      <c r="G42" s="111">
        <v>5483</v>
      </c>
      <c r="H42" s="6">
        <f t="shared" si="2"/>
        <v>0.017721969035844727</v>
      </c>
      <c r="I42" s="111">
        <v>1795</v>
      </c>
      <c r="J42" s="6">
        <f t="shared" si="3"/>
        <v>0.0028063230601584987</v>
      </c>
      <c r="K42" s="48">
        <f t="shared" si="4"/>
        <v>18242</v>
      </c>
      <c r="L42" s="6">
        <f t="shared" si="5"/>
        <v>0.0046292184330291005</v>
      </c>
      <c r="N42" s="4"/>
    </row>
    <row r="43" spans="2:14" ht="12.75">
      <c r="B43" s="109" t="s">
        <v>88</v>
      </c>
      <c r="C43" s="111">
        <v>0</v>
      </c>
      <c r="D43" s="6">
        <f t="shared" si="0"/>
        <v>0</v>
      </c>
      <c r="E43" s="111">
        <v>0</v>
      </c>
      <c r="F43" s="6">
        <f t="shared" si="1"/>
        <v>0</v>
      </c>
      <c r="G43" s="111">
        <v>0</v>
      </c>
      <c r="H43" s="6">
        <f t="shared" si="2"/>
        <v>0</v>
      </c>
      <c r="I43" s="111">
        <v>12396</v>
      </c>
      <c r="J43" s="6">
        <f t="shared" si="3"/>
        <v>0.019380044932437186</v>
      </c>
      <c r="K43" s="48">
        <f t="shared" si="4"/>
        <v>12396</v>
      </c>
      <c r="L43" s="6">
        <f t="shared" si="5"/>
        <v>0.0031456962885554616</v>
      </c>
      <c r="N43" s="4"/>
    </row>
    <row r="44" spans="2:14" ht="12.75">
      <c r="B44" s="109" t="s">
        <v>89</v>
      </c>
      <c r="C44" s="111">
        <v>30822</v>
      </c>
      <c r="D44" s="6">
        <f t="shared" si="0"/>
        <v>0.016894043619102954</v>
      </c>
      <c r="E44" s="111">
        <v>30822</v>
      </c>
      <c r="F44" s="6">
        <f t="shared" si="1"/>
        <v>0.02640735108274252</v>
      </c>
      <c r="G44" s="111">
        <v>4450</v>
      </c>
      <c r="H44" s="6">
        <f t="shared" si="2"/>
        <v>0.014383141019425321</v>
      </c>
      <c r="I44" s="111">
        <v>20773</v>
      </c>
      <c r="J44" s="6">
        <f t="shared" si="3"/>
        <v>0.03247674035023537</v>
      </c>
      <c r="K44" s="48">
        <f t="shared" si="4"/>
        <v>86867</v>
      </c>
      <c r="L44" s="6">
        <f t="shared" si="5"/>
        <v>0.02204398188915354</v>
      </c>
      <c r="N44" s="4"/>
    </row>
    <row r="45" spans="2:14" ht="12.75">
      <c r="B45" s="109" t="s">
        <v>93</v>
      </c>
      <c r="C45" s="111">
        <v>4281</v>
      </c>
      <c r="D45" s="6">
        <f t="shared" si="0"/>
        <v>0.002346486299830632</v>
      </c>
      <c r="E45" s="111">
        <v>4281</v>
      </c>
      <c r="F45" s="6">
        <f t="shared" si="1"/>
        <v>0.003667830445305974</v>
      </c>
      <c r="G45" s="111">
        <v>88</v>
      </c>
      <c r="H45" s="6">
        <f t="shared" si="2"/>
        <v>0.00028443065386728726</v>
      </c>
      <c r="I45" s="111">
        <v>8167</v>
      </c>
      <c r="J45" s="6">
        <f t="shared" si="3"/>
        <v>0.012768379070927274</v>
      </c>
      <c r="K45" s="48">
        <f t="shared" si="4"/>
        <v>16817</v>
      </c>
      <c r="L45" s="6">
        <f t="shared" si="5"/>
        <v>0.004267600394049467</v>
      </c>
      <c r="N45" s="4"/>
    </row>
    <row r="46" spans="2:14" ht="12.75">
      <c r="B46" s="109" t="s">
        <v>97</v>
      </c>
      <c r="C46" s="111">
        <v>0</v>
      </c>
      <c r="D46" s="6">
        <f t="shared" si="0"/>
        <v>0</v>
      </c>
      <c r="E46" s="111">
        <v>0</v>
      </c>
      <c r="F46" s="6">
        <f t="shared" si="1"/>
        <v>0</v>
      </c>
      <c r="G46" s="111">
        <v>0</v>
      </c>
      <c r="H46" s="6">
        <f t="shared" si="2"/>
        <v>0</v>
      </c>
      <c r="I46" s="111">
        <v>259</v>
      </c>
      <c r="J46" s="6">
        <f t="shared" si="3"/>
        <v>0.0004049234944741232</v>
      </c>
      <c r="K46" s="48">
        <f t="shared" si="4"/>
        <v>259</v>
      </c>
      <c r="L46" s="6">
        <f t="shared" si="5"/>
        <v>6.572566462857894E-05</v>
      </c>
      <c r="N46" s="4"/>
    </row>
    <row r="47" spans="2:14" ht="12.75">
      <c r="B47" s="109" t="s">
        <v>99</v>
      </c>
      <c r="C47" s="111">
        <v>99662</v>
      </c>
      <c r="D47" s="6">
        <f t="shared" si="0"/>
        <v>0.054626376457304476</v>
      </c>
      <c r="E47" s="111">
        <v>99662</v>
      </c>
      <c r="F47" s="6">
        <f t="shared" si="1"/>
        <v>0.0853873669329792</v>
      </c>
      <c r="G47" s="111">
        <v>18003</v>
      </c>
      <c r="H47" s="6">
        <f t="shared" si="2"/>
        <v>0.058188693881508775</v>
      </c>
      <c r="I47" s="111">
        <v>40294</v>
      </c>
      <c r="J47" s="6">
        <f t="shared" si="3"/>
        <v>0.06299608990864988</v>
      </c>
      <c r="K47" s="48">
        <f t="shared" si="4"/>
        <v>257621</v>
      </c>
      <c r="L47" s="6">
        <f t="shared" si="5"/>
        <v>0.06537571987366461</v>
      </c>
      <c r="N47" s="4"/>
    </row>
    <row r="48" spans="2:14" ht="12.75">
      <c r="B48" s="109" t="s">
        <v>106</v>
      </c>
      <c r="C48" s="111">
        <v>3119</v>
      </c>
      <c r="D48" s="6">
        <f t="shared" si="0"/>
        <v>0.001709575045356632</v>
      </c>
      <c r="E48" s="111">
        <v>3119</v>
      </c>
      <c r="F48" s="6">
        <f t="shared" si="1"/>
        <v>0.0026722642277293464</v>
      </c>
      <c r="G48" s="111">
        <v>0</v>
      </c>
      <c r="H48" s="6">
        <f t="shared" si="2"/>
        <v>0</v>
      </c>
      <c r="I48" s="111">
        <v>7519</v>
      </c>
      <c r="J48" s="6">
        <f t="shared" si="3"/>
        <v>0.01175528862915418</v>
      </c>
      <c r="K48" s="48">
        <f t="shared" si="4"/>
        <v>13757</v>
      </c>
      <c r="L48" s="6">
        <f t="shared" si="5"/>
        <v>0.0034910732366616234</v>
      </c>
      <c r="N48" s="4"/>
    </row>
    <row r="49" spans="2:14" ht="12.75">
      <c r="B49" s="109" t="s">
        <v>110</v>
      </c>
      <c r="C49" s="111">
        <v>26</v>
      </c>
      <c r="D49" s="6">
        <f t="shared" si="0"/>
        <v>1.4251026347955252E-05</v>
      </c>
      <c r="E49" s="111">
        <v>26</v>
      </c>
      <c r="F49" s="6">
        <f t="shared" si="1"/>
        <v>2.2276008310664638E-05</v>
      </c>
      <c r="G49" s="111">
        <v>0</v>
      </c>
      <c r="H49" s="6">
        <f t="shared" si="2"/>
        <v>0</v>
      </c>
      <c r="I49" s="111">
        <v>6186</v>
      </c>
      <c r="J49" s="6">
        <f t="shared" si="3"/>
        <v>0.009671261532111683</v>
      </c>
      <c r="K49" s="48">
        <f t="shared" si="4"/>
        <v>6238</v>
      </c>
      <c r="L49" s="6">
        <f t="shared" si="5"/>
        <v>0.0015829988260736502</v>
      </c>
      <c r="N49" s="4"/>
    </row>
    <row r="50" spans="2:14" ht="12.75">
      <c r="B50" s="109" t="s">
        <v>112</v>
      </c>
      <c r="C50" s="111">
        <v>0</v>
      </c>
      <c r="D50" s="6">
        <f t="shared" si="0"/>
        <v>0</v>
      </c>
      <c r="E50" s="111">
        <v>0</v>
      </c>
      <c r="F50" s="6">
        <f t="shared" si="1"/>
        <v>0</v>
      </c>
      <c r="G50" s="111">
        <v>0</v>
      </c>
      <c r="H50" s="6">
        <f t="shared" si="2"/>
        <v>0</v>
      </c>
      <c r="I50" s="111">
        <v>8740</v>
      </c>
      <c r="J50" s="6">
        <f t="shared" si="3"/>
        <v>0.013664213674532188</v>
      </c>
      <c r="K50" s="48">
        <f t="shared" si="4"/>
        <v>8740</v>
      </c>
      <c r="L50" s="6">
        <f t="shared" si="5"/>
        <v>0.002217923972408417</v>
      </c>
      <c r="N50" s="4"/>
    </row>
    <row r="51" spans="2:14" ht="12.75">
      <c r="B51" s="109" t="s">
        <v>115</v>
      </c>
      <c r="C51" s="111">
        <v>54714</v>
      </c>
      <c r="D51" s="6">
        <f t="shared" si="0"/>
        <v>0.029989640600077833</v>
      </c>
      <c r="E51" s="111">
        <v>54714</v>
      </c>
      <c r="F51" s="6">
        <f t="shared" si="1"/>
        <v>0.0468772891811425</v>
      </c>
      <c r="G51" s="111">
        <v>3416</v>
      </c>
      <c r="H51" s="6">
        <f t="shared" si="2"/>
        <v>0.011041080836484696</v>
      </c>
      <c r="I51" s="111">
        <v>10697</v>
      </c>
      <c r="J51" s="6">
        <f t="shared" si="3"/>
        <v>0.016723809345133962</v>
      </c>
      <c r="K51" s="48">
        <f t="shared" si="4"/>
        <v>123541</v>
      </c>
      <c r="L51" s="6">
        <f t="shared" si="5"/>
        <v>0.03135063449374236</v>
      </c>
      <c r="N51" s="4"/>
    </row>
    <row r="52" spans="2:14" ht="12.75">
      <c r="B52" s="109" t="s">
        <v>121</v>
      </c>
      <c r="C52" s="111">
        <v>545</v>
      </c>
      <c r="D52" s="6">
        <f t="shared" si="0"/>
        <v>0.000298723436909062</v>
      </c>
      <c r="E52" s="111">
        <v>545</v>
      </c>
      <c r="F52" s="6">
        <f t="shared" si="1"/>
        <v>0.00046693940497354725</v>
      </c>
      <c r="G52" s="111">
        <v>0</v>
      </c>
      <c r="H52" s="6">
        <f t="shared" si="2"/>
        <v>0</v>
      </c>
      <c r="I52" s="111">
        <v>1505</v>
      </c>
      <c r="J52" s="6">
        <f t="shared" si="3"/>
        <v>0.002352933819241527</v>
      </c>
      <c r="K52" s="48">
        <f t="shared" si="4"/>
        <v>2595</v>
      </c>
      <c r="L52" s="6">
        <f t="shared" si="5"/>
        <v>0.0006585254815102793</v>
      </c>
      <c r="N52" s="4"/>
    </row>
    <row r="53" spans="2:14" ht="12.75">
      <c r="B53" s="109" t="s">
        <v>122</v>
      </c>
      <c r="C53" s="111">
        <v>10928</v>
      </c>
      <c r="D53" s="6">
        <f t="shared" si="0"/>
        <v>0.005989815997325192</v>
      </c>
      <c r="E53" s="111">
        <v>10929</v>
      </c>
      <c r="F53" s="6">
        <f t="shared" si="1"/>
        <v>0.00936363441643284</v>
      </c>
      <c r="G53" s="111">
        <v>680</v>
      </c>
      <c r="H53" s="6">
        <f t="shared" si="2"/>
        <v>0.0021978732344290377</v>
      </c>
      <c r="I53" s="111">
        <v>2159</v>
      </c>
      <c r="J53" s="6">
        <f t="shared" si="3"/>
        <v>0.003375404728068077</v>
      </c>
      <c r="K53" s="48">
        <f t="shared" si="4"/>
        <v>24696</v>
      </c>
      <c r="L53" s="6">
        <f t="shared" si="5"/>
        <v>0.006267030940800716</v>
      </c>
      <c r="N53" s="4"/>
    </row>
    <row r="54" spans="2:14" ht="12.75">
      <c r="B54" s="109" t="s">
        <v>123</v>
      </c>
      <c r="C54" s="111">
        <v>207</v>
      </c>
      <c r="D54" s="6">
        <f t="shared" si="0"/>
        <v>0.00011346009438564374</v>
      </c>
      <c r="E54" s="111">
        <v>207</v>
      </c>
      <c r="F54" s="6">
        <f t="shared" si="1"/>
        <v>0.00017735129693490694</v>
      </c>
      <c r="G54" s="111">
        <v>0</v>
      </c>
      <c r="H54" s="6">
        <f t="shared" si="2"/>
        <v>0</v>
      </c>
      <c r="I54" s="111">
        <v>250</v>
      </c>
      <c r="J54" s="6">
        <f t="shared" si="3"/>
        <v>0.00039085279389394133</v>
      </c>
      <c r="K54" s="48">
        <f t="shared" si="4"/>
        <v>664</v>
      </c>
      <c r="L54" s="6">
        <f t="shared" si="5"/>
        <v>0.00016850131781226415</v>
      </c>
      <c r="N54" s="4"/>
    </row>
    <row r="55" spans="2:14" ht="12.75">
      <c r="B55" s="109" t="s">
        <v>127</v>
      </c>
      <c r="C55" s="111">
        <v>0</v>
      </c>
      <c r="D55" s="6">
        <f t="shared" si="0"/>
        <v>0</v>
      </c>
      <c r="E55" s="111">
        <v>0</v>
      </c>
      <c r="F55" s="6">
        <f t="shared" si="1"/>
        <v>0</v>
      </c>
      <c r="G55" s="111">
        <v>0</v>
      </c>
      <c r="H55" s="6">
        <f t="shared" si="2"/>
        <v>0</v>
      </c>
      <c r="I55" s="111">
        <v>10742</v>
      </c>
      <c r="J55" s="6">
        <f t="shared" si="3"/>
        <v>0.01679416284803487</v>
      </c>
      <c r="K55" s="48">
        <f t="shared" si="4"/>
        <v>10742</v>
      </c>
      <c r="L55" s="6">
        <f t="shared" si="5"/>
        <v>0.0027259655962941893</v>
      </c>
      <c r="N55" s="4"/>
    </row>
    <row r="56" spans="2:14" ht="12.75">
      <c r="B56" s="109" t="s">
        <v>128</v>
      </c>
      <c r="C56" s="111">
        <v>0</v>
      </c>
      <c r="D56" s="6">
        <f t="shared" si="0"/>
        <v>0</v>
      </c>
      <c r="E56" s="111">
        <v>0</v>
      </c>
      <c r="F56" s="6">
        <f t="shared" si="1"/>
        <v>0</v>
      </c>
      <c r="G56" s="111">
        <v>0</v>
      </c>
      <c r="H56" s="6">
        <f t="shared" si="2"/>
        <v>0</v>
      </c>
      <c r="I56" s="111">
        <v>7761</v>
      </c>
      <c r="J56" s="6">
        <f t="shared" si="3"/>
        <v>0.012133634133643514</v>
      </c>
      <c r="K56" s="48">
        <f t="shared" si="4"/>
        <v>7761</v>
      </c>
      <c r="L56" s="6">
        <f t="shared" si="5"/>
        <v>0.0019694860354532865</v>
      </c>
      <c r="N56" s="4"/>
    </row>
    <row r="57" spans="2:14" ht="12.75">
      <c r="B57" s="109" t="s">
        <v>130</v>
      </c>
      <c r="C57" s="111">
        <v>0</v>
      </c>
      <c r="D57" s="6">
        <f t="shared" si="0"/>
        <v>0</v>
      </c>
      <c r="E57" s="111">
        <v>0</v>
      </c>
      <c r="F57" s="6">
        <f t="shared" si="1"/>
        <v>0</v>
      </c>
      <c r="G57" s="111">
        <v>0</v>
      </c>
      <c r="H57" s="6">
        <f t="shared" si="2"/>
        <v>0</v>
      </c>
      <c r="I57" s="111">
        <v>4486</v>
      </c>
      <c r="J57" s="6">
        <f t="shared" si="3"/>
        <v>0.0070134625336328825</v>
      </c>
      <c r="K57" s="48">
        <f t="shared" si="4"/>
        <v>4486</v>
      </c>
      <c r="L57" s="6">
        <f t="shared" si="5"/>
        <v>0.001138398963412375</v>
      </c>
      <c r="N57" s="4"/>
    </row>
    <row r="58" spans="2:14" ht="12.75">
      <c r="B58" s="109" t="s">
        <v>131</v>
      </c>
      <c r="C58" s="111">
        <v>0</v>
      </c>
      <c r="D58" s="6">
        <f t="shared" si="0"/>
        <v>0</v>
      </c>
      <c r="E58" s="111">
        <v>0</v>
      </c>
      <c r="F58" s="6">
        <f t="shared" si="1"/>
        <v>0</v>
      </c>
      <c r="G58" s="111">
        <v>0</v>
      </c>
      <c r="H58" s="6">
        <f t="shared" si="2"/>
        <v>0</v>
      </c>
      <c r="I58" s="111">
        <v>3077</v>
      </c>
      <c r="J58" s="6">
        <f t="shared" si="3"/>
        <v>0.00481061618724663</v>
      </c>
      <c r="K58" s="48">
        <f t="shared" si="4"/>
        <v>3077</v>
      </c>
      <c r="L58" s="6">
        <f t="shared" si="5"/>
        <v>0.0007808411971511097</v>
      </c>
      <c r="N58" s="4"/>
    </row>
    <row r="59" spans="2:14" ht="12.75">
      <c r="B59" s="109" t="s">
        <v>132</v>
      </c>
      <c r="C59" s="111">
        <v>7314</v>
      </c>
      <c r="D59" s="6">
        <f t="shared" si="0"/>
        <v>0.004008923334959412</v>
      </c>
      <c r="E59" s="111">
        <v>7314</v>
      </c>
      <c r="F59" s="6">
        <f t="shared" si="1"/>
        <v>0.006266412491700045</v>
      </c>
      <c r="G59" s="111">
        <v>0</v>
      </c>
      <c r="H59" s="6">
        <f t="shared" si="2"/>
        <v>0</v>
      </c>
      <c r="I59" s="111">
        <v>32508</v>
      </c>
      <c r="J59" s="6">
        <f t="shared" si="3"/>
        <v>0.05082337049561698</v>
      </c>
      <c r="K59" s="48">
        <f t="shared" si="4"/>
        <v>47136</v>
      </c>
      <c r="L59" s="6">
        <f t="shared" si="5"/>
        <v>0.011961563428311572</v>
      </c>
      <c r="N59" s="4"/>
    </row>
    <row r="60" spans="2:14" ht="12.75">
      <c r="B60" s="109" t="s">
        <v>134</v>
      </c>
      <c r="C60" s="111">
        <v>491</v>
      </c>
      <c r="D60" s="6">
        <f t="shared" si="0"/>
        <v>0.00026912515141715496</v>
      </c>
      <c r="E60" s="111">
        <v>491</v>
      </c>
      <c r="F60" s="6">
        <f t="shared" si="1"/>
        <v>0.0004206738492513976</v>
      </c>
      <c r="G60" s="111">
        <v>0</v>
      </c>
      <c r="H60" s="6">
        <f t="shared" si="2"/>
        <v>0</v>
      </c>
      <c r="I60" s="111">
        <v>1012</v>
      </c>
      <c r="J60" s="6">
        <f t="shared" si="3"/>
        <v>0.0015821721096826744</v>
      </c>
      <c r="K60" s="48">
        <f t="shared" si="4"/>
        <v>1994</v>
      </c>
      <c r="L60" s="6">
        <f t="shared" si="5"/>
        <v>0.0005060114875265884</v>
      </c>
      <c r="N60" s="4"/>
    </row>
    <row r="61" spans="2:14" ht="12.75">
      <c r="B61" s="109" t="s">
        <v>135</v>
      </c>
      <c r="C61" s="111">
        <v>58067</v>
      </c>
      <c r="D61" s="6">
        <f t="shared" si="0"/>
        <v>0.03182747488256606</v>
      </c>
      <c r="E61" s="111">
        <v>58067</v>
      </c>
      <c r="F61" s="6">
        <f t="shared" si="1"/>
        <v>0.04975003748366783</v>
      </c>
      <c r="G61" s="111">
        <v>26099</v>
      </c>
      <c r="H61" s="6">
        <f t="shared" si="2"/>
        <v>0.08435631403729921</v>
      </c>
      <c r="I61" s="111">
        <v>684</v>
      </c>
      <c r="J61" s="6">
        <f t="shared" si="3"/>
        <v>0.0010693732440938235</v>
      </c>
      <c r="K61" s="48">
        <f t="shared" si="4"/>
        <v>142917</v>
      </c>
      <c r="L61" s="6">
        <f t="shared" si="5"/>
        <v>0.036267624755685776</v>
      </c>
      <c r="N61" s="4"/>
    </row>
    <row r="62" spans="2:14" ht="12.75">
      <c r="B62" s="109" t="s">
        <v>136</v>
      </c>
      <c r="C62" s="111">
        <v>0</v>
      </c>
      <c r="D62" s="6">
        <f t="shared" si="0"/>
        <v>0</v>
      </c>
      <c r="E62" s="111">
        <v>0</v>
      </c>
      <c r="F62" s="6">
        <f t="shared" si="1"/>
        <v>0</v>
      </c>
      <c r="G62" s="111">
        <v>0</v>
      </c>
      <c r="H62" s="6">
        <f t="shared" si="2"/>
        <v>0</v>
      </c>
      <c r="I62" s="111">
        <v>22026</v>
      </c>
      <c r="J62" s="6">
        <f t="shared" si="3"/>
        <v>0.0344356945532318</v>
      </c>
      <c r="K62" s="48">
        <f t="shared" si="4"/>
        <v>22026</v>
      </c>
      <c r="L62" s="6">
        <f t="shared" si="5"/>
        <v>0.005589472930923088</v>
      </c>
      <c r="N62" s="4"/>
    </row>
    <row r="63" spans="2:14" ht="12.75">
      <c r="B63" s="109" t="s">
        <v>137</v>
      </c>
      <c r="C63" s="111">
        <v>56307</v>
      </c>
      <c r="D63" s="6">
        <f t="shared" si="0"/>
        <v>0.030862790022089092</v>
      </c>
      <c r="E63" s="111">
        <v>56307</v>
      </c>
      <c r="F63" s="6">
        <f t="shared" si="1"/>
        <v>0.048242123074945915</v>
      </c>
      <c r="G63" s="111">
        <v>27160</v>
      </c>
      <c r="H63" s="6">
        <f t="shared" si="2"/>
        <v>0.08778564271631274</v>
      </c>
      <c r="I63" s="111">
        <v>26339</v>
      </c>
      <c r="J63" s="6">
        <f t="shared" si="3"/>
        <v>0.04117868695349008</v>
      </c>
      <c r="K63" s="48">
        <f t="shared" si="4"/>
        <v>166113</v>
      </c>
      <c r="L63" s="6">
        <f t="shared" si="5"/>
        <v>0.04215400512913951</v>
      </c>
      <c r="N63" s="4"/>
    </row>
    <row r="64" spans="2:14" ht="12.75">
      <c r="B64" s="109" t="s">
        <v>139</v>
      </c>
      <c r="C64" s="111">
        <v>2871</v>
      </c>
      <c r="D64" s="6">
        <f t="shared" si="0"/>
        <v>0.0015736421786530588</v>
      </c>
      <c r="E64" s="111">
        <v>2871</v>
      </c>
      <c r="F64" s="6">
        <f t="shared" si="1"/>
        <v>0.0024597853792276223</v>
      </c>
      <c r="G64" s="111">
        <v>244</v>
      </c>
      <c r="H64" s="6">
        <f t="shared" si="2"/>
        <v>0.0007886486311774783</v>
      </c>
      <c r="I64" s="111">
        <v>13234</v>
      </c>
      <c r="J64" s="6">
        <f t="shared" si="3"/>
        <v>0.020690183497569677</v>
      </c>
      <c r="K64" s="48">
        <f t="shared" si="4"/>
        <v>19220</v>
      </c>
      <c r="L64" s="6">
        <f t="shared" si="5"/>
        <v>0.004877402602939333</v>
      </c>
      <c r="N64" s="4"/>
    </row>
    <row r="65" spans="2:14" ht="12.75">
      <c r="B65" s="109" t="s">
        <v>140</v>
      </c>
      <c r="C65" s="111">
        <v>6111</v>
      </c>
      <c r="D65" s="6">
        <f t="shared" si="0"/>
        <v>0.0033495393081674823</v>
      </c>
      <c r="E65" s="111">
        <v>6111</v>
      </c>
      <c r="F65" s="6">
        <f t="shared" si="1"/>
        <v>0.0052357187225566</v>
      </c>
      <c r="G65" s="111">
        <v>0</v>
      </c>
      <c r="H65" s="6">
        <f t="shared" si="2"/>
        <v>0</v>
      </c>
      <c r="I65" s="111">
        <v>15251</v>
      </c>
      <c r="J65" s="6">
        <f t="shared" si="3"/>
        <v>0.023843583838705995</v>
      </c>
      <c r="K65" s="48">
        <f t="shared" si="4"/>
        <v>27473</v>
      </c>
      <c r="L65" s="6">
        <f t="shared" si="5"/>
        <v>0.0069717420244824295</v>
      </c>
      <c r="N65" s="4"/>
    </row>
    <row r="66" spans="2:14" ht="12.75">
      <c r="B66" s="109" t="s">
        <v>141</v>
      </c>
      <c r="C66" s="111">
        <v>0</v>
      </c>
      <c r="D66" s="6">
        <f t="shared" si="0"/>
        <v>0</v>
      </c>
      <c r="E66" s="111">
        <v>0</v>
      </c>
      <c r="F66" s="6">
        <f t="shared" si="1"/>
        <v>0</v>
      </c>
      <c r="G66" s="111">
        <v>0</v>
      </c>
      <c r="H66" s="6">
        <f t="shared" si="2"/>
        <v>0</v>
      </c>
      <c r="I66" s="111">
        <v>3831</v>
      </c>
      <c r="J66" s="6">
        <f t="shared" si="3"/>
        <v>0.005989428213630757</v>
      </c>
      <c r="K66" s="48">
        <f t="shared" si="4"/>
        <v>3831</v>
      </c>
      <c r="L66" s="6">
        <f t="shared" si="5"/>
        <v>0.0009721815490041927</v>
      </c>
      <c r="N66" s="4"/>
    </row>
    <row r="67" spans="2:14" ht="12.75">
      <c r="B67" s="109" t="s">
        <v>143</v>
      </c>
      <c r="C67" s="111">
        <v>0</v>
      </c>
      <c r="D67" s="6">
        <f t="shared" si="0"/>
        <v>0</v>
      </c>
      <c r="E67" s="111">
        <v>0</v>
      </c>
      <c r="F67" s="6">
        <f t="shared" si="1"/>
        <v>0</v>
      </c>
      <c r="G67" s="111">
        <v>0</v>
      </c>
      <c r="H67" s="6">
        <f t="shared" si="2"/>
        <v>0</v>
      </c>
      <c r="I67" s="111">
        <v>15337</v>
      </c>
      <c r="J67" s="6">
        <f t="shared" si="3"/>
        <v>0.023978037199805513</v>
      </c>
      <c r="K67" s="48">
        <f t="shared" si="4"/>
        <v>15337</v>
      </c>
      <c r="L67" s="6">
        <f t="shared" si="5"/>
        <v>0.0038920251676004447</v>
      </c>
      <c r="N67" s="4"/>
    </row>
    <row r="68" spans="2:14" ht="12.75">
      <c r="B68" s="109" t="s">
        <v>145</v>
      </c>
      <c r="C68" s="111">
        <v>680</v>
      </c>
      <c r="D68" s="6">
        <f>+C68/$C$76</f>
        <v>0.0003727191506388297</v>
      </c>
      <c r="E68" s="111">
        <v>680</v>
      </c>
      <c r="F68" s="6">
        <f>+E68/$E$76</f>
        <v>0.0005826032942789213</v>
      </c>
      <c r="G68" s="111">
        <v>0</v>
      </c>
      <c r="H68" s="6">
        <f>+G68/$G$76</f>
        <v>0</v>
      </c>
      <c r="I68" s="111">
        <v>0</v>
      </c>
      <c r="J68" s="6">
        <f>+I68/$I$76</f>
        <v>0</v>
      </c>
      <c r="K68" s="48">
        <f>+C68+E68+G68+I68</f>
        <v>1360</v>
      </c>
      <c r="L68" s="6">
        <f>+K68/$K$76</f>
        <v>0.00034512318106126393</v>
      </c>
      <c r="N68" s="4"/>
    </row>
    <row r="69" spans="2:14" ht="12.75">
      <c r="B69" s="109" t="s">
        <v>146</v>
      </c>
      <c r="C69" s="111">
        <v>2396</v>
      </c>
      <c r="D69" s="6">
        <f>+C69/$C$76</f>
        <v>0.0013132868896038763</v>
      </c>
      <c r="E69" s="111">
        <v>2396</v>
      </c>
      <c r="F69" s="6">
        <f>+E69/$E$76</f>
        <v>0.0020528198427827876</v>
      </c>
      <c r="G69" s="111">
        <v>0</v>
      </c>
      <c r="H69" s="6">
        <f>+G69/$G$76</f>
        <v>0</v>
      </c>
      <c r="I69" s="111">
        <v>2320</v>
      </c>
      <c r="J69" s="6">
        <f>+I69/$I$76</f>
        <v>0.0036271139273357754</v>
      </c>
      <c r="K69" s="48">
        <f>+C69+E69+G69+I69</f>
        <v>7112</v>
      </c>
      <c r="L69" s="6">
        <f>+K69/$K$76</f>
        <v>0.001804791223314492</v>
      </c>
      <c r="N69" s="4"/>
    </row>
    <row r="70" spans="2:14" ht="12.75">
      <c r="B70" s="109" t="s">
        <v>147</v>
      </c>
      <c r="C70" s="111">
        <v>0</v>
      </c>
      <c r="D70" s="6">
        <f>+C70/$C$76</f>
        <v>0</v>
      </c>
      <c r="E70" s="111">
        <v>0</v>
      </c>
      <c r="F70" s="6">
        <f>+E70/$E$76</f>
        <v>0</v>
      </c>
      <c r="G70" s="111">
        <v>0</v>
      </c>
      <c r="H70" s="6">
        <f>+G70/$G$76</f>
        <v>0</v>
      </c>
      <c r="I70" s="111">
        <v>459</v>
      </c>
      <c r="J70" s="6">
        <f>+I70/$I$76</f>
        <v>0.0007176057295892762</v>
      </c>
      <c r="K70" s="48">
        <f>+C70+E70+G70+I70</f>
        <v>459</v>
      </c>
      <c r="L70" s="6">
        <f>+K70/$K$76</f>
        <v>0.00011647907360817658</v>
      </c>
      <c r="N70" s="4"/>
    </row>
    <row r="71" spans="2:14" ht="12.75">
      <c r="B71" s="109" t="s">
        <v>148</v>
      </c>
      <c r="C71" s="111">
        <v>1185</v>
      </c>
      <c r="D71" s="6">
        <f>+C71/$C$76</f>
        <v>0.0006495179316279605</v>
      </c>
      <c r="E71" s="111">
        <v>1185</v>
      </c>
      <c r="F71" s="6">
        <f>+E71/$E$76</f>
        <v>0.0010152719172360615</v>
      </c>
      <c r="G71" s="111">
        <v>0</v>
      </c>
      <c r="H71" s="6">
        <f>+G71/$G$76</f>
        <v>0</v>
      </c>
      <c r="I71" s="111">
        <v>1609</v>
      </c>
      <c r="J71" s="6">
        <f>+I71/$I$76</f>
        <v>0.0025155285815014064</v>
      </c>
      <c r="K71" s="48">
        <f>+C71+E71+G71+I71</f>
        <v>3979</v>
      </c>
      <c r="L71" s="6">
        <f>+K71/$K$76</f>
        <v>0.001009739071649095</v>
      </c>
      <c r="N71" s="4"/>
    </row>
    <row r="72" spans="2:14" ht="12.75">
      <c r="B72" s="109" t="s">
        <v>149</v>
      </c>
      <c r="C72" s="111">
        <v>0</v>
      </c>
      <c r="D72" s="6">
        <f>+C72/$C$76</f>
        <v>0</v>
      </c>
      <c r="E72" s="111">
        <v>0</v>
      </c>
      <c r="F72" s="6">
        <f>+E72/$E$76</f>
        <v>0</v>
      </c>
      <c r="G72" s="111">
        <v>0</v>
      </c>
      <c r="H72" s="6">
        <f>+G72/$G$76</f>
        <v>0</v>
      </c>
      <c r="I72" s="111">
        <v>1834</v>
      </c>
      <c r="J72" s="6">
        <f>+I72/$I$76</f>
        <v>0.0028672960960059533</v>
      </c>
      <c r="K72" s="48">
        <f>+C72+E72+G72+I72</f>
        <v>1834</v>
      </c>
      <c r="L72" s="6">
        <f>+K72/$K$76</f>
        <v>0.0004654087603429103</v>
      </c>
      <c r="N72" s="4"/>
    </row>
    <row r="73" spans="2:14" ht="12.75">
      <c r="B73" s="63"/>
      <c r="C73" s="77"/>
      <c r="D73" s="6"/>
      <c r="E73" s="77"/>
      <c r="F73" s="6"/>
      <c r="G73" s="77"/>
      <c r="H73" s="6"/>
      <c r="I73" s="77"/>
      <c r="J73" s="6"/>
      <c r="K73" s="48"/>
      <c r="L73" s="6"/>
      <c r="N73" s="4"/>
    </row>
    <row r="74" spans="2:14" ht="12.75">
      <c r="B74" s="61"/>
      <c r="C74" s="62"/>
      <c r="D74" s="6"/>
      <c r="E74" s="62"/>
      <c r="F74" s="6"/>
      <c r="G74" s="62"/>
      <c r="H74" s="6"/>
      <c r="I74" s="62"/>
      <c r="J74" s="6"/>
      <c r="K74" s="48"/>
      <c r="L74" s="6"/>
      <c r="N74" s="4"/>
    </row>
    <row r="75" spans="2:12" ht="12.75">
      <c r="B75" s="2"/>
      <c r="C75" s="3"/>
      <c r="D75" s="6"/>
      <c r="E75" s="3"/>
      <c r="F75" s="6"/>
      <c r="G75" s="3"/>
      <c r="H75" s="6"/>
      <c r="I75" s="3"/>
      <c r="J75" s="6"/>
      <c r="K75" s="3"/>
      <c r="L75" s="6"/>
    </row>
    <row r="76" spans="3:13" ht="12.75">
      <c r="C76" s="4">
        <f>SUM(C3:C75)</f>
        <v>1824430</v>
      </c>
      <c r="D76" s="7">
        <f aca="true" t="shared" si="6" ref="D76:L76">SUM(D3:D75)</f>
        <v>1.0000000000000002</v>
      </c>
      <c r="E76" s="4">
        <f t="shared" si="6"/>
        <v>1167175</v>
      </c>
      <c r="F76" s="7">
        <f t="shared" si="6"/>
        <v>0.9999999999999994</v>
      </c>
      <c r="G76" s="4">
        <f t="shared" si="6"/>
        <v>309390</v>
      </c>
      <c r="H76" s="7">
        <f t="shared" si="6"/>
        <v>0.9999999999999999</v>
      </c>
      <c r="I76" s="4">
        <f t="shared" si="6"/>
        <v>639627</v>
      </c>
      <c r="J76" s="7">
        <f t="shared" si="6"/>
        <v>1</v>
      </c>
      <c r="K76" s="4">
        <f>SUM(K3:K75)</f>
        <v>3940622</v>
      </c>
      <c r="L76" s="7">
        <f t="shared" si="6"/>
        <v>1</v>
      </c>
      <c r="M76" s="4">
        <f>+I76+G76+E76+C76</f>
        <v>3940622</v>
      </c>
    </row>
    <row r="77" spans="9:11" ht="12.75">
      <c r="I77" s="4"/>
      <c r="K77" s="4">
        <f>+K76-K78</f>
        <v>6.259999999776483</v>
      </c>
    </row>
    <row r="78" spans="3:11" ht="12.75">
      <c r="C78" s="9">
        <v>1824428.82</v>
      </c>
      <c r="E78" s="4">
        <v>1167172.07</v>
      </c>
      <c r="G78" s="9">
        <v>309390.42</v>
      </c>
      <c r="I78" s="9">
        <v>639624.43</v>
      </c>
      <c r="K78" s="4">
        <f>SUM(C78:I78)</f>
        <v>3940615.74</v>
      </c>
    </row>
    <row r="80" spans="3:11" ht="12.75">
      <c r="C80" s="4">
        <f>+C76-C78</f>
        <v>1.1799999999348074</v>
      </c>
      <c r="E80" s="4">
        <f>+E76-E78</f>
        <v>2.9299999999348074</v>
      </c>
      <c r="G80" s="4">
        <f>+G76-G78</f>
        <v>-0.41999999998370185</v>
      </c>
      <c r="I80" s="4">
        <f>+I76-I78</f>
        <v>2.5699999999487773</v>
      </c>
      <c r="K80" s="4">
        <f>+K76-K78</f>
        <v>6.259999999776483</v>
      </c>
    </row>
    <row r="83" ht="12.75">
      <c r="K83" s="4">
        <f>+K78</f>
        <v>3940615.74</v>
      </c>
    </row>
    <row r="84" ht="12.75">
      <c r="K84" s="4"/>
    </row>
    <row r="85" ht="12.75">
      <c r="K85" s="4">
        <f>+K83-K84</f>
        <v>3940615.74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AEAGLE</cp:lastModifiedBy>
  <dcterms:created xsi:type="dcterms:W3CDTF">1996-10-14T23:33:28Z</dcterms:created>
  <dcterms:modified xsi:type="dcterms:W3CDTF">2012-06-13T17:22:15Z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