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15" sheetId="2" r:id="rId2"/>
    <sheet name="Nov2015" sheetId="3" r:id="rId3"/>
    <sheet name="Dec2015" sheetId="4" r:id="rId4"/>
    <sheet name="Jan2016" sheetId="5" r:id="rId5"/>
    <sheet name="Feb2016" sheetId="6" r:id="rId6"/>
    <sheet name="Mar2016" sheetId="7" r:id="rId7"/>
    <sheet name="Apr2016" sheetId="8" r:id="rId8"/>
    <sheet name="May2016" sheetId="9" r:id="rId9"/>
    <sheet name="June2016" sheetId="10" r:id="rId10"/>
    <sheet name="July2016" sheetId="11" r:id="rId11"/>
    <sheet name="Aug2016" sheetId="12" r:id="rId12"/>
    <sheet name="Sept2016" sheetId="13" r:id="rId13"/>
    <sheet name="FY20152016" sheetId="14" r:id="rId14"/>
  </sheets>
  <definedNames>
    <definedName name="_xlnm.Print_Area" localSheetId="13">'FY20152016'!$C$90:$L$93</definedName>
  </definedNames>
  <calcPr fullCalcOnLoad="1"/>
</workbook>
</file>

<file path=xl/sharedStrings.xml><?xml version="1.0" encoding="utf-8"?>
<sst xmlns="http://schemas.openxmlformats.org/spreadsheetml/2006/main" count="654" uniqueCount="164">
  <si>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</si>
  <si>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</si>
  <si>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</si>
  <si>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</si>
  <si>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</si>
  <si>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</si>
  <si>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</si>
  <si>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</si>
  <si>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</si>
  <si>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</si>
  <si>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</si>
  <si>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</si>
  <si>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</si>
  <si>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</si>
  <si>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</si>
  <si>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</si>
  <si>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</si>
  <si>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</si>
  <si>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</si>
  <si>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</si>
  <si>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</si>
  <si>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</si>
  <si>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</si>
  <si>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</si>
  <si>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</si>
  <si>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</si>
  <si>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</si>
  <si>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</si>
  <si>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</si>
  <si>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</si>
  <si>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</si>
  <si>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</si>
  <si>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</si>
  <si>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</si>
  <si>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</si>
  <si>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</si>
  <si>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</si>
  <si>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</si>
  <si>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</si>
  <si>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</si>
  <si>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</si>
  <si>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</si>
  <si>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</si>
  <si>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</si>
  <si>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</si>
  <si>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</si>
  <si>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</si>
  <si>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</si>
  <si>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</si>
  <si>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</si>
  <si>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</si>
  <si>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</si>
  <si>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</si>
  <si>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</si>
  <si>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</si>
  <si>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</si>
  <si>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</si>
  <si>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</si>
  <si>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</si>
  <si>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</si>
  <si>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</si>
  <si>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</si>
  <si>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</si>
  <si>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</si>
  <si>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</si>
  <si>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</si>
  <si>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</si>
  <si>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</si>
  <si>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</si>
  <si>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</si>
  <si>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</si>
  <si>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</si>
  <si>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</si>
  <si>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</si>
  <si>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</si>
  <si>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</si>
  <si>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</si>
  <si>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</si>
  <si>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</si>
  <si>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</si>
  <si>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</si>
  <si>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</si>
  <si>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</si>
  <si>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</si>
  <si>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</si>
  <si>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</si>
  <si>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</si>
  <si>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</si>
  <si>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</si>
  <si>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</si>
  <si>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</si>
  <si>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</si>
  <si>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</si>
  <si>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</si>
  <si>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</si>
  <si>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</si>
  <si>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</si>
  <si>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</si>
  <si>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</si>
  <si>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</si>
  <si>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</si>
  <si>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</si>
  <si>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</si>
  <si>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</si>
  <si>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</si>
  <si>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</si>
  <si>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</si>
  <si>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</si>
  <si>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</si>
  <si>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</si>
  <si>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</si>
  <si>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</si>
  <si>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</si>
  <si>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</si>
  <si>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</si>
  <si>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</si>
  <si>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</si>
  <si>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</si>
  <si>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</si>
  <si>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</si>
  <si>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</si>
  <si>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</si>
  <si>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</si>
  <si>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</si>
  <si>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</si>
  <si>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</si>
  <si>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</si>
  <si>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</si>
  <si>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</si>
  <si>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</si>
  <si>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</si>
  <si>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</si>
  <si>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</si>
  <si>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</si>
  <si>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</si>
  <si>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</si>
  <si>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</si>
  <si>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</si>
  <si>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</si>
  <si>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</si>
  <si>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</si>
  <si>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</si>
  <si>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</si>
  <si>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</si>
  <si>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</si>
  <si>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</si>
  <si>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</si>
  <si>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</si>
  <si>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</si>
  <si>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</si>
  <si>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</si>
  <si>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</si>
  <si>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</si>
  <si>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</si>
  <si>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</si>
  <si>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</si>
  <si>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</si>
  <si>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</si>
  <si>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</si>
  <si>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</si>
  <si>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</si>
  <si>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</si>
  <si>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Total_Tax</t>
  </si>
  <si>
    <t>Total_Tx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</si>
</sst>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</numFmts>
  <fonts count="2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name val="Arial Unicode MS"/>
      <family val="2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9.85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7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0" borderId="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7" xfId="70" applyFont="1" applyFill="1" applyBorder="1" applyAlignment="1">
      <alignment horizontal="left" wrapText="1"/>
      <protection/>
    </xf>
    <xf numFmtId="10" fontId="1" fillId="0" borderId="0" xfId="0" applyNumberFormat="1" applyFont="1" applyFill="1" applyAlignment="1">
      <alignment horizontal="right" wrapText="1"/>
    </xf>
    <xf numFmtId="0" fontId="1" fillId="0" borderId="7" xfId="57" applyFont="1" applyFill="1" applyBorder="1" applyAlignment="1">
      <alignment horizontal="left" wrapText="1"/>
      <protection/>
    </xf>
    <xf numFmtId="164" fontId="1" fillId="0" borderId="7" xfId="100" applyNumberFormat="1" applyFont="1" applyFill="1" applyBorder="1" applyAlignment="1">
      <alignment horizontal="right" wrapText="1"/>
      <protection/>
    </xf>
    <xf numFmtId="0" fontId="1" fillId="20" borderId="10" xfId="71" applyFont="1" applyFill="1" applyBorder="1" applyAlignment="1">
      <alignment horizontal="center"/>
      <protection/>
    </xf>
    <xf numFmtId="0" fontId="1" fillId="0" borderId="7" xfId="71" applyFont="1" applyFill="1" applyBorder="1" applyAlignment="1">
      <alignment horizontal="right" wrapText="1"/>
      <protection/>
    </xf>
    <xf numFmtId="0" fontId="1" fillId="0" borderId="7" xfId="71" applyFont="1" applyFill="1" applyBorder="1" applyAlignment="1">
      <alignment horizontal="left" wrapText="1"/>
      <protection/>
    </xf>
    <xf numFmtId="165" fontId="1" fillId="20" borderId="10" xfId="93" applyNumberFormat="1" applyFont="1" applyFill="1" applyBorder="1" applyAlignment="1">
      <alignment horizontal="center"/>
      <protection/>
    </xf>
    <xf numFmtId="4" fontId="1" fillId="0" borderId="0" xfId="0" applyNumberFormat="1" applyFont="1" applyFill="1" applyAlignment="1">
      <alignment horizontal="right"/>
    </xf>
    <xf numFmtId="164" fontId="1" fillId="0" borderId="7" xfId="71" applyNumberFormat="1" applyFont="1" applyFill="1" applyBorder="1" applyAlignment="1">
      <alignment horizontal="right" wrapText="1"/>
      <protection/>
    </xf>
    <xf numFmtId="164" fontId="1" fillId="20" borderId="10" xfId="71" applyNumberFormat="1" applyFont="1" applyFill="1" applyBorder="1" applyAlignment="1">
      <alignment horizontal="center"/>
      <protection/>
    </xf>
    <xf numFmtId="165" fontId="1" fillId="20" borderId="10" xfId="82" applyNumberFormat="1" applyFont="1" applyFill="1" applyBorder="1" applyAlignment="1">
      <alignment horizontal="center"/>
      <protection/>
    </xf>
    <xf numFmtId="164" fontId="1" fillId="20" borderId="10" xfId="79" applyNumberFormat="1" applyFont="1" applyFill="1" applyBorder="1" applyAlignment="1">
      <alignment horizontal="center"/>
      <protection/>
    </xf>
    <xf numFmtId="164" fontId="1" fillId="0" borderId="7" xfId="79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7" xfId="96" applyNumberFormat="1" applyFont="1" applyFill="1" applyBorder="1" applyAlignment="1">
      <alignment horizontal="right" wrapText="1"/>
      <protection/>
    </xf>
    <xf numFmtId="164" fontId="1" fillId="0" borderId="7" xfId="93" applyNumberFormat="1" applyFont="1" applyFill="1" applyBorder="1" applyAlignment="1">
      <alignment horizontal="right" wrapText="1"/>
      <protection/>
    </xf>
    <xf numFmtId="0" fontId="1" fillId="20" borderId="10" xfId="63" applyFont="1" applyFill="1" applyBorder="1" applyAlignment="1">
      <alignment horizontal="center"/>
      <protection/>
    </xf>
    <xf numFmtId="164" fontId="1" fillId="20" borderId="10" xfId="75" applyNumberFormat="1" applyFont="1" applyFill="1" applyBorder="1" applyAlignment="1">
      <alignment horizontal="center"/>
      <protection/>
    </xf>
    <xf numFmtId="164" fontId="1" fillId="20" borderId="10" xfId="67" applyNumberFormat="1" applyFont="1" applyFill="1" applyBorder="1" applyAlignment="1">
      <alignment horizontal="center"/>
      <protection/>
    </xf>
    <xf numFmtId="0" fontId="1" fillId="0" borderId="7" xfId="86" applyFont="1" applyFill="1" applyBorder="1" applyAlignment="1">
      <alignment horizontal="left" wrapText="1"/>
      <protection/>
    </xf>
    <xf numFmtId="164" fontId="1" fillId="20" borderId="10" xfId="86" applyNumberFormat="1" applyFont="1" applyFill="1" applyBorder="1" applyAlignment="1">
      <alignment horizontal="center"/>
      <protection/>
    </xf>
    <xf numFmtId="164" fontId="1" fillId="0" borderId="7" xfId="86" applyNumberFormat="1" applyFont="1" applyFill="1" applyBorder="1" applyAlignment="1">
      <alignment horizontal="right" wrapText="1"/>
      <protection/>
    </xf>
    <xf numFmtId="10" fontId="1" fillId="2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7" xfId="89" applyFont="1" applyFill="1" applyBorder="1" applyAlignment="1">
      <alignment horizontal="left" wrapText="1"/>
      <protection/>
    </xf>
    <xf numFmtId="164" fontId="1" fillId="0" borderId="7" xfId="83" applyNumberFormat="1" applyFont="1" applyFill="1" applyBorder="1" applyAlignment="1">
      <alignment horizontal="right" wrapText="1"/>
      <protection/>
    </xf>
    <xf numFmtId="0" fontId="1" fillId="20" borderId="10" xfId="101" applyFont="1" applyFill="1" applyBorder="1" applyAlignment="1">
      <alignment horizontal="center"/>
      <protection/>
    </xf>
    <xf numFmtId="0" fontId="1" fillId="0" borderId="7" xfId="101" applyFont="1" applyFill="1" applyBorder="1" applyAlignment="1">
      <alignment horizontal="left" wrapText="1"/>
      <protection/>
    </xf>
    <xf numFmtId="164" fontId="1" fillId="20" borderId="10" xfId="101" applyNumberFormat="1" applyFont="1" applyFill="1" applyBorder="1" applyAlignment="1">
      <alignment horizontal="center"/>
      <protection/>
    </xf>
    <xf numFmtId="164" fontId="1" fillId="0" borderId="7" xfId="101" applyNumberFormat="1" applyFont="1" applyFill="1" applyBorder="1" applyAlignment="1">
      <alignment horizontal="right" wrapText="1"/>
      <protection/>
    </xf>
    <xf numFmtId="0" fontId="1" fillId="0" borderId="7" xfId="97" applyFont="1" applyFill="1" applyBorder="1" applyAlignment="1">
      <alignment horizontal="left" wrapText="1"/>
      <protection/>
    </xf>
    <xf numFmtId="164" fontId="1" fillId="20" borderId="10" xfId="97" applyNumberFormat="1" applyFont="1" applyFill="1" applyBorder="1" applyAlignment="1">
      <alignment horizontal="center"/>
      <protection/>
    </xf>
    <xf numFmtId="164" fontId="1" fillId="0" borderId="7" xfId="97" applyNumberFormat="1" applyFont="1" applyFill="1" applyBorder="1" applyAlignment="1">
      <alignment horizontal="right" wrapText="1"/>
      <protection/>
    </xf>
    <xf numFmtId="0" fontId="1" fillId="0" borderId="7" xfId="94" applyFont="1" applyFill="1" applyBorder="1" applyAlignment="1">
      <alignment horizontal="left" wrapText="1"/>
      <protection/>
    </xf>
    <xf numFmtId="164" fontId="1" fillId="0" borderId="7" xfId="72" applyNumberFormat="1" applyFont="1" applyFill="1" applyBorder="1" applyAlignment="1">
      <alignment horizontal="right" wrapText="1"/>
      <protection/>
    </xf>
    <xf numFmtId="0" fontId="1" fillId="0" borderId="7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42" fontId="0" fillId="0" borderId="0" xfId="0" applyNumberFormat="1" applyAlignment="1">
      <alignment/>
    </xf>
    <xf numFmtId="42" fontId="1" fillId="0" borderId="0" xfId="0" applyNumberFormat="1" applyFont="1" applyFill="1" applyAlignment="1">
      <alignment horizontal="right"/>
    </xf>
    <xf numFmtId="164" fontId="1" fillId="0" borderId="0" xfId="64" applyNumberFormat="1" applyFont="1" applyFill="1" applyBorder="1" applyAlignment="1">
      <alignment horizontal="right" wrapText="1"/>
      <protection/>
    </xf>
    <xf numFmtId="9" fontId="1" fillId="0" borderId="0" xfId="64" applyNumberFormat="1" applyFont="1" applyFill="1" applyBorder="1" applyAlignment="1">
      <alignment horizontal="right" wrapText="1"/>
      <protection/>
    </xf>
    <xf numFmtId="164" fontId="1" fillId="0" borderId="0" xfId="72" applyNumberFormat="1" applyFont="1" applyFill="1" applyBorder="1" applyAlignment="1">
      <alignment horizontal="right" wrapText="1"/>
      <protection/>
    </xf>
    <xf numFmtId="10" fontId="1" fillId="0" borderId="0" xfId="64" applyNumberFormat="1" applyFont="1" applyFill="1" applyBorder="1" applyAlignment="1">
      <alignment horizontal="right" wrapText="1"/>
      <protection/>
    </xf>
    <xf numFmtId="10" fontId="1" fillId="0" borderId="0" xfId="0" applyNumberFormat="1" applyFont="1" applyFill="1" applyAlignment="1">
      <alignment horizontal="right"/>
    </xf>
    <xf numFmtId="0" fontId="1" fillId="0" borderId="7" xfId="76" applyFont="1" applyFill="1" applyBorder="1" applyAlignment="1">
      <alignment horizontal="left" wrapText="1"/>
      <protection/>
    </xf>
    <xf numFmtId="0" fontId="1" fillId="0" borderId="7" xfId="102" applyFont="1" applyFill="1" applyBorder="1" applyAlignment="1">
      <alignment horizontal="left" wrapText="1"/>
      <protection/>
    </xf>
    <xf numFmtId="0" fontId="1" fillId="0" borderId="7" xfId="87" applyFont="1" applyFill="1" applyBorder="1" applyAlignment="1">
      <alignment horizontal="left" wrapText="1"/>
      <protection/>
    </xf>
    <xf numFmtId="164" fontId="1" fillId="20" borderId="10" xfId="58" applyNumberFormat="1" applyFont="1" applyFill="1" applyBorder="1" applyAlignment="1">
      <alignment horizontal="center"/>
      <protection/>
    </xf>
    <xf numFmtId="0" fontId="1" fillId="20" borderId="10" xfId="90" applyFont="1" applyFill="1" applyBorder="1" applyAlignment="1">
      <alignment horizontal="center"/>
      <protection/>
    </xf>
    <xf numFmtId="0" fontId="1" fillId="0" borderId="7" xfId="84" applyFont="1" applyFill="1" applyBorder="1" applyAlignment="1">
      <alignment horizontal="left" wrapText="1"/>
      <protection/>
    </xf>
    <xf numFmtId="0" fontId="1" fillId="0" borderId="0" xfId="84" applyFont="1" applyFill="1" applyBorder="1" applyAlignment="1">
      <alignment horizontal="left" wrapText="1"/>
      <protection/>
    </xf>
    <xf numFmtId="0" fontId="1" fillId="0" borderId="7" xfId="80" applyFont="1" applyFill="1" applyBorder="1" applyAlignment="1">
      <alignment horizontal="left" wrapText="1"/>
      <protection/>
    </xf>
    <xf numFmtId="0" fontId="1" fillId="0" borderId="0" xfId="80" applyFont="1" applyFill="1" applyBorder="1" applyAlignment="1">
      <alignment horizontal="left" wrapText="1"/>
      <protection/>
    </xf>
    <xf numFmtId="0" fontId="1" fillId="20" borderId="10" xfId="61" applyFont="1" applyFill="1" applyBorder="1" applyAlignment="1">
      <alignment horizontal="center"/>
      <protection/>
    </xf>
    <xf numFmtId="0" fontId="1" fillId="0" borderId="7" xfId="61" applyFont="1" applyFill="1" applyBorder="1" applyAlignment="1">
      <alignment horizontal="left" wrapText="1"/>
      <protection/>
    </xf>
    <xf numFmtId="164" fontId="1" fillId="20" borderId="10" xfId="61" applyNumberFormat="1" applyFont="1" applyFill="1" applyBorder="1" applyAlignment="1">
      <alignment horizontal="center"/>
      <protection/>
    </xf>
    <xf numFmtId="5" fontId="1" fillId="20" borderId="10" xfId="61" applyNumberFormat="1" applyFont="1" applyFill="1" applyBorder="1" applyAlignment="1">
      <alignment horizontal="center"/>
      <protection/>
    </xf>
    <xf numFmtId="0" fontId="1" fillId="0" borderId="7" xfId="73" applyFont="1" applyFill="1" applyBorder="1" applyAlignment="1">
      <alignment horizontal="left" wrapText="1"/>
      <protection/>
    </xf>
    <xf numFmtId="164" fontId="1" fillId="0" borderId="7" xfId="73" applyNumberFormat="1" applyFont="1" applyFill="1" applyBorder="1" applyAlignment="1">
      <alignment horizontal="right" wrapText="1"/>
      <protection/>
    </xf>
    <xf numFmtId="0" fontId="1" fillId="20" borderId="10" xfId="98" applyFont="1" applyFill="1" applyBorder="1" applyAlignment="1">
      <alignment horizontal="center"/>
      <protection/>
    </xf>
    <xf numFmtId="0" fontId="1" fillId="0" borderId="7" xfId="98" applyFont="1" applyFill="1" applyBorder="1" applyAlignment="1">
      <alignment horizontal="left" wrapText="1"/>
      <protection/>
    </xf>
    <xf numFmtId="164" fontId="1" fillId="0" borderId="7" xfId="98" applyNumberFormat="1" applyFont="1" applyFill="1" applyBorder="1" applyAlignment="1">
      <alignment horizontal="right" wrapText="1"/>
      <protection/>
    </xf>
    <xf numFmtId="0" fontId="1" fillId="0" borderId="7" xfId="65" applyFont="1" applyFill="1" applyBorder="1" applyAlignment="1">
      <alignment horizontal="left" wrapText="1"/>
      <protection/>
    </xf>
    <xf numFmtId="164" fontId="1" fillId="0" borderId="7" xfId="65" applyNumberFormat="1" applyFont="1" applyFill="1" applyBorder="1" applyAlignment="1">
      <alignment horizontal="right" wrapText="1"/>
      <protection/>
    </xf>
    <xf numFmtId="0" fontId="1" fillId="0" borderId="7" xfId="77" applyFont="1" applyFill="1" applyBorder="1" applyAlignment="1">
      <alignment horizontal="left" wrapText="1"/>
      <protection/>
    </xf>
    <xf numFmtId="164" fontId="1" fillId="0" borderId="7" xfId="77" applyNumberFormat="1" applyFont="1" applyFill="1" applyBorder="1" applyAlignment="1">
      <alignment horizontal="right" wrapText="1"/>
      <protection/>
    </xf>
    <xf numFmtId="0" fontId="1" fillId="0" borderId="7" xfId="68" applyFont="1" applyFill="1" applyBorder="1" applyAlignment="1">
      <alignment horizontal="left" wrapText="1"/>
      <protection/>
    </xf>
    <xf numFmtId="164" fontId="1" fillId="0" borderId="7" xfId="68" applyNumberFormat="1" applyFont="1" applyFill="1" applyBorder="1" applyAlignment="1">
      <alignment horizontal="right" wrapText="1"/>
      <protection/>
    </xf>
    <xf numFmtId="0" fontId="1" fillId="0" borderId="7" xfId="59" applyFont="1" applyFill="1" applyBorder="1" applyAlignment="1">
      <alignment horizontal="left" wrapText="1"/>
      <protection/>
    </xf>
    <xf numFmtId="164" fontId="1" fillId="0" borderId="7" xfId="59" applyNumberFormat="1" applyFont="1" applyFill="1" applyBorder="1" applyAlignment="1">
      <alignment horizontal="right" wrapText="1"/>
      <protection/>
    </xf>
    <xf numFmtId="0" fontId="1" fillId="0" borderId="7" xfId="91" applyFont="1" applyFill="1" applyBorder="1" applyAlignment="1">
      <alignment horizontal="left" wrapText="1"/>
      <protection/>
    </xf>
    <xf numFmtId="164" fontId="1" fillId="0" borderId="7" xfId="91" applyNumberFormat="1" applyFont="1" applyFill="1" applyBorder="1" applyAlignment="1">
      <alignment horizontal="right" wrapText="1"/>
      <protection/>
    </xf>
    <xf numFmtId="164" fontId="1" fillId="20" borderId="10" xfId="99" applyNumberFormat="1" applyFont="1" applyFill="1" applyBorder="1" applyAlignment="1">
      <alignment horizontal="center"/>
      <protection/>
    </xf>
    <xf numFmtId="164" fontId="1" fillId="0" borderId="7" xfId="99" applyNumberFormat="1" applyFont="1" applyFill="1" applyBorder="1" applyAlignment="1">
      <alignment horizontal="right" wrapText="1"/>
      <protection/>
    </xf>
    <xf numFmtId="164" fontId="1" fillId="20" borderId="10" xfId="74" applyNumberFormat="1" applyFont="1" applyFill="1" applyBorder="1" applyAlignment="1">
      <alignment horizontal="center"/>
      <protection/>
    </xf>
    <xf numFmtId="164" fontId="1" fillId="0" borderId="7" xfId="74" applyNumberFormat="1" applyFont="1" applyFill="1" applyBorder="1" applyAlignment="1">
      <alignment horizontal="right" wrapText="1"/>
      <protection/>
    </xf>
    <xf numFmtId="10" fontId="1" fillId="20" borderId="10" xfId="71" applyNumberFormat="1" applyFont="1" applyFill="1" applyBorder="1" applyAlignment="1">
      <alignment horizontal="center"/>
      <protection/>
    </xf>
    <xf numFmtId="10" fontId="1" fillId="0" borderId="7" xfId="71" applyNumberFormat="1" applyFont="1" applyFill="1" applyBorder="1" applyAlignment="1">
      <alignment horizontal="right" wrapText="1"/>
      <protection/>
    </xf>
    <xf numFmtId="0" fontId="1" fillId="20" borderId="10" xfId="95" applyFont="1" applyFill="1" applyBorder="1" applyAlignment="1">
      <alignment horizontal="center"/>
      <protection/>
    </xf>
    <xf numFmtId="0" fontId="1" fillId="0" borderId="7" xfId="95" applyFont="1" applyFill="1" applyBorder="1" applyAlignment="1">
      <alignment horizontal="left" wrapText="1"/>
      <protection/>
    </xf>
    <xf numFmtId="164" fontId="1" fillId="20" borderId="10" xfId="95" applyNumberFormat="1" applyFont="1" applyFill="1" applyBorder="1" applyAlignment="1">
      <alignment horizontal="center"/>
      <protection/>
    </xf>
    <xf numFmtId="164" fontId="1" fillId="0" borderId="7" xfId="95" applyNumberFormat="1" applyFont="1" applyFill="1" applyBorder="1" applyAlignment="1">
      <alignment horizontal="right" wrapText="1"/>
      <protection/>
    </xf>
    <xf numFmtId="0" fontId="1" fillId="20" borderId="10" xfId="74" applyFont="1" applyFill="1" applyBorder="1" applyAlignment="1">
      <alignment horizontal="center"/>
      <protection/>
    </xf>
    <xf numFmtId="0" fontId="1" fillId="0" borderId="7" xfId="74" applyFont="1" applyFill="1" applyBorder="1" applyAlignment="1">
      <alignment horizontal="left" wrapText="1"/>
      <protection/>
    </xf>
    <xf numFmtId="0" fontId="1" fillId="20" borderId="10" xfId="66" applyFont="1" applyFill="1" applyBorder="1" applyAlignment="1">
      <alignment horizontal="center"/>
      <protection/>
    </xf>
    <xf numFmtId="0" fontId="1" fillId="0" borderId="7" xfId="66" applyFont="1" applyFill="1" applyBorder="1" applyAlignment="1">
      <alignment horizontal="left" wrapText="1"/>
      <protection/>
    </xf>
    <xf numFmtId="164" fontId="1" fillId="20" borderId="10" xfId="66" applyNumberFormat="1" applyFont="1" applyFill="1" applyBorder="1" applyAlignment="1">
      <alignment horizontal="center"/>
      <protection/>
    </xf>
    <xf numFmtId="164" fontId="1" fillId="0" borderId="7" xfId="66" applyNumberFormat="1" applyFont="1" applyFill="1" applyBorder="1" applyAlignment="1">
      <alignment horizontal="right" wrapText="1"/>
      <protection/>
    </xf>
    <xf numFmtId="0" fontId="1" fillId="20" borderId="10" xfId="78" applyFont="1" applyFill="1" applyBorder="1" applyAlignment="1">
      <alignment horizontal="center"/>
      <protection/>
    </xf>
    <xf numFmtId="0" fontId="1" fillId="0" borderId="7" xfId="78" applyFont="1" applyFill="1" applyBorder="1" applyAlignment="1">
      <alignment horizontal="left" wrapText="1"/>
      <protection/>
    </xf>
    <xf numFmtId="164" fontId="1" fillId="20" borderId="10" xfId="78" applyNumberFormat="1" applyFont="1" applyFill="1" applyBorder="1" applyAlignment="1">
      <alignment horizontal="center"/>
      <protection/>
    </xf>
    <xf numFmtId="164" fontId="1" fillId="0" borderId="7" xfId="78" applyNumberFormat="1" applyFont="1" applyFill="1" applyBorder="1" applyAlignment="1">
      <alignment horizontal="right" wrapText="1"/>
      <protection/>
    </xf>
    <xf numFmtId="0" fontId="1" fillId="20" borderId="10" xfId="69" applyFont="1" applyFill="1" applyBorder="1" applyAlignment="1">
      <alignment horizontal="center"/>
      <protection/>
    </xf>
    <xf numFmtId="0" fontId="1" fillId="0" borderId="7" xfId="69" applyFont="1" applyFill="1" applyBorder="1" applyAlignment="1">
      <alignment horizontal="left" wrapText="1"/>
      <protection/>
    </xf>
    <xf numFmtId="164" fontId="1" fillId="20" borderId="10" xfId="69" applyNumberFormat="1" applyFont="1" applyFill="1" applyBorder="1" applyAlignment="1">
      <alignment horizontal="center"/>
      <protection/>
    </xf>
    <xf numFmtId="164" fontId="1" fillId="0" borderId="7" xfId="69" applyNumberFormat="1" applyFont="1" applyFill="1" applyBorder="1" applyAlignment="1">
      <alignment horizontal="right" wrapText="1"/>
      <protection/>
    </xf>
    <xf numFmtId="0" fontId="1" fillId="20" borderId="10" xfId="88" applyFont="1" applyFill="1" applyBorder="1" applyAlignment="1">
      <alignment horizontal="center"/>
      <protection/>
    </xf>
    <xf numFmtId="0" fontId="1" fillId="0" borderId="7" xfId="88" applyFont="1" applyFill="1" applyBorder="1" applyAlignment="1">
      <alignment horizontal="left" wrapText="1"/>
      <protection/>
    </xf>
    <xf numFmtId="164" fontId="1" fillId="20" borderId="10" xfId="88" applyNumberFormat="1" applyFont="1" applyFill="1" applyBorder="1" applyAlignment="1">
      <alignment horizontal="center"/>
      <protection/>
    </xf>
    <xf numFmtId="164" fontId="1" fillId="0" borderId="7" xfId="88" applyNumberFormat="1" applyFont="1" applyFill="1" applyBorder="1" applyAlignment="1">
      <alignment horizontal="right" wrapText="1"/>
      <protection/>
    </xf>
    <xf numFmtId="164" fontId="1" fillId="20" borderId="10" xfId="60" applyNumberFormat="1" applyFont="1" applyFill="1" applyBorder="1" applyAlignment="1">
      <alignment horizontal="center"/>
      <protection/>
    </xf>
    <xf numFmtId="164" fontId="1" fillId="0" borderId="7" xfId="60" applyNumberFormat="1" applyFont="1" applyFill="1" applyBorder="1" applyAlignment="1">
      <alignment horizontal="right" wrapText="1"/>
      <protection/>
    </xf>
    <xf numFmtId="0" fontId="1" fillId="20" borderId="10" xfId="60" applyFont="1" applyFill="1" applyBorder="1" applyAlignment="1">
      <alignment horizontal="center"/>
      <protection/>
    </xf>
    <xf numFmtId="0" fontId="1" fillId="0" borderId="7" xfId="60" applyFont="1" applyFill="1" applyBorder="1" applyAlignment="1">
      <alignment horizontal="left" wrapText="1"/>
      <protection/>
    </xf>
    <xf numFmtId="0" fontId="1" fillId="20" borderId="10" xfId="92" applyFont="1" applyFill="1" applyBorder="1" applyAlignment="1">
      <alignment horizontal="center"/>
      <protection/>
    </xf>
    <xf numFmtId="0" fontId="1" fillId="0" borderId="7" xfId="92" applyFont="1" applyFill="1" applyBorder="1" applyAlignment="1">
      <alignment horizontal="left" wrapText="1"/>
      <protection/>
    </xf>
    <xf numFmtId="164" fontId="1" fillId="20" borderId="10" xfId="92" applyNumberFormat="1" applyFont="1" applyFill="1" applyBorder="1" applyAlignment="1">
      <alignment horizontal="center"/>
      <protection/>
    </xf>
    <xf numFmtId="164" fontId="1" fillId="0" borderId="7" xfId="92" applyNumberFormat="1" applyFont="1" applyFill="1" applyBorder="1" applyAlignment="1">
      <alignment horizontal="right" wrapText="1"/>
      <protection/>
    </xf>
    <xf numFmtId="0" fontId="1" fillId="20" borderId="10" xfId="85" applyFont="1" applyFill="1" applyBorder="1" applyAlignment="1">
      <alignment horizontal="center"/>
      <protection/>
    </xf>
    <xf numFmtId="0" fontId="1" fillId="0" borderId="7" xfId="85" applyFont="1" applyFill="1" applyBorder="1" applyAlignment="1">
      <alignment horizontal="left" wrapText="1"/>
      <protection/>
    </xf>
    <xf numFmtId="164" fontId="1" fillId="20" borderId="10" xfId="85" applyNumberFormat="1" applyFont="1" applyFill="1" applyBorder="1" applyAlignment="1">
      <alignment horizontal="center"/>
      <protection/>
    </xf>
    <xf numFmtId="164" fontId="1" fillId="0" borderId="7" xfId="85" applyNumberFormat="1" applyFont="1" applyFill="1" applyBorder="1" applyAlignment="1">
      <alignment horizontal="right" wrapText="1"/>
      <protection/>
    </xf>
    <xf numFmtId="0" fontId="1" fillId="20" borderId="10" xfId="81" applyFont="1" applyFill="1" applyBorder="1" applyAlignment="1">
      <alignment horizontal="center"/>
      <protection/>
    </xf>
    <xf numFmtId="0" fontId="1" fillId="0" borderId="7" xfId="81" applyFont="1" applyFill="1" applyBorder="1" applyAlignment="1">
      <alignment horizontal="left" wrapText="1"/>
      <protection/>
    </xf>
    <xf numFmtId="164" fontId="1" fillId="20" borderId="10" xfId="81" applyNumberFormat="1" applyFont="1" applyFill="1" applyBorder="1" applyAlignment="1">
      <alignment horizontal="center"/>
      <protection/>
    </xf>
    <xf numFmtId="164" fontId="1" fillId="0" borderId="7" xfId="81" applyNumberFormat="1" applyFont="1" applyFill="1" applyBorder="1" applyAlignment="1">
      <alignment horizontal="right" wrapText="1"/>
      <protection/>
    </xf>
    <xf numFmtId="5" fontId="1" fillId="20" borderId="10" xfId="74" applyNumberFormat="1" applyFont="1" applyFill="1" applyBorder="1" applyAlignment="1">
      <alignment horizontal="center"/>
      <protection/>
    </xf>
    <xf numFmtId="164" fontId="1" fillId="20" borderId="10" xfId="62" applyNumberFormat="1" applyFont="1" applyFill="1" applyBorder="1" applyAlignment="1">
      <alignment horizontal="center"/>
      <protection/>
    </xf>
    <xf numFmtId="164" fontId="1" fillId="0" borderId="7" xfId="62" applyNumberFormat="1" applyFont="1" applyFill="1" applyBorder="1" applyAlignment="1">
      <alignment horizontal="right" wrapText="1"/>
      <protection/>
    </xf>
    <xf numFmtId="10" fontId="1" fillId="0" borderId="7" xfId="83" applyNumberFormat="1" applyFont="1" applyFill="1" applyBorder="1" applyAlignment="1">
      <alignment horizontal="right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2007" xfId="57"/>
    <cellStyle name="Normal_Apr2010" xfId="58"/>
    <cellStyle name="Normal_Apr2011" xfId="59"/>
    <cellStyle name="Normal_Apr2012" xfId="60"/>
    <cellStyle name="Normal_Aug2010" xfId="61"/>
    <cellStyle name="Normal_Aug2012" xfId="62"/>
    <cellStyle name="Normal_Dec2008" xfId="63"/>
    <cellStyle name="Normal_Dec2009" xfId="64"/>
    <cellStyle name="Normal_Dec2010" xfId="65"/>
    <cellStyle name="Normal_Dec2011" xfId="66"/>
    <cellStyle name="Normal_Feb2009" xfId="67"/>
    <cellStyle name="Normal_Feb2011" xfId="68"/>
    <cellStyle name="Normal_Feb2012" xfId="69"/>
    <cellStyle name="Normal_FY20062007" xfId="70"/>
    <cellStyle name="Normal_FY20072008" xfId="71"/>
    <cellStyle name="Normal_FY20092010" xfId="72"/>
    <cellStyle name="Normal_FY20102011" xfId="73"/>
    <cellStyle name="Normal_FY20112012" xfId="74"/>
    <cellStyle name="Normal_Jan2009" xfId="75"/>
    <cellStyle name="Normal_Jan2010" xfId="76"/>
    <cellStyle name="Normal_Jan2011" xfId="77"/>
    <cellStyle name="Normal_Jan2012" xfId="78"/>
    <cellStyle name="Normal_July2008" xfId="79"/>
    <cellStyle name="Normal_July2010" xfId="80"/>
    <cellStyle name="Normal_July2012" xfId="81"/>
    <cellStyle name="Normal_June2008" xfId="82"/>
    <cellStyle name="Normal_June2009" xfId="83"/>
    <cellStyle name="Normal_June2010" xfId="84"/>
    <cellStyle name="Normal_June2012" xfId="85"/>
    <cellStyle name="Normal_Mar2009" xfId="86"/>
    <cellStyle name="Normal_Mar2010" xfId="87"/>
    <cellStyle name="Normal_Mar2012" xfId="88"/>
    <cellStyle name="Normal_May2009" xfId="89"/>
    <cellStyle name="Normal_May2010" xfId="90"/>
    <cellStyle name="Normal_May2011" xfId="91"/>
    <cellStyle name="Normal_May2012" xfId="92"/>
    <cellStyle name="Normal_Nov2007" xfId="93"/>
    <cellStyle name="Normal_Nov2009" xfId="94"/>
    <cellStyle name="Normal_Nov2011" xfId="95"/>
    <cellStyle name="Normal_Oct2008" xfId="96"/>
    <cellStyle name="Normal_Oct2009" xfId="97"/>
    <cellStyle name="Normal_Oct2010" xfId="98"/>
    <cellStyle name="Normal_Oct2011" xfId="99"/>
    <cellStyle name="Normal_Sept2007" xfId="100"/>
    <cellStyle name="Normal_Sept2009" xfId="101"/>
    <cellStyle name="Normal_Sheet2" xfId="102"/>
    <cellStyle name="Note" xfId="103"/>
    <cellStyle name="Output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1875"/>
          <c:w val="0.462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'FY20152016'!$X$2:$X$14</c:f>
              <c:strCache/>
            </c:strRef>
          </c:cat>
          <c:val>
            <c:numRef>
              <c:f>'FY20152016'!$Z$2:$Z$14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8075"/>
          <c:w val="0.499"/>
          <c:h val="0.74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'FY20152016'!$AI$2:$AI$12</c:f>
              <c:strCache/>
            </c:strRef>
          </c:cat>
          <c:val>
            <c:numRef>
              <c:f>'FY20152016'!$AJ$2:$AJ$12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745"/>
          <c:w val="0.1347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28875"/>
          <c:w val="0.344"/>
          <c:h val="0.51875"/>
        </c:manualLayout>
      </c:layout>
      <c:pieChart>
        <c:varyColors val="1"/>
        <c:ser>
          <c:idx val="0"/>
          <c:order val="0"/>
          <c:tx>
            <c:strRef>
              <c:f>'FY20152016'!$AR$1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'FY20152016'!$AW$2:$AW$12</c:f>
              <c:strCache/>
            </c:strRef>
          </c:cat>
          <c:val>
            <c:numRef>
              <c:f>'FY20152016'!$AX$2:$AX$12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26175"/>
          <c:w val="0.13125"/>
          <c:h val="0.5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875"/>
          <c:w val="0.477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'FY20152016'!$BI$2:$BI$22</c:f>
              <c:strCache/>
            </c:strRef>
          </c:cat>
          <c:val>
            <c:numRef>
              <c:f>'FY20152016'!$BJ$2:$BJ$22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'FY20152016'!$BI$2:$BI$22</c:f>
              <c:strCache/>
            </c:strRef>
          </c:cat>
          <c:val>
            <c:numRef>
              <c:f>'FY20152016'!$BK$2:$BK$22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9125"/>
          <c:w val="0.3345"/>
          <c:h val="0.52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'FY20152016'!$BW$2:$BW$19</c:f>
              <c:strCache/>
            </c:strRef>
          </c:cat>
          <c:val>
            <c:numRef>
              <c:f>'FY20152016'!$BX$2:$BX$19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06425"/>
          <c:w val="0.125"/>
          <c:h val="0.9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898475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585400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100875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559200" y="4171950"/>
        <a:ext cx="6181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54">
      <selection activeCell="F77" sqref="F77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42522</v>
      </c>
      <c r="F1" t="s">
        <v>157</v>
      </c>
    </row>
    <row r="2" spans="2:12" ht="12.75">
      <c r="B2" s="131" t="s">
        <v>150</v>
      </c>
      <c r="C2" s="133" t="s">
        <v>151</v>
      </c>
      <c r="D2" s="1" t="s">
        <v>159</v>
      </c>
      <c r="E2" s="133" t="s">
        <v>152</v>
      </c>
      <c r="F2" s="45" t="s">
        <v>159</v>
      </c>
      <c r="G2" s="133" t="s">
        <v>153</v>
      </c>
      <c r="H2" s="45" t="s">
        <v>159</v>
      </c>
      <c r="I2" s="133" t="s">
        <v>154</v>
      </c>
      <c r="J2" s="45" t="s">
        <v>159</v>
      </c>
      <c r="K2" s="32" t="s">
        <v>155</v>
      </c>
      <c r="L2" s="45" t="s">
        <v>156</v>
      </c>
    </row>
    <row r="3" spans="2:12" ht="12.75">
      <c r="B3" s="132">
        <v>33010</v>
      </c>
      <c r="C3" s="134">
        <v>40868.08</v>
      </c>
      <c r="D3" s="6">
        <f>+C3/$C$79</f>
        <v>0.006618537902444387</v>
      </c>
      <c r="E3" s="134">
        <v>40868.08</v>
      </c>
      <c r="F3" s="6">
        <f>+E3/$E$79</f>
        <v>0.013710158293578857</v>
      </c>
      <c r="G3" s="134">
        <v>1760.3</v>
      </c>
      <c r="H3" s="6">
        <f>+G3/$G$79</f>
        <v>0.0025248611254664265</v>
      </c>
      <c r="I3" s="134">
        <v>4273.43999999999</v>
      </c>
      <c r="J3" s="6">
        <f>+I3/$I$79</f>
        <v>0.002051944704780428</v>
      </c>
      <c r="K3" s="48">
        <f>+C3+E3+G3+I3</f>
        <v>87769.9</v>
      </c>
      <c r="L3" s="6">
        <f>+K3/$K$79</f>
        <v>0.00735370465111191</v>
      </c>
    </row>
    <row r="4" spans="2:12" ht="12.75">
      <c r="B4" s="132">
        <v>33012</v>
      </c>
      <c r="C4" s="134">
        <v>12546.99</v>
      </c>
      <c r="D4" s="6">
        <f aca="true" t="shared" si="0" ref="D4:D67">+C4/$C$79</f>
        <v>0.0020319704002877232</v>
      </c>
      <c r="E4" s="134">
        <v>12546.99</v>
      </c>
      <c r="F4" s="6">
        <f aca="true" t="shared" si="1" ref="F4:F67">+E4/$E$79</f>
        <v>0.004209182790284031</v>
      </c>
      <c r="G4" s="134">
        <v>585.97</v>
      </c>
      <c r="H4" s="6">
        <f aca="true" t="shared" si="2" ref="H4:H67">+G4/$G$79</f>
        <v>0.0008404776877177538</v>
      </c>
      <c r="I4" s="134">
        <v>54003.5</v>
      </c>
      <c r="J4" s="6">
        <f aca="true" t="shared" si="3" ref="J4:J67">+I4/$I$79</f>
        <v>0.025930443826193916</v>
      </c>
      <c r="K4" s="48">
        <f aca="true" t="shared" si="4" ref="K4:K67">+C4+E4+G4+I4</f>
        <v>79683.45</v>
      </c>
      <c r="L4" s="6">
        <f aca="true" t="shared" si="5" ref="L4:L67">+K4/$K$79</f>
        <v>0.006676190321301988</v>
      </c>
    </row>
    <row r="5" spans="2:12" ht="12.75">
      <c r="B5" s="132">
        <v>33013</v>
      </c>
      <c r="C5" s="134">
        <v>0</v>
      </c>
      <c r="D5" s="6">
        <f t="shared" si="0"/>
        <v>0</v>
      </c>
      <c r="E5" s="134">
        <v>0</v>
      </c>
      <c r="F5" s="6">
        <f t="shared" si="1"/>
        <v>0</v>
      </c>
      <c r="G5" s="134">
        <v>0</v>
      </c>
      <c r="H5" s="6">
        <f t="shared" si="2"/>
        <v>0</v>
      </c>
      <c r="I5" s="134">
        <v>4948.68999999999</v>
      </c>
      <c r="J5" s="6">
        <f t="shared" si="3"/>
        <v>0.00237617428607863</v>
      </c>
      <c r="K5" s="48">
        <f t="shared" si="4"/>
        <v>4948.68999999999</v>
      </c>
      <c r="L5" s="6">
        <f t="shared" si="5"/>
        <v>0.00041462055522349835</v>
      </c>
    </row>
    <row r="6" spans="2:12" ht="12.75">
      <c r="B6" s="132">
        <v>33014</v>
      </c>
      <c r="C6" s="134">
        <v>21197.1199999999</v>
      </c>
      <c r="D6" s="6">
        <f t="shared" si="0"/>
        <v>0.003432848867445236</v>
      </c>
      <c r="E6" s="134">
        <v>21197.1199999999</v>
      </c>
      <c r="F6" s="6">
        <f t="shared" si="1"/>
        <v>0.007111072273715449</v>
      </c>
      <c r="G6" s="134">
        <v>9430.96999999999</v>
      </c>
      <c r="H6" s="6">
        <f t="shared" si="2"/>
        <v>0.013527176917820872</v>
      </c>
      <c r="I6" s="134">
        <v>36807.16</v>
      </c>
      <c r="J6" s="6">
        <f t="shared" si="3"/>
        <v>0.017673409960127246</v>
      </c>
      <c r="K6" s="48">
        <f t="shared" si="4"/>
        <v>88632.36999999979</v>
      </c>
      <c r="L6" s="6">
        <f t="shared" si="5"/>
        <v>0.007425965752587963</v>
      </c>
    </row>
    <row r="7" spans="2:12" ht="12.75">
      <c r="B7" s="132">
        <v>33015</v>
      </c>
      <c r="C7" s="134">
        <v>0</v>
      </c>
      <c r="D7" s="6">
        <f t="shared" si="0"/>
        <v>0</v>
      </c>
      <c r="E7" s="134">
        <v>0</v>
      </c>
      <c r="F7" s="6">
        <f t="shared" si="1"/>
        <v>0</v>
      </c>
      <c r="G7" s="134">
        <v>0</v>
      </c>
      <c r="H7" s="6">
        <f t="shared" si="2"/>
        <v>0</v>
      </c>
      <c r="I7" s="134">
        <v>14382.24</v>
      </c>
      <c r="J7" s="6">
        <f t="shared" si="3"/>
        <v>0.006905809186716401</v>
      </c>
      <c r="K7" s="48">
        <f t="shared" si="4"/>
        <v>14382.24</v>
      </c>
      <c r="L7" s="6">
        <f t="shared" si="5"/>
        <v>0.001205000178664984</v>
      </c>
    </row>
    <row r="8" spans="2:12" ht="12.75">
      <c r="B8" s="132">
        <v>33016</v>
      </c>
      <c r="C8" s="134">
        <v>48474.08</v>
      </c>
      <c r="D8" s="6">
        <f t="shared" si="0"/>
        <v>0.007850320733592608</v>
      </c>
      <c r="E8" s="134">
        <v>48474.08</v>
      </c>
      <c r="F8" s="6">
        <f t="shared" si="1"/>
        <v>0.016261769819761657</v>
      </c>
      <c r="G8" s="134">
        <v>1037.84999999999</v>
      </c>
      <c r="H8" s="6">
        <f t="shared" si="2"/>
        <v>0.0014886253019742687</v>
      </c>
      <c r="I8" s="134">
        <v>25261.7599999999</v>
      </c>
      <c r="J8" s="6">
        <f t="shared" si="3"/>
        <v>0.012129744343066464</v>
      </c>
      <c r="K8" s="48">
        <f t="shared" si="4"/>
        <v>123247.7699999999</v>
      </c>
      <c r="L8" s="6">
        <f t="shared" si="5"/>
        <v>0.010326179014538814</v>
      </c>
    </row>
    <row r="9" spans="2:12" ht="12.75">
      <c r="B9" s="132">
        <v>33018</v>
      </c>
      <c r="C9" s="134">
        <v>0</v>
      </c>
      <c r="D9" s="6">
        <f t="shared" si="0"/>
        <v>0</v>
      </c>
      <c r="E9" s="134">
        <v>0</v>
      </c>
      <c r="F9" s="6">
        <f t="shared" si="1"/>
        <v>0</v>
      </c>
      <c r="G9" s="134">
        <v>0</v>
      </c>
      <c r="H9" s="6">
        <f t="shared" si="2"/>
        <v>0</v>
      </c>
      <c r="I9" s="134">
        <v>4086.38</v>
      </c>
      <c r="J9" s="6">
        <f t="shared" si="3"/>
        <v>0.001962125548204881</v>
      </c>
      <c r="K9" s="48">
        <f t="shared" si="4"/>
        <v>4086.38</v>
      </c>
      <c r="L9" s="6">
        <f t="shared" si="5"/>
        <v>0.0003423728591716601</v>
      </c>
    </row>
    <row r="10" spans="2:12" ht="12.75">
      <c r="B10" s="132">
        <v>33030</v>
      </c>
      <c r="C10" s="134">
        <v>15616.92</v>
      </c>
      <c r="D10" s="6">
        <f t="shared" si="0"/>
        <v>0.002529141984146106</v>
      </c>
      <c r="E10" s="134">
        <v>15616.92</v>
      </c>
      <c r="F10" s="6">
        <f t="shared" si="1"/>
        <v>0.00523906298652047</v>
      </c>
      <c r="G10" s="134">
        <v>34.8299999999999</v>
      </c>
      <c r="H10" s="6">
        <f t="shared" si="2"/>
        <v>4.995791228767561E-05</v>
      </c>
      <c r="I10" s="134">
        <v>6737.14999999999</v>
      </c>
      <c r="J10" s="6">
        <f t="shared" si="3"/>
        <v>0.003234925321944727</v>
      </c>
      <c r="K10" s="48">
        <f t="shared" si="4"/>
        <v>38005.819999999985</v>
      </c>
      <c r="L10" s="6">
        <f t="shared" si="5"/>
        <v>0.003184275877075421</v>
      </c>
    </row>
    <row r="11" spans="2:12" ht="12.75">
      <c r="B11" s="132">
        <v>33031</v>
      </c>
      <c r="C11" s="134">
        <v>340.889999999999</v>
      </c>
      <c r="D11" s="6">
        <f t="shared" si="0"/>
        <v>5.520673801079621E-05</v>
      </c>
      <c r="E11" s="134">
        <v>340.889999999999</v>
      </c>
      <c r="F11" s="6">
        <f t="shared" si="1"/>
        <v>0.0001143595652327705</v>
      </c>
      <c r="G11" s="134">
        <v>0</v>
      </c>
      <c r="H11" s="6">
        <f t="shared" si="2"/>
        <v>0</v>
      </c>
      <c r="I11" s="134">
        <v>403.61</v>
      </c>
      <c r="J11" s="6">
        <f t="shared" si="3"/>
        <v>0.0001937982988637797</v>
      </c>
      <c r="K11" s="48">
        <f t="shared" si="4"/>
        <v>1085.389999999998</v>
      </c>
      <c r="L11" s="6">
        <f t="shared" si="5"/>
        <v>9.093820878536198E-05</v>
      </c>
    </row>
    <row r="12" spans="2:12" ht="12.75">
      <c r="B12" s="132">
        <v>33032</v>
      </c>
      <c r="C12" s="134">
        <v>802.529999999999</v>
      </c>
      <c r="D12" s="6">
        <f t="shared" si="0"/>
        <v>0.00012996879772303192</v>
      </c>
      <c r="E12" s="134">
        <v>802.529999999999</v>
      </c>
      <c r="F12" s="6">
        <f t="shared" si="1"/>
        <v>0.00026922755694287146</v>
      </c>
      <c r="G12" s="134">
        <v>0</v>
      </c>
      <c r="H12" s="6">
        <f t="shared" si="2"/>
        <v>0</v>
      </c>
      <c r="I12" s="134">
        <v>558.47</v>
      </c>
      <c r="J12" s="6">
        <f t="shared" si="3"/>
        <v>0.0002681562299409208</v>
      </c>
      <c r="K12" s="48">
        <f t="shared" si="4"/>
        <v>2163.529999999998</v>
      </c>
      <c r="L12" s="6">
        <f t="shared" si="5"/>
        <v>0.00018126898428527476</v>
      </c>
    </row>
    <row r="13" spans="2:12" ht="12.75">
      <c r="B13" s="132">
        <v>33033</v>
      </c>
      <c r="C13" s="134">
        <v>18248.3699999999</v>
      </c>
      <c r="D13" s="6">
        <f t="shared" si="0"/>
        <v>0.002955302243286898</v>
      </c>
      <c r="E13" s="134">
        <v>18248.3699999999</v>
      </c>
      <c r="F13" s="6">
        <f t="shared" si="1"/>
        <v>0.006121844757566155</v>
      </c>
      <c r="G13" s="134">
        <v>617.789999999999</v>
      </c>
      <c r="H13" s="6">
        <f t="shared" si="2"/>
        <v>0.0008861182495608142</v>
      </c>
      <c r="I13" s="134">
        <v>22000.6699999999</v>
      </c>
      <c r="J13" s="6">
        <f t="shared" si="3"/>
        <v>0.01056389192503499</v>
      </c>
      <c r="K13" s="48">
        <f t="shared" si="4"/>
        <v>59115.199999999706</v>
      </c>
      <c r="L13" s="6">
        <f t="shared" si="5"/>
        <v>0.004952902090482143</v>
      </c>
    </row>
    <row r="14" spans="2:12" ht="12.75">
      <c r="B14" s="132">
        <v>33034</v>
      </c>
      <c r="C14" s="134">
        <v>47859.2699999999</v>
      </c>
      <c r="D14" s="6">
        <f t="shared" si="0"/>
        <v>0.007750752970981727</v>
      </c>
      <c r="E14" s="134">
        <v>47859.2699999999</v>
      </c>
      <c r="F14" s="6">
        <f t="shared" si="1"/>
        <v>0.01605551735034111</v>
      </c>
      <c r="G14" s="134">
        <v>47.1199999999999</v>
      </c>
      <c r="H14" s="6">
        <f t="shared" si="2"/>
        <v>6.758589799010268E-05</v>
      </c>
      <c r="I14" s="134">
        <v>5783.02999999999</v>
      </c>
      <c r="J14" s="6">
        <f t="shared" si="3"/>
        <v>0.002776792884909199</v>
      </c>
      <c r="K14" s="48">
        <f t="shared" si="4"/>
        <v>101548.68999999978</v>
      </c>
      <c r="L14" s="6">
        <f t="shared" si="5"/>
        <v>0.00850814543445213</v>
      </c>
    </row>
    <row r="15" spans="2:12" ht="12.75">
      <c r="B15" s="132">
        <v>33035</v>
      </c>
      <c r="C15" s="134">
        <v>36.13</v>
      </c>
      <c r="D15" s="6">
        <f t="shared" si="0"/>
        <v>5.851211371205002E-06</v>
      </c>
      <c r="E15" s="134">
        <v>36.13</v>
      </c>
      <c r="F15" s="6">
        <f t="shared" si="1"/>
        <v>1.2120657959635101E-05</v>
      </c>
      <c r="G15" s="134">
        <v>0</v>
      </c>
      <c r="H15" s="6">
        <f t="shared" si="2"/>
        <v>0</v>
      </c>
      <c r="I15" s="134">
        <v>0</v>
      </c>
      <c r="J15" s="6">
        <f t="shared" si="3"/>
        <v>0</v>
      </c>
      <c r="K15" s="48">
        <f t="shared" si="4"/>
        <v>72.26</v>
      </c>
      <c r="L15" s="6">
        <f t="shared" si="5"/>
        <v>6.054224718147642E-06</v>
      </c>
    </row>
    <row r="16" spans="2:12" ht="12.75">
      <c r="B16" s="132">
        <v>33056</v>
      </c>
      <c r="C16" s="134">
        <v>8694.90999999999</v>
      </c>
      <c r="D16" s="6">
        <f t="shared" si="0"/>
        <v>0.0014081305359425415</v>
      </c>
      <c r="E16" s="134">
        <v>8694.90999999999</v>
      </c>
      <c r="F16" s="6">
        <f t="shared" si="1"/>
        <v>0.0029169119872629596</v>
      </c>
      <c r="G16" s="134">
        <v>142.77</v>
      </c>
      <c r="H16" s="6">
        <f t="shared" si="2"/>
        <v>0.0002047801073015064</v>
      </c>
      <c r="I16" s="134">
        <v>4120.04</v>
      </c>
      <c r="J16" s="6">
        <f t="shared" si="3"/>
        <v>0.001978287810635829</v>
      </c>
      <c r="K16" s="48">
        <f t="shared" si="4"/>
        <v>21652.629999999983</v>
      </c>
      <c r="L16" s="6">
        <f t="shared" si="5"/>
        <v>0.0018141418178647254</v>
      </c>
    </row>
    <row r="17" spans="2:12" ht="12.75">
      <c r="B17" s="132">
        <v>33109</v>
      </c>
      <c r="C17" s="134">
        <v>8032.57999999999</v>
      </c>
      <c r="D17" s="6">
        <f t="shared" si="0"/>
        <v>0.0013008669647415945</v>
      </c>
      <c r="E17" s="134">
        <v>8032.57999999999</v>
      </c>
      <c r="F17" s="6">
        <f t="shared" si="1"/>
        <v>0.0026947178165902465</v>
      </c>
      <c r="G17" s="134">
        <v>9985.54</v>
      </c>
      <c r="H17" s="6">
        <f t="shared" si="2"/>
        <v>0.014322616464687849</v>
      </c>
      <c r="I17" s="134">
        <v>0</v>
      </c>
      <c r="J17" s="6">
        <f t="shared" si="3"/>
        <v>0</v>
      </c>
      <c r="K17" s="48">
        <f t="shared" si="4"/>
        <v>26050.699999999983</v>
      </c>
      <c r="L17" s="6">
        <f t="shared" si="5"/>
        <v>0.0021826292812766215</v>
      </c>
    </row>
    <row r="18" spans="2:12" ht="12.75">
      <c r="B18" s="132">
        <v>33122</v>
      </c>
      <c r="C18" s="134">
        <v>67900.7599999999</v>
      </c>
      <c r="D18" s="6">
        <f t="shared" si="0"/>
        <v>0.01099644890743042</v>
      </c>
      <c r="E18" s="134">
        <v>67900.7599999999</v>
      </c>
      <c r="F18" s="6">
        <f t="shared" si="1"/>
        <v>0.0227789063703092</v>
      </c>
      <c r="G18" s="134">
        <v>7812.82999999999</v>
      </c>
      <c r="H18" s="6">
        <f t="shared" si="2"/>
        <v>0.01120622095488146</v>
      </c>
      <c r="I18" s="134">
        <v>87655.2899999999</v>
      </c>
      <c r="J18" s="6">
        <f t="shared" si="3"/>
        <v>0.042088764124801815</v>
      </c>
      <c r="K18" s="48">
        <f t="shared" si="4"/>
        <v>231269.63999999966</v>
      </c>
      <c r="L18" s="6">
        <f t="shared" si="5"/>
        <v>0.019376672724122676</v>
      </c>
    </row>
    <row r="19" spans="2:12" ht="12.75">
      <c r="B19" s="132">
        <v>33125</v>
      </c>
      <c r="C19" s="134">
        <v>2168.52</v>
      </c>
      <c r="D19" s="6">
        <f t="shared" si="0"/>
        <v>0.00035118928543275584</v>
      </c>
      <c r="E19" s="134">
        <v>2168.52</v>
      </c>
      <c r="F19" s="6">
        <f t="shared" si="1"/>
        <v>0.0007274810185061697</v>
      </c>
      <c r="G19" s="134">
        <v>0</v>
      </c>
      <c r="H19" s="6">
        <f t="shared" si="2"/>
        <v>0</v>
      </c>
      <c r="I19" s="134">
        <v>34236.43</v>
      </c>
      <c r="J19" s="6">
        <f t="shared" si="3"/>
        <v>0.016439042375483444</v>
      </c>
      <c r="K19" s="48">
        <f t="shared" si="4"/>
        <v>38573.47</v>
      </c>
      <c r="L19" s="6">
        <f t="shared" si="5"/>
        <v>0.0032318358087285704</v>
      </c>
    </row>
    <row r="20" spans="2:12" ht="12.75">
      <c r="B20" s="132">
        <v>33126</v>
      </c>
      <c r="C20" s="134">
        <v>340888.489999999</v>
      </c>
      <c r="D20" s="6">
        <f t="shared" si="0"/>
        <v>0.05520649346805692</v>
      </c>
      <c r="E20" s="134">
        <v>340888.489999999</v>
      </c>
      <c r="F20" s="6">
        <f t="shared" si="1"/>
        <v>0.11435905866776858</v>
      </c>
      <c r="G20" s="134">
        <v>36191.9499999999</v>
      </c>
      <c r="H20" s="6">
        <f t="shared" si="2"/>
        <v>0.051911405788686235</v>
      </c>
      <c r="I20" s="134">
        <v>36625.8899999999</v>
      </c>
      <c r="J20" s="6">
        <f t="shared" si="3"/>
        <v>0.017586370943167663</v>
      </c>
      <c r="K20" s="48">
        <f t="shared" si="4"/>
        <v>754594.8199999979</v>
      </c>
      <c r="L20" s="6">
        <f t="shared" si="5"/>
        <v>0.06322289802698806</v>
      </c>
    </row>
    <row r="21" spans="2:12" ht="12.75">
      <c r="B21" s="132">
        <v>33127</v>
      </c>
      <c r="C21" s="134">
        <v>1077.83999999999</v>
      </c>
      <c r="D21" s="6">
        <f t="shared" si="0"/>
        <v>0.0001745549312023122</v>
      </c>
      <c r="E21" s="134">
        <v>1077.83999999999</v>
      </c>
      <c r="F21" s="6">
        <f t="shared" si="1"/>
        <v>0.00036158676931118117</v>
      </c>
      <c r="G21" s="134">
        <v>0</v>
      </c>
      <c r="H21" s="6">
        <f t="shared" si="2"/>
        <v>0</v>
      </c>
      <c r="I21" s="134">
        <v>44861.9199999999</v>
      </c>
      <c r="J21" s="6">
        <f t="shared" si="3"/>
        <v>0.02154100190719495</v>
      </c>
      <c r="K21" s="48">
        <f t="shared" si="4"/>
        <v>47017.599999999875</v>
      </c>
      <c r="L21" s="6">
        <f t="shared" si="5"/>
        <v>0.003939317964406003</v>
      </c>
    </row>
    <row r="22" spans="2:12" ht="12.75">
      <c r="B22" s="132">
        <v>33128</v>
      </c>
      <c r="C22" s="134">
        <v>0</v>
      </c>
      <c r="D22" s="6">
        <f t="shared" si="0"/>
        <v>0</v>
      </c>
      <c r="E22" s="134">
        <v>0</v>
      </c>
      <c r="F22" s="6">
        <f t="shared" si="1"/>
        <v>0</v>
      </c>
      <c r="G22" s="134">
        <v>0</v>
      </c>
      <c r="H22" s="6">
        <f t="shared" si="2"/>
        <v>0</v>
      </c>
      <c r="I22" s="134">
        <v>25820.3899999999</v>
      </c>
      <c r="J22" s="6">
        <f t="shared" si="3"/>
        <v>0.012397977398972596</v>
      </c>
      <c r="K22" s="48">
        <f t="shared" si="4"/>
        <v>25820.3899999999</v>
      </c>
      <c r="L22" s="6">
        <f t="shared" si="5"/>
        <v>0.002163333010935671</v>
      </c>
    </row>
    <row r="23" spans="2:12" ht="12.75">
      <c r="B23" s="132">
        <v>33129</v>
      </c>
      <c r="C23" s="134">
        <v>26459.32</v>
      </c>
      <c r="D23" s="6">
        <f t="shared" si="0"/>
        <v>0.004285056021543092</v>
      </c>
      <c r="E23" s="134">
        <v>26459.32</v>
      </c>
      <c r="F23" s="6">
        <f t="shared" si="1"/>
        <v>0.00887640098434908</v>
      </c>
      <c r="G23" s="134">
        <v>0</v>
      </c>
      <c r="H23" s="6">
        <f t="shared" si="2"/>
        <v>0</v>
      </c>
      <c r="I23" s="134">
        <v>1862.75</v>
      </c>
      <c r="J23" s="6">
        <f t="shared" si="3"/>
        <v>0.0008944222918374311</v>
      </c>
      <c r="K23" s="48">
        <f t="shared" si="4"/>
        <v>54781.39</v>
      </c>
      <c r="L23" s="6">
        <f t="shared" si="5"/>
        <v>0.0045897985805768895</v>
      </c>
    </row>
    <row r="24" spans="2:12" ht="12.75">
      <c r="B24" s="132">
        <v>33130</v>
      </c>
      <c r="C24" s="134">
        <v>94226.19</v>
      </c>
      <c r="D24" s="6">
        <f t="shared" si="0"/>
        <v>0.015259821599593772</v>
      </c>
      <c r="E24" s="134">
        <v>94226.19</v>
      </c>
      <c r="F24" s="6">
        <f t="shared" si="1"/>
        <v>0.031610390806243824</v>
      </c>
      <c r="G24" s="134">
        <v>1690.26</v>
      </c>
      <c r="H24" s="6">
        <f t="shared" si="2"/>
        <v>0.0024244002533266385</v>
      </c>
      <c r="I24" s="134">
        <v>88053.1999999999</v>
      </c>
      <c r="J24" s="6">
        <f t="shared" si="3"/>
        <v>0.042279825498655</v>
      </c>
      <c r="K24" s="48">
        <f t="shared" si="4"/>
        <v>278195.8399999999</v>
      </c>
      <c r="L24" s="6">
        <f t="shared" si="5"/>
        <v>0.023308332839936975</v>
      </c>
    </row>
    <row r="25" spans="2:12" ht="12.75">
      <c r="B25" s="132">
        <v>33131</v>
      </c>
      <c r="C25" s="134">
        <v>481775.31</v>
      </c>
      <c r="D25" s="6">
        <f t="shared" si="0"/>
        <v>0.07802294968828714</v>
      </c>
      <c r="E25" s="134">
        <v>481775.31</v>
      </c>
      <c r="F25" s="6">
        <f t="shared" si="1"/>
        <v>0.1616228548548898</v>
      </c>
      <c r="G25" s="134">
        <v>241603.239999999</v>
      </c>
      <c r="H25" s="6">
        <f t="shared" si="2"/>
        <v>0.3465401513734776</v>
      </c>
      <c r="I25" s="134">
        <v>91916.57</v>
      </c>
      <c r="J25" s="6">
        <f t="shared" si="3"/>
        <v>0.04413487005622638</v>
      </c>
      <c r="K25" s="48">
        <f t="shared" si="4"/>
        <v>1297070.429999999</v>
      </c>
      <c r="L25" s="6">
        <f t="shared" si="5"/>
        <v>0.10867362106953203</v>
      </c>
    </row>
    <row r="26" spans="2:12" ht="12.75">
      <c r="B26" s="132">
        <v>33132</v>
      </c>
      <c r="C26" s="134">
        <v>205271.82</v>
      </c>
      <c r="D26" s="6">
        <f t="shared" si="0"/>
        <v>0.033243531895154894</v>
      </c>
      <c r="E26" s="134">
        <v>205271.82</v>
      </c>
      <c r="F26" s="6">
        <f t="shared" si="1"/>
        <v>0.06886325820569565</v>
      </c>
      <c r="G26" s="134">
        <v>35523.1999999999</v>
      </c>
      <c r="H26" s="6">
        <f t="shared" si="2"/>
        <v>0.05095219379206312</v>
      </c>
      <c r="I26" s="134">
        <v>125887.09</v>
      </c>
      <c r="J26" s="6">
        <f t="shared" si="3"/>
        <v>0.060446232479154455</v>
      </c>
      <c r="K26" s="48">
        <f t="shared" si="4"/>
        <v>571953.9299999999</v>
      </c>
      <c r="L26" s="6">
        <f t="shared" si="5"/>
        <v>0.04792053170007868</v>
      </c>
    </row>
    <row r="27" spans="2:12" ht="12.75">
      <c r="B27" s="132">
        <v>33133</v>
      </c>
      <c r="C27" s="134">
        <v>127299.259999999</v>
      </c>
      <c r="D27" s="6">
        <f t="shared" si="0"/>
        <v>0.020615966721781794</v>
      </c>
      <c r="E27" s="134">
        <v>127299.259999999</v>
      </c>
      <c r="F27" s="6">
        <f t="shared" si="1"/>
        <v>0.042705529725287746</v>
      </c>
      <c r="G27" s="134">
        <v>37423.1999999999</v>
      </c>
      <c r="H27" s="6">
        <f t="shared" si="2"/>
        <v>0.05367743161424469</v>
      </c>
      <c r="I27" s="134">
        <v>79347.9799999999</v>
      </c>
      <c r="J27" s="6">
        <f t="shared" si="3"/>
        <v>0.038099907193273684</v>
      </c>
      <c r="K27" s="48">
        <f t="shared" si="4"/>
        <v>371369.69999999786</v>
      </c>
      <c r="L27" s="6">
        <f t="shared" si="5"/>
        <v>0.03111480234308139</v>
      </c>
    </row>
    <row r="28" spans="2:12" ht="12.75">
      <c r="B28" s="132">
        <v>33134</v>
      </c>
      <c r="C28" s="134">
        <v>145401.109999999</v>
      </c>
      <c r="D28" s="6">
        <f t="shared" si="0"/>
        <v>0.023547540221915953</v>
      </c>
      <c r="E28" s="134">
        <v>145401.109999999</v>
      </c>
      <c r="F28" s="6">
        <f t="shared" si="1"/>
        <v>0.04877822090399299</v>
      </c>
      <c r="G28" s="134">
        <v>55058.0999999999</v>
      </c>
      <c r="H28" s="6">
        <f t="shared" si="2"/>
        <v>0.07897179817760767</v>
      </c>
      <c r="I28" s="134">
        <v>126738.86</v>
      </c>
      <c r="J28" s="6">
        <f t="shared" si="3"/>
        <v>0.060855220306570035</v>
      </c>
      <c r="K28" s="48">
        <f t="shared" si="4"/>
        <v>472599.1799999979</v>
      </c>
      <c r="L28" s="6">
        <f t="shared" si="5"/>
        <v>0.03959620311835447</v>
      </c>
    </row>
    <row r="29" spans="2:12" ht="12.75">
      <c r="B29" s="132">
        <v>33135</v>
      </c>
      <c r="C29" s="134">
        <v>1934.97</v>
      </c>
      <c r="D29" s="6">
        <f t="shared" si="0"/>
        <v>0.0003133661352599098</v>
      </c>
      <c r="E29" s="134">
        <v>1934.97</v>
      </c>
      <c r="F29" s="6">
        <f t="shared" si="1"/>
        <v>0.0006491311799655448</v>
      </c>
      <c r="G29" s="134">
        <v>0</v>
      </c>
      <c r="H29" s="6">
        <f t="shared" si="2"/>
        <v>0</v>
      </c>
      <c r="I29" s="134">
        <v>33337.26</v>
      </c>
      <c r="J29" s="6">
        <f t="shared" si="3"/>
        <v>0.016007294855874554</v>
      </c>
      <c r="K29" s="48">
        <f t="shared" si="4"/>
        <v>37207.200000000004</v>
      </c>
      <c r="L29" s="6">
        <f t="shared" si="5"/>
        <v>0.0031173643777063793</v>
      </c>
    </row>
    <row r="30" spans="2:12" ht="12.75">
      <c r="B30" s="132">
        <v>33136</v>
      </c>
      <c r="C30" s="134">
        <v>16872.4399999999</v>
      </c>
      <c r="D30" s="6">
        <f t="shared" si="0"/>
        <v>0.0027324719841675484</v>
      </c>
      <c r="E30" s="134">
        <v>16872.4399999999</v>
      </c>
      <c r="F30" s="6">
        <f t="shared" si="1"/>
        <v>0.005660256689301535</v>
      </c>
      <c r="G30" s="134">
        <v>989.899999999999</v>
      </c>
      <c r="H30" s="6">
        <f t="shared" si="2"/>
        <v>0.0014198489053565942</v>
      </c>
      <c r="I30" s="134">
        <v>1892.03</v>
      </c>
      <c r="J30" s="6">
        <f t="shared" si="3"/>
        <v>0.0009084814434707689</v>
      </c>
      <c r="K30" s="48">
        <f t="shared" si="4"/>
        <v>36626.8099999998</v>
      </c>
      <c r="L30" s="6">
        <f t="shared" si="5"/>
        <v>0.0030687370391488515</v>
      </c>
    </row>
    <row r="31" spans="2:12" ht="12.75">
      <c r="B31" s="132">
        <v>33137</v>
      </c>
      <c r="C31" s="134">
        <v>6947.02999999999</v>
      </c>
      <c r="D31" s="6">
        <f t="shared" si="0"/>
        <v>0.0011250634080294</v>
      </c>
      <c r="E31" s="134">
        <v>6947.02999999999</v>
      </c>
      <c r="F31" s="6">
        <f t="shared" si="1"/>
        <v>0.002330544546507714</v>
      </c>
      <c r="G31" s="134">
        <v>0</v>
      </c>
      <c r="H31" s="6">
        <f t="shared" si="2"/>
        <v>0</v>
      </c>
      <c r="I31" s="134">
        <v>60685.33</v>
      </c>
      <c r="J31" s="6">
        <f t="shared" si="3"/>
        <v>0.029138806570667464</v>
      </c>
      <c r="K31" s="48">
        <f t="shared" si="4"/>
        <v>74579.38999999998</v>
      </c>
      <c r="L31" s="6">
        <f t="shared" si="5"/>
        <v>0.006248552261311555</v>
      </c>
    </row>
    <row r="32" spans="2:12" ht="12.75">
      <c r="B32" s="132">
        <v>33138</v>
      </c>
      <c r="C32" s="134">
        <v>72610.8899999999</v>
      </c>
      <c r="D32" s="6">
        <f t="shared" si="0"/>
        <v>0.011759248968760447</v>
      </c>
      <c r="E32" s="134">
        <v>72610.8899999999</v>
      </c>
      <c r="F32" s="6">
        <f t="shared" si="1"/>
        <v>0.024359030219614934</v>
      </c>
      <c r="G32" s="134">
        <v>23485.98</v>
      </c>
      <c r="H32" s="6">
        <f t="shared" si="2"/>
        <v>0.033686779466842</v>
      </c>
      <c r="I32" s="134">
        <v>15674.0599999999</v>
      </c>
      <c r="J32" s="6">
        <f t="shared" si="3"/>
        <v>0.007526092426572174</v>
      </c>
      <c r="K32" s="48">
        <f t="shared" si="4"/>
        <v>184381.81999999972</v>
      </c>
      <c r="L32" s="6">
        <f t="shared" si="5"/>
        <v>0.015448228234445716</v>
      </c>
    </row>
    <row r="33" spans="2:12" ht="12.75">
      <c r="B33" s="132">
        <v>33139</v>
      </c>
      <c r="C33" s="134">
        <v>1885612.89999999</v>
      </c>
      <c r="D33" s="6">
        <f t="shared" si="0"/>
        <v>0.3053728104669466</v>
      </c>
      <c r="E33" s="134">
        <v>771.409999999999</v>
      </c>
      <c r="F33" s="6">
        <f t="shared" si="1"/>
        <v>0.00025878762127434546</v>
      </c>
      <c r="G33" s="134">
        <v>0</v>
      </c>
      <c r="H33" s="6">
        <f t="shared" si="2"/>
        <v>0</v>
      </c>
      <c r="I33" s="134">
        <v>0</v>
      </c>
      <c r="J33" s="6">
        <f t="shared" si="3"/>
        <v>0</v>
      </c>
      <c r="K33" s="48">
        <f t="shared" si="4"/>
        <v>1886384.3099999898</v>
      </c>
      <c r="L33" s="6">
        <f t="shared" si="5"/>
        <v>0.15804863710943567</v>
      </c>
    </row>
    <row r="34" spans="2:12" ht="12.75">
      <c r="B34" s="132">
        <v>33140</v>
      </c>
      <c r="C34" s="134">
        <v>1158666.1</v>
      </c>
      <c r="D34" s="6">
        <f t="shared" si="0"/>
        <v>0.18764462385136318</v>
      </c>
      <c r="E34" s="134">
        <v>0</v>
      </c>
      <c r="F34" s="6">
        <f t="shared" si="1"/>
        <v>0</v>
      </c>
      <c r="G34" s="134">
        <v>0</v>
      </c>
      <c r="H34" s="6">
        <f t="shared" si="2"/>
        <v>0</v>
      </c>
      <c r="I34" s="134">
        <v>0</v>
      </c>
      <c r="J34" s="6">
        <f t="shared" si="3"/>
        <v>0</v>
      </c>
      <c r="K34" s="48">
        <f t="shared" si="4"/>
        <v>1158666.1</v>
      </c>
      <c r="L34" s="6">
        <f t="shared" si="5"/>
        <v>0.0970775663257643</v>
      </c>
    </row>
    <row r="35" spans="2:12" ht="12.75">
      <c r="B35" s="132">
        <v>33141</v>
      </c>
      <c r="C35" s="134">
        <v>161265.769999999</v>
      </c>
      <c r="D35" s="6">
        <f t="shared" si="0"/>
        <v>0.026116803410188887</v>
      </c>
      <c r="E35" s="134">
        <v>10844.8899999999</v>
      </c>
      <c r="F35" s="6">
        <f t="shared" si="1"/>
        <v>0.003638173326871461</v>
      </c>
      <c r="G35" s="134">
        <v>12814.2199999999</v>
      </c>
      <c r="H35" s="6">
        <f t="shared" si="2"/>
        <v>0.018379893160923783</v>
      </c>
      <c r="I35" s="134">
        <v>6252.93</v>
      </c>
      <c r="J35" s="6">
        <f t="shared" si="3"/>
        <v>0.003002421141483843</v>
      </c>
      <c r="K35" s="48">
        <f t="shared" si="4"/>
        <v>191177.80999999878</v>
      </c>
      <c r="L35" s="6">
        <f t="shared" si="5"/>
        <v>0.01601762279080163</v>
      </c>
    </row>
    <row r="36" spans="2:12" ht="12.75">
      <c r="B36" s="132">
        <v>33142</v>
      </c>
      <c r="C36" s="134">
        <v>109170.78</v>
      </c>
      <c r="D36" s="6">
        <f t="shared" si="0"/>
        <v>0.017680080524199268</v>
      </c>
      <c r="E36" s="134">
        <v>109170.78</v>
      </c>
      <c r="F36" s="6">
        <f t="shared" si="1"/>
        <v>0.036623904886979586</v>
      </c>
      <c r="G36" s="134">
        <v>9744.80999999999</v>
      </c>
      <c r="H36" s="6">
        <f t="shared" si="2"/>
        <v>0.01397732883261743</v>
      </c>
      <c r="I36" s="134">
        <v>13906.16</v>
      </c>
      <c r="J36" s="6">
        <f t="shared" si="3"/>
        <v>0.006677213527235546</v>
      </c>
      <c r="K36" s="48">
        <f t="shared" si="4"/>
        <v>241992.53</v>
      </c>
      <c r="L36" s="6">
        <f t="shared" si="5"/>
        <v>0.0202750782830485</v>
      </c>
    </row>
    <row r="37" spans="2:12" ht="12.75">
      <c r="B37" s="132">
        <v>33143</v>
      </c>
      <c r="C37" s="134">
        <v>24154.22</v>
      </c>
      <c r="D37" s="6">
        <f t="shared" si="0"/>
        <v>0.003911747764367209</v>
      </c>
      <c r="E37" s="134">
        <v>24154.22</v>
      </c>
      <c r="F37" s="6">
        <f t="shared" si="1"/>
        <v>0.008103100993683292</v>
      </c>
      <c r="G37" s="134">
        <v>0</v>
      </c>
      <c r="H37" s="6">
        <f t="shared" si="2"/>
        <v>0</v>
      </c>
      <c r="I37" s="134">
        <v>52897.0199999999</v>
      </c>
      <c r="J37" s="6">
        <f t="shared" si="3"/>
        <v>0.025399153863787598</v>
      </c>
      <c r="K37" s="48">
        <f t="shared" si="4"/>
        <v>101205.4599999999</v>
      </c>
      <c r="L37" s="6">
        <f t="shared" si="5"/>
        <v>0.008479388285960445</v>
      </c>
    </row>
    <row r="38" spans="2:12" ht="12.75">
      <c r="B38" s="132">
        <v>33144</v>
      </c>
      <c r="C38" s="134">
        <v>14037.28</v>
      </c>
      <c r="D38" s="6">
        <f t="shared" si="0"/>
        <v>0.002273321128059467</v>
      </c>
      <c r="E38" s="134">
        <v>14037.28</v>
      </c>
      <c r="F38" s="6">
        <f t="shared" si="1"/>
        <v>0.004709135609289416</v>
      </c>
      <c r="G38" s="134">
        <v>531.919999999999</v>
      </c>
      <c r="H38" s="6">
        <f t="shared" si="2"/>
        <v>0.0007629518433551662</v>
      </c>
      <c r="I38" s="134">
        <v>25791.1399999999</v>
      </c>
      <c r="J38" s="6">
        <f t="shared" si="3"/>
        <v>0.012383932652207734</v>
      </c>
      <c r="K38" s="48">
        <f t="shared" si="4"/>
        <v>54397.6199999999</v>
      </c>
      <c r="L38" s="6">
        <f t="shared" si="5"/>
        <v>0.004557644832720757</v>
      </c>
    </row>
    <row r="39" spans="2:12" ht="12.75">
      <c r="B39" s="132">
        <v>33145</v>
      </c>
      <c r="C39" s="134">
        <v>6874.90999999999</v>
      </c>
      <c r="D39" s="6">
        <f t="shared" si="0"/>
        <v>0.0011133836581237453</v>
      </c>
      <c r="E39" s="134">
        <v>6874.90999999999</v>
      </c>
      <c r="F39" s="6">
        <f t="shared" si="1"/>
        <v>0.002306350196880012</v>
      </c>
      <c r="G39" s="134">
        <v>0</v>
      </c>
      <c r="H39" s="6">
        <f t="shared" si="2"/>
        <v>0</v>
      </c>
      <c r="I39" s="134">
        <v>31282.6699999999</v>
      </c>
      <c r="J39" s="6">
        <f t="shared" si="3"/>
        <v>0.015020758231750886</v>
      </c>
      <c r="K39" s="48">
        <f t="shared" si="4"/>
        <v>45032.48999999988</v>
      </c>
      <c r="L39" s="6">
        <f t="shared" si="5"/>
        <v>0.0037729977038158838</v>
      </c>
    </row>
    <row r="40" spans="2:12" ht="12.75">
      <c r="B40" s="132">
        <v>33146</v>
      </c>
      <c r="C40" s="134">
        <v>22817.66</v>
      </c>
      <c r="D40" s="6">
        <f t="shared" si="0"/>
        <v>0.0036952934308411155</v>
      </c>
      <c r="E40" s="134">
        <v>22817.66</v>
      </c>
      <c r="F40" s="6">
        <f t="shared" si="1"/>
        <v>0.007654720517554593</v>
      </c>
      <c r="G40" s="134">
        <v>1098.23</v>
      </c>
      <c r="H40" s="6">
        <f t="shared" si="2"/>
        <v>0.0015752304912918216</v>
      </c>
      <c r="I40" s="134">
        <v>51494.5199999999</v>
      </c>
      <c r="J40" s="6">
        <f t="shared" si="3"/>
        <v>0.024725726262498107</v>
      </c>
      <c r="K40" s="48">
        <f t="shared" si="4"/>
        <v>98228.0699999999</v>
      </c>
      <c r="L40" s="6">
        <f t="shared" si="5"/>
        <v>0.008229930935648163</v>
      </c>
    </row>
    <row r="41" spans="2:12" ht="12.75">
      <c r="B41" s="132">
        <v>33147</v>
      </c>
      <c r="C41" s="134">
        <v>798.2</v>
      </c>
      <c r="D41" s="6">
        <f t="shared" si="0"/>
        <v>0.0001292675592719577</v>
      </c>
      <c r="E41" s="134">
        <v>798.2</v>
      </c>
      <c r="F41" s="6">
        <f t="shared" si="1"/>
        <v>0.0002677749566393783</v>
      </c>
      <c r="G41" s="134">
        <v>0</v>
      </c>
      <c r="H41" s="6">
        <f t="shared" si="2"/>
        <v>0</v>
      </c>
      <c r="I41" s="134">
        <v>0</v>
      </c>
      <c r="J41" s="6">
        <f t="shared" si="3"/>
        <v>0</v>
      </c>
      <c r="K41" s="48">
        <f t="shared" si="4"/>
        <v>1596.4</v>
      </c>
      <c r="L41" s="6">
        <f t="shared" si="5"/>
        <v>0.00013375262026087595</v>
      </c>
    </row>
    <row r="42" spans="2:12" ht="12.75">
      <c r="B42" s="132">
        <v>33149</v>
      </c>
      <c r="C42" s="134">
        <v>104612.98</v>
      </c>
      <c r="D42" s="6">
        <f t="shared" si="0"/>
        <v>0.01694195012874734</v>
      </c>
      <c r="E42" s="134">
        <v>104612.98</v>
      </c>
      <c r="F42" s="6">
        <f t="shared" si="1"/>
        <v>0.03509488371763486</v>
      </c>
      <c r="G42" s="134">
        <v>63508.23</v>
      </c>
      <c r="H42" s="6">
        <f t="shared" si="2"/>
        <v>0.09109212127147684</v>
      </c>
      <c r="I42" s="134">
        <v>37116.83</v>
      </c>
      <c r="J42" s="6">
        <f t="shared" si="3"/>
        <v>0.0178221018141674</v>
      </c>
      <c r="K42" s="48">
        <f t="shared" si="4"/>
        <v>309851.02</v>
      </c>
      <c r="L42" s="6">
        <f t="shared" si="5"/>
        <v>0.02596052732116329</v>
      </c>
    </row>
    <row r="43" spans="2:12" ht="12.75">
      <c r="B43" s="132">
        <v>33150</v>
      </c>
      <c r="C43" s="134">
        <v>182.81</v>
      </c>
      <c r="D43" s="6">
        <f t="shared" si="0"/>
        <v>2.960586633739237E-05</v>
      </c>
      <c r="E43" s="134">
        <v>182.81</v>
      </c>
      <c r="F43" s="6">
        <f t="shared" si="1"/>
        <v>6.132791258236626E-05</v>
      </c>
      <c r="G43" s="134">
        <v>0</v>
      </c>
      <c r="H43" s="6">
        <f t="shared" si="2"/>
        <v>0</v>
      </c>
      <c r="I43" s="134">
        <v>0</v>
      </c>
      <c r="J43" s="6">
        <f t="shared" si="3"/>
        <v>0</v>
      </c>
      <c r="K43" s="48">
        <f t="shared" si="4"/>
        <v>365.62</v>
      </c>
      <c r="L43" s="6">
        <f t="shared" si="5"/>
        <v>3.063307004496458E-05</v>
      </c>
    </row>
    <row r="44" spans="2:12" ht="12.75">
      <c r="B44" s="132">
        <v>33154</v>
      </c>
      <c r="C44" s="134">
        <v>3863.86</v>
      </c>
      <c r="D44" s="6">
        <f t="shared" si="0"/>
        <v>0.0006257476216093041</v>
      </c>
      <c r="E44" s="134">
        <v>3863.86</v>
      </c>
      <c r="F44" s="6">
        <f t="shared" si="1"/>
        <v>0.001296222680982997</v>
      </c>
      <c r="G44" s="134">
        <v>5604.97999999999</v>
      </c>
      <c r="H44" s="6">
        <f t="shared" si="2"/>
        <v>0.008039422888721686</v>
      </c>
      <c r="I44" s="134">
        <v>571.61</v>
      </c>
      <c r="J44" s="6">
        <f t="shared" si="3"/>
        <v>0.0002744655623337507</v>
      </c>
      <c r="K44" s="48">
        <f t="shared" si="4"/>
        <v>13904.30999999999</v>
      </c>
      <c r="L44" s="6">
        <f t="shared" si="5"/>
        <v>0.0011649573386491472</v>
      </c>
    </row>
    <row r="45" spans="2:12" ht="12.75">
      <c r="B45" s="132">
        <v>33155</v>
      </c>
      <c r="C45" s="134">
        <v>0</v>
      </c>
      <c r="D45" s="6">
        <f t="shared" si="0"/>
        <v>0</v>
      </c>
      <c r="E45" s="134">
        <v>0</v>
      </c>
      <c r="F45" s="6">
        <f t="shared" si="1"/>
        <v>0</v>
      </c>
      <c r="G45" s="134">
        <v>0</v>
      </c>
      <c r="H45" s="6">
        <f t="shared" si="2"/>
        <v>0</v>
      </c>
      <c r="I45" s="134">
        <v>41104.69</v>
      </c>
      <c r="J45" s="6">
        <f t="shared" si="3"/>
        <v>0.019736921774294532</v>
      </c>
      <c r="K45" s="48">
        <f t="shared" si="4"/>
        <v>41104.69</v>
      </c>
      <c r="L45" s="6">
        <f t="shared" si="5"/>
        <v>0.003443911295734794</v>
      </c>
    </row>
    <row r="46" spans="2:12" ht="12.75">
      <c r="B46" s="132">
        <v>33156</v>
      </c>
      <c r="C46" s="134">
        <v>39230.0199999999</v>
      </c>
      <c r="D46" s="6">
        <f t="shared" si="0"/>
        <v>0.006353255995477416</v>
      </c>
      <c r="E46" s="134">
        <v>39230.0199999999</v>
      </c>
      <c r="F46" s="6">
        <f t="shared" si="1"/>
        <v>0.0131606325538235</v>
      </c>
      <c r="G46" s="134">
        <v>6003.38</v>
      </c>
      <c r="H46" s="6">
        <f t="shared" si="2"/>
        <v>0.0086108622299623</v>
      </c>
      <c r="I46" s="134">
        <v>83013.05</v>
      </c>
      <c r="J46" s="6">
        <f t="shared" si="3"/>
        <v>0.039859735570213536</v>
      </c>
      <c r="K46" s="48">
        <f t="shared" si="4"/>
        <v>167476.4699999998</v>
      </c>
      <c r="L46" s="6">
        <f t="shared" si="5"/>
        <v>0.014031832056215205</v>
      </c>
    </row>
    <row r="47" spans="2:12" ht="12.75">
      <c r="B47" s="132">
        <v>33157</v>
      </c>
      <c r="C47" s="134">
        <v>97.0199999999999</v>
      </c>
      <c r="D47" s="6">
        <f t="shared" si="0"/>
        <v>1.5712275871417342E-05</v>
      </c>
      <c r="E47" s="134">
        <v>97.0199999999999</v>
      </c>
      <c r="F47" s="6">
        <f t="shared" si="1"/>
        <v>3.2547640056567844E-05</v>
      </c>
      <c r="G47" s="134">
        <v>0</v>
      </c>
      <c r="H47" s="6">
        <f t="shared" si="2"/>
        <v>0</v>
      </c>
      <c r="I47" s="134">
        <v>10126.8099999999</v>
      </c>
      <c r="J47" s="6">
        <f t="shared" si="3"/>
        <v>0.0048625122046448135</v>
      </c>
      <c r="K47" s="48">
        <f t="shared" si="4"/>
        <v>10320.849999999899</v>
      </c>
      <c r="L47" s="6">
        <f t="shared" si="5"/>
        <v>0.0008647210791903332</v>
      </c>
    </row>
    <row r="48" spans="2:12" ht="12.75">
      <c r="B48" s="132">
        <v>33158</v>
      </c>
      <c r="C48" s="134">
        <v>10.96</v>
      </c>
      <c r="D48" s="6">
        <f t="shared" si="0"/>
        <v>1.7749592202714315E-06</v>
      </c>
      <c r="E48" s="134">
        <v>10.96</v>
      </c>
      <c r="F48" s="6">
        <f t="shared" si="1"/>
        <v>3.6767896827456606E-06</v>
      </c>
      <c r="G48" s="134">
        <v>0</v>
      </c>
      <c r="H48" s="6">
        <f t="shared" si="2"/>
        <v>0</v>
      </c>
      <c r="I48" s="134">
        <v>1349.80999999999</v>
      </c>
      <c r="J48" s="6">
        <f t="shared" si="3"/>
        <v>0.0006481278506214329</v>
      </c>
      <c r="K48" s="48">
        <f t="shared" si="4"/>
        <v>1371.72999999999</v>
      </c>
      <c r="L48" s="6">
        <f t="shared" si="5"/>
        <v>0.00011492889112406039</v>
      </c>
    </row>
    <row r="49" spans="2:12" ht="12.75">
      <c r="B49" s="132">
        <v>33160</v>
      </c>
      <c r="C49" s="134">
        <v>211516.299999999</v>
      </c>
      <c r="D49" s="6">
        <f t="shared" si="0"/>
        <v>0.03425481814988106</v>
      </c>
      <c r="E49" s="134">
        <v>211516.299999999</v>
      </c>
      <c r="F49" s="6">
        <f t="shared" si="1"/>
        <v>0.07095811583690988</v>
      </c>
      <c r="G49" s="134">
        <v>35735.76</v>
      </c>
      <c r="H49" s="6">
        <f t="shared" si="2"/>
        <v>0.05125707618758059</v>
      </c>
      <c r="I49" s="134">
        <v>76566.6</v>
      </c>
      <c r="J49" s="6">
        <f t="shared" si="3"/>
        <v>0.036764393423808814</v>
      </c>
      <c r="K49" s="48">
        <f t="shared" si="4"/>
        <v>535334.959999998</v>
      </c>
      <c r="L49" s="6">
        <f t="shared" si="5"/>
        <v>0.04485245152671695</v>
      </c>
    </row>
    <row r="50" spans="2:12" ht="12.75">
      <c r="B50" s="132">
        <v>33161</v>
      </c>
      <c r="C50" s="134">
        <v>0</v>
      </c>
      <c r="D50" s="6">
        <f t="shared" si="0"/>
        <v>0</v>
      </c>
      <c r="E50" s="134">
        <v>0</v>
      </c>
      <c r="F50" s="6">
        <f t="shared" si="1"/>
        <v>0</v>
      </c>
      <c r="G50" s="134">
        <v>0</v>
      </c>
      <c r="H50" s="6">
        <f t="shared" si="2"/>
        <v>0</v>
      </c>
      <c r="I50" s="134">
        <v>1818.45</v>
      </c>
      <c r="J50" s="6">
        <f t="shared" si="3"/>
        <v>0.0008731511027200519</v>
      </c>
      <c r="K50" s="48">
        <f t="shared" si="4"/>
        <v>1818.45</v>
      </c>
      <c r="L50" s="6">
        <f t="shared" si="5"/>
        <v>0.00015235683557591445</v>
      </c>
    </row>
    <row r="51" spans="2:12" ht="12.75">
      <c r="B51" s="132">
        <v>33162</v>
      </c>
      <c r="C51" s="134">
        <v>554.169999999999</v>
      </c>
      <c r="D51" s="6">
        <f t="shared" si="0"/>
        <v>8.974718531914392E-05</v>
      </c>
      <c r="E51" s="134">
        <v>554.169999999999</v>
      </c>
      <c r="F51" s="6">
        <f t="shared" si="1"/>
        <v>0.00018590935570138314</v>
      </c>
      <c r="G51" s="134">
        <v>0</v>
      </c>
      <c r="H51" s="6">
        <f t="shared" si="2"/>
        <v>0</v>
      </c>
      <c r="I51" s="134">
        <v>2515.80999999999</v>
      </c>
      <c r="J51" s="6">
        <f t="shared" si="3"/>
        <v>0.0012079970720856362</v>
      </c>
      <c r="K51" s="48">
        <f t="shared" si="4"/>
        <v>3624.149999999988</v>
      </c>
      <c r="L51" s="6">
        <f t="shared" si="5"/>
        <v>0.0003036454264084514</v>
      </c>
    </row>
    <row r="52" spans="2:12" ht="12.75">
      <c r="B52" s="132">
        <v>33165</v>
      </c>
      <c r="C52" s="134">
        <v>0</v>
      </c>
      <c r="D52" s="6">
        <f t="shared" si="0"/>
        <v>0</v>
      </c>
      <c r="E52" s="134">
        <v>0</v>
      </c>
      <c r="F52" s="6">
        <f t="shared" si="1"/>
        <v>0</v>
      </c>
      <c r="G52" s="134">
        <v>0</v>
      </c>
      <c r="H52" s="6">
        <f t="shared" si="2"/>
        <v>0</v>
      </c>
      <c r="I52" s="134">
        <v>31454.91</v>
      </c>
      <c r="J52" s="6">
        <f t="shared" si="3"/>
        <v>0.015103461383298957</v>
      </c>
      <c r="K52" s="48">
        <f t="shared" si="4"/>
        <v>31454.91</v>
      </c>
      <c r="L52" s="6">
        <f t="shared" si="5"/>
        <v>0.0026354150792846586</v>
      </c>
    </row>
    <row r="53" spans="2:12" ht="12.75">
      <c r="B53" s="132">
        <v>33166</v>
      </c>
      <c r="C53" s="134">
        <v>174308.53</v>
      </c>
      <c r="D53" s="6">
        <f t="shared" si="0"/>
        <v>0.028229063183892282</v>
      </c>
      <c r="E53" s="134">
        <v>174308.53</v>
      </c>
      <c r="F53" s="6">
        <f t="shared" si="1"/>
        <v>0.05847589459110971</v>
      </c>
      <c r="G53" s="134">
        <v>5915.27999999999</v>
      </c>
      <c r="H53" s="6">
        <f t="shared" si="2"/>
        <v>0.008484497255154813</v>
      </c>
      <c r="I53" s="134">
        <v>28212.49</v>
      </c>
      <c r="J53" s="6">
        <f t="shared" si="3"/>
        <v>0.013546573595082868</v>
      </c>
      <c r="K53" s="48">
        <f t="shared" si="4"/>
        <v>382744.82999999996</v>
      </c>
      <c r="L53" s="6">
        <f t="shared" si="5"/>
        <v>0.03206785511388343</v>
      </c>
    </row>
    <row r="54" spans="2:12" ht="12.75">
      <c r="B54" s="132">
        <v>33168</v>
      </c>
      <c r="C54" s="134">
        <v>1335.33999999999</v>
      </c>
      <c r="D54" s="6">
        <f t="shared" si="0"/>
        <v>0.00021625675594865286</v>
      </c>
      <c r="E54" s="134">
        <v>1335.33999999999</v>
      </c>
      <c r="F54" s="6">
        <f t="shared" si="1"/>
        <v>0.0004479711984450322</v>
      </c>
      <c r="G54" s="134">
        <v>0</v>
      </c>
      <c r="H54" s="6">
        <f t="shared" si="2"/>
        <v>0</v>
      </c>
      <c r="I54" s="134">
        <v>2858.19</v>
      </c>
      <c r="J54" s="6">
        <f t="shared" si="3"/>
        <v>0.0013723950343883116</v>
      </c>
      <c r="K54" s="48">
        <f t="shared" si="4"/>
        <v>5528.86999999998</v>
      </c>
      <c r="L54" s="6">
        <f t="shared" si="5"/>
        <v>0.00046323029916170536</v>
      </c>
    </row>
    <row r="55" spans="2:12" ht="12.75">
      <c r="B55" s="132">
        <v>33169</v>
      </c>
      <c r="C55" s="134">
        <v>11706.3799999999</v>
      </c>
      <c r="D55" s="6">
        <f t="shared" si="0"/>
        <v>0.0018958345909672353</v>
      </c>
      <c r="E55" s="134">
        <v>11706.3799999999</v>
      </c>
      <c r="F55" s="6">
        <f t="shared" si="1"/>
        <v>0.003927180402034651</v>
      </c>
      <c r="G55" s="134">
        <v>0</v>
      </c>
      <c r="H55" s="6">
        <f t="shared" si="2"/>
        <v>0</v>
      </c>
      <c r="I55" s="134">
        <v>22223.1699999999</v>
      </c>
      <c r="J55" s="6">
        <f t="shared" si="3"/>
        <v>0.010670728032904446</v>
      </c>
      <c r="K55" s="48">
        <f t="shared" si="4"/>
        <v>45635.9299999997</v>
      </c>
      <c r="L55" s="6">
        <f t="shared" si="5"/>
        <v>0.003823556261301601</v>
      </c>
    </row>
    <row r="56" spans="2:12" ht="12.75">
      <c r="B56" s="132">
        <v>33170</v>
      </c>
      <c r="C56" s="134">
        <v>393.579999999999</v>
      </c>
      <c r="D56" s="6">
        <f t="shared" si="0"/>
        <v>6.373982207248433E-05</v>
      </c>
      <c r="E56" s="134">
        <v>393.579999999999</v>
      </c>
      <c r="F56" s="6">
        <f t="shared" si="1"/>
        <v>0.000132035664537868</v>
      </c>
      <c r="G56" s="134">
        <v>0</v>
      </c>
      <c r="H56" s="6">
        <f t="shared" si="2"/>
        <v>0</v>
      </c>
      <c r="I56" s="134">
        <v>0</v>
      </c>
      <c r="J56" s="6">
        <f t="shared" si="3"/>
        <v>0</v>
      </c>
      <c r="K56" s="48">
        <f t="shared" si="4"/>
        <v>787.159999999998</v>
      </c>
      <c r="L56" s="6">
        <f t="shared" si="5"/>
        <v>6.595133585852596E-05</v>
      </c>
    </row>
    <row r="57" spans="2:12" ht="12.75">
      <c r="B57" s="132">
        <v>33172</v>
      </c>
      <c r="C57" s="134">
        <v>110523.74</v>
      </c>
      <c r="D57" s="6">
        <f t="shared" si="0"/>
        <v>0.01789919081860241</v>
      </c>
      <c r="E57" s="134">
        <v>110523.74</v>
      </c>
      <c r="F57" s="6">
        <f t="shared" si="1"/>
        <v>0.03707778712869196</v>
      </c>
      <c r="G57" s="134">
        <v>8147.05</v>
      </c>
      <c r="H57" s="6">
        <f t="shared" si="2"/>
        <v>0.011685604631160171</v>
      </c>
      <c r="I57" s="134">
        <v>115410.06</v>
      </c>
      <c r="J57" s="6">
        <f t="shared" si="3"/>
        <v>0.05541555783991166</v>
      </c>
      <c r="K57" s="48">
        <f t="shared" si="4"/>
        <v>344604.58999999997</v>
      </c>
      <c r="L57" s="6">
        <f t="shared" si="5"/>
        <v>0.02887231700477627</v>
      </c>
    </row>
    <row r="58" spans="2:12" ht="12.75">
      <c r="B58" s="132">
        <v>33173</v>
      </c>
      <c r="C58" s="134">
        <v>0</v>
      </c>
      <c r="D58" s="6">
        <f t="shared" si="0"/>
        <v>0</v>
      </c>
      <c r="E58" s="134">
        <v>0</v>
      </c>
      <c r="F58" s="6">
        <f t="shared" si="1"/>
        <v>0</v>
      </c>
      <c r="G58" s="134">
        <v>0</v>
      </c>
      <c r="H58" s="6">
        <f t="shared" si="2"/>
        <v>0</v>
      </c>
      <c r="I58" s="134">
        <v>16951.8499999999</v>
      </c>
      <c r="J58" s="6">
        <f t="shared" si="3"/>
        <v>0.008139638989603688</v>
      </c>
      <c r="K58" s="48">
        <f t="shared" si="4"/>
        <v>16951.8499999999</v>
      </c>
      <c r="L58" s="6">
        <f t="shared" si="5"/>
        <v>0.0014202921296475296</v>
      </c>
    </row>
    <row r="59" spans="2:12" ht="12.75">
      <c r="B59" s="132">
        <v>33174</v>
      </c>
      <c r="C59" s="134">
        <v>124.3</v>
      </c>
      <c r="D59" s="6">
        <f t="shared" si="0"/>
        <v>2.0130240062019975E-05</v>
      </c>
      <c r="E59" s="134">
        <v>124.3</v>
      </c>
      <c r="F59" s="6">
        <f t="shared" si="1"/>
        <v>4.1699357442088096E-05</v>
      </c>
      <c r="G59" s="134">
        <v>0</v>
      </c>
      <c r="H59" s="6">
        <f t="shared" si="2"/>
        <v>0</v>
      </c>
      <c r="I59" s="134">
        <v>14952.93</v>
      </c>
      <c r="J59" s="6">
        <f t="shared" si="3"/>
        <v>0.007179832999750197</v>
      </c>
      <c r="K59" s="48">
        <f t="shared" si="4"/>
        <v>15201.53</v>
      </c>
      <c r="L59" s="6">
        <f t="shared" si="5"/>
        <v>0.0012736434912768188</v>
      </c>
    </row>
    <row r="60" spans="2:12" ht="12.75">
      <c r="B60" s="132">
        <v>33175</v>
      </c>
      <c r="C60" s="134">
        <v>9366.38999999999</v>
      </c>
      <c r="D60" s="6">
        <f t="shared" si="0"/>
        <v>0.0015168759389742805</v>
      </c>
      <c r="E60" s="134">
        <v>9366.38999999999</v>
      </c>
      <c r="F60" s="6">
        <f t="shared" si="1"/>
        <v>0.003142175740563147</v>
      </c>
      <c r="G60" s="134">
        <v>0</v>
      </c>
      <c r="H60" s="6">
        <f t="shared" si="2"/>
        <v>0</v>
      </c>
      <c r="I60" s="134">
        <v>30855.4199999999</v>
      </c>
      <c r="J60" s="6">
        <f t="shared" si="3"/>
        <v>0.014815608896527404</v>
      </c>
      <c r="K60" s="48">
        <f t="shared" si="4"/>
        <v>49588.19999999988</v>
      </c>
      <c r="L60" s="6">
        <f t="shared" si="5"/>
        <v>0.004154692861450985</v>
      </c>
    </row>
    <row r="61" spans="2:12" ht="12.75">
      <c r="B61" s="132">
        <v>33176</v>
      </c>
      <c r="C61" s="134">
        <v>9563.17</v>
      </c>
      <c r="D61" s="6">
        <f t="shared" si="0"/>
        <v>0.0015487442305221848</v>
      </c>
      <c r="E61" s="134">
        <v>9563.17</v>
      </c>
      <c r="F61" s="6">
        <f t="shared" si="1"/>
        <v>0.0032081902180969724</v>
      </c>
      <c r="G61" s="134">
        <v>0</v>
      </c>
      <c r="H61" s="6">
        <f t="shared" si="2"/>
        <v>0</v>
      </c>
      <c r="I61" s="134">
        <v>65768.6199999999</v>
      </c>
      <c r="J61" s="6">
        <f t="shared" si="3"/>
        <v>0.031579610699978534</v>
      </c>
      <c r="K61" s="48">
        <f t="shared" si="4"/>
        <v>84894.95999999989</v>
      </c>
      <c r="L61" s="6">
        <f t="shared" si="5"/>
        <v>0.0071128309615022785</v>
      </c>
    </row>
    <row r="62" spans="2:12" ht="12.75">
      <c r="B62" s="132">
        <v>33177</v>
      </c>
      <c r="C62" s="134">
        <v>7365.06999999999</v>
      </c>
      <c r="D62" s="6">
        <f t="shared" si="0"/>
        <v>0.001192764498580702</v>
      </c>
      <c r="E62" s="134">
        <v>7365.06999999999</v>
      </c>
      <c r="F62" s="6">
        <f t="shared" si="1"/>
        <v>0.0024707858931295205</v>
      </c>
      <c r="G62" s="134">
        <v>0</v>
      </c>
      <c r="H62" s="6">
        <f t="shared" si="2"/>
        <v>0</v>
      </c>
      <c r="I62" s="134">
        <v>10602.83</v>
      </c>
      <c r="J62" s="6">
        <f t="shared" si="3"/>
        <v>0.005091079054388764</v>
      </c>
      <c r="K62" s="48">
        <f t="shared" si="4"/>
        <v>25332.96999999998</v>
      </c>
      <c r="L62" s="6">
        <f t="shared" si="5"/>
        <v>0.0021224950616951636</v>
      </c>
    </row>
    <row r="63" spans="2:12" ht="12.75">
      <c r="B63" s="132">
        <v>33178</v>
      </c>
      <c r="C63" s="134">
        <v>130808.6</v>
      </c>
      <c r="D63" s="6">
        <f t="shared" si="0"/>
        <v>0.0211843002427735</v>
      </c>
      <c r="E63" s="134">
        <v>130808.6</v>
      </c>
      <c r="F63" s="6">
        <f t="shared" si="1"/>
        <v>0.04388282033708066</v>
      </c>
      <c r="G63" s="134">
        <v>47124.07</v>
      </c>
      <c r="H63" s="6">
        <f t="shared" si="2"/>
        <v>0.06759173573638508</v>
      </c>
      <c r="I63" s="134">
        <v>33038.19</v>
      </c>
      <c r="J63" s="6">
        <f t="shared" si="3"/>
        <v>0.01586369272202953</v>
      </c>
      <c r="K63" s="48">
        <f t="shared" si="4"/>
        <v>341779.46</v>
      </c>
      <c r="L63" s="6">
        <f t="shared" si="5"/>
        <v>0.028635616591297444</v>
      </c>
    </row>
    <row r="64" spans="2:12" ht="12.75">
      <c r="B64" s="132">
        <v>33179</v>
      </c>
      <c r="C64" s="134">
        <v>2033.03</v>
      </c>
      <c r="D64" s="6">
        <f t="shared" si="0"/>
        <v>0.0003292468379186522</v>
      </c>
      <c r="E64" s="134">
        <v>2033.03</v>
      </c>
      <c r="F64" s="6">
        <f t="shared" si="1"/>
        <v>0.00068202771247376</v>
      </c>
      <c r="G64" s="134">
        <v>0</v>
      </c>
      <c r="H64" s="6">
        <f t="shared" si="2"/>
        <v>0</v>
      </c>
      <c r="I64" s="134">
        <v>641.1</v>
      </c>
      <c r="J64" s="6">
        <f t="shared" si="3"/>
        <v>0.00030783203934879995</v>
      </c>
      <c r="K64" s="48">
        <f t="shared" si="4"/>
        <v>4707.16</v>
      </c>
      <c r="L64" s="6">
        <f t="shared" si="5"/>
        <v>0.0003943842295083843</v>
      </c>
    </row>
    <row r="65" spans="2:12" ht="12.75">
      <c r="B65" s="132">
        <v>33180</v>
      </c>
      <c r="C65" s="134">
        <v>98036.36</v>
      </c>
      <c r="D65" s="6">
        <f t="shared" si="0"/>
        <v>0.01587687418830742</v>
      </c>
      <c r="E65" s="134">
        <v>98036.36</v>
      </c>
      <c r="F65" s="6">
        <f t="shared" si="1"/>
        <v>0.03288860191441052</v>
      </c>
      <c r="G65" s="134">
        <v>37459.43</v>
      </c>
      <c r="H65" s="6">
        <f t="shared" si="2"/>
        <v>0.053729397596506745</v>
      </c>
      <c r="I65" s="134">
        <v>65466.6299999999</v>
      </c>
      <c r="J65" s="6">
        <f t="shared" si="3"/>
        <v>0.031434606492268445</v>
      </c>
      <c r="K65" s="48">
        <f t="shared" si="4"/>
        <v>298998.7799999999</v>
      </c>
      <c r="L65" s="6">
        <f t="shared" si="5"/>
        <v>0.02505128431458605</v>
      </c>
    </row>
    <row r="66" spans="2:12" ht="12.75">
      <c r="B66" s="132">
        <v>33181</v>
      </c>
      <c r="C66" s="134">
        <v>13249.43</v>
      </c>
      <c r="D66" s="6">
        <f t="shared" si="0"/>
        <v>0.0021457297392190613</v>
      </c>
      <c r="E66" s="134">
        <v>13249.43</v>
      </c>
      <c r="F66" s="6">
        <f t="shared" si="1"/>
        <v>0.004444832803490952</v>
      </c>
      <c r="G66" s="134">
        <v>0</v>
      </c>
      <c r="H66" s="6">
        <f t="shared" si="2"/>
        <v>0</v>
      </c>
      <c r="I66" s="134">
        <v>26533.1699999999</v>
      </c>
      <c r="J66" s="6">
        <f t="shared" si="3"/>
        <v>0.01274022747073525</v>
      </c>
      <c r="K66" s="48">
        <f t="shared" si="4"/>
        <v>53032.0299999999</v>
      </c>
      <c r="L66" s="6">
        <f t="shared" si="5"/>
        <v>0.004443230374751545</v>
      </c>
    </row>
    <row r="67" spans="2:12" ht="12.75">
      <c r="B67" s="132">
        <v>33183</v>
      </c>
      <c r="C67" s="134">
        <v>18464.11</v>
      </c>
      <c r="D67" s="6">
        <f t="shared" si="0"/>
        <v>0.002990241084726819</v>
      </c>
      <c r="E67" s="134">
        <v>18464.11</v>
      </c>
      <c r="F67" s="6">
        <f t="shared" si="1"/>
        <v>0.006194219812872352</v>
      </c>
      <c r="G67" s="134">
        <v>0</v>
      </c>
      <c r="H67" s="6">
        <f t="shared" si="2"/>
        <v>0</v>
      </c>
      <c r="I67" s="134">
        <v>32847.07</v>
      </c>
      <c r="J67" s="6">
        <f t="shared" si="3"/>
        <v>0.015771924106586784</v>
      </c>
      <c r="K67" s="48">
        <f t="shared" si="4"/>
        <v>69775.29000000001</v>
      </c>
      <c r="L67" s="6">
        <f t="shared" si="5"/>
        <v>0.005846046020397453</v>
      </c>
    </row>
    <row r="68" spans="2:12" ht="12.75">
      <c r="B68" s="132">
        <v>33184</v>
      </c>
      <c r="C68" s="134">
        <v>0</v>
      </c>
      <c r="D68" s="6">
        <f aca="true" t="shared" si="6" ref="D68:D77">+C68/$C$79</f>
        <v>0</v>
      </c>
      <c r="E68" s="134">
        <v>0</v>
      </c>
      <c r="F68" s="6">
        <f aca="true" t="shared" si="7" ref="F68:F76">+E68/$E$79</f>
        <v>0</v>
      </c>
      <c r="G68" s="134">
        <v>0</v>
      </c>
      <c r="H68" s="6">
        <f aca="true" t="shared" si="8" ref="H68:H76">+G68/$G$79</f>
        <v>0</v>
      </c>
      <c r="I68" s="134">
        <v>5620.42</v>
      </c>
      <c r="J68" s="6">
        <f aca="true" t="shared" si="9" ref="J68:J76">+I68/$I$79</f>
        <v>0.002698713696142228</v>
      </c>
      <c r="K68" s="48">
        <f aca="true" t="shared" si="10" ref="K68:L77">+C68+E68+G68+I68</f>
        <v>5620.42</v>
      </c>
      <c r="L68" s="6">
        <f aca="true" t="shared" si="11" ref="L68:L76">+K68/$K$79</f>
        <v>0.0004709007153386572</v>
      </c>
    </row>
    <row r="69" spans="2:12" ht="12.75">
      <c r="B69" s="132">
        <v>33185</v>
      </c>
      <c r="C69" s="134">
        <v>57.03</v>
      </c>
      <c r="D69" s="6">
        <f t="shared" si="6"/>
        <v>9.235942001102165E-06</v>
      </c>
      <c r="E69" s="134">
        <v>57.03</v>
      </c>
      <c r="F69" s="6">
        <f t="shared" si="7"/>
        <v>1.9132054343703012E-05</v>
      </c>
      <c r="G69" s="134">
        <v>0</v>
      </c>
      <c r="H69" s="6">
        <f t="shared" si="8"/>
        <v>0</v>
      </c>
      <c r="I69" s="134">
        <v>2532.30999999999</v>
      </c>
      <c r="J69" s="6">
        <f t="shared" si="9"/>
        <v>0.0012159197497478656</v>
      </c>
      <c r="K69" s="48">
        <f t="shared" si="10"/>
        <v>2646.36999999999</v>
      </c>
      <c r="L69" s="6">
        <f t="shared" si="11"/>
        <v>0.00022172320325718672</v>
      </c>
    </row>
    <row r="70" spans="2:12" ht="12.75">
      <c r="B70" s="132">
        <v>33186</v>
      </c>
      <c r="C70" s="134">
        <v>16260.28</v>
      </c>
      <c r="D70" s="6">
        <f t="shared" si="6"/>
        <v>0.0026333333859667107</v>
      </c>
      <c r="E70" s="134">
        <v>16260.28</v>
      </c>
      <c r="F70" s="6">
        <f t="shared" si="7"/>
        <v>0.005454893224685731</v>
      </c>
      <c r="G70" s="134">
        <v>77.7</v>
      </c>
      <c r="H70" s="6">
        <f t="shared" si="8"/>
        <v>0.0001114478835702672</v>
      </c>
      <c r="I70" s="134">
        <v>64446.73</v>
      </c>
      <c r="J70" s="6">
        <f t="shared" si="9"/>
        <v>0.03094488898028621</v>
      </c>
      <c r="K70" s="48">
        <f t="shared" si="10"/>
        <v>97044.99</v>
      </c>
      <c r="L70" s="6">
        <f t="shared" si="11"/>
        <v>0.00813080787753101</v>
      </c>
    </row>
    <row r="71" spans="2:12" ht="12.75">
      <c r="B71" s="132">
        <v>33187</v>
      </c>
      <c r="C71" s="134">
        <v>1808.55</v>
      </c>
      <c r="D71" s="6">
        <f t="shared" si="6"/>
        <v>0.0002928925636698811</v>
      </c>
      <c r="E71" s="134">
        <v>1808.55</v>
      </c>
      <c r="F71" s="6">
        <f t="shared" si="7"/>
        <v>0.0006067206186797138</v>
      </c>
      <c r="G71" s="134">
        <v>0</v>
      </c>
      <c r="H71" s="6">
        <f t="shared" si="8"/>
        <v>0</v>
      </c>
      <c r="I71" s="134">
        <v>1130.02</v>
      </c>
      <c r="J71" s="6">
        <f t="shared" si="9"/>
        <v>0.0005425929825377179</v>
      </c>
      <c r="K71" s="48">
        <f t="shared" si="10"/>
        <v>4747.12</v>
      </c>
      <c r="L71" s="6">
        <f t="shared" si="11"/>
        <v>0.00039773223420997827</v>
      </c>
    </row>
    <row r="72" spans="2:12" ht="12.75">
      <c r="B72" s="132">
        <v>33189</v>
      </c>
      <c r="C72" s="134">
        <v>12329.77</v>
      </c>
      <c r="D72" s="6">
        <f t="shared" si="6"/>
        <v>0.001996791874573548</v>
      </c>
      <c r="E72" s="134">
        <v>12329.77</v>
      </c>
      <c r="F72" s="6">
        <f t="shared" si="7"/>
        <v>0.004136311234181293</v>
      </c>
      <c r="G72" s="134">
        <v>0</v>
      </c>
      <c r="H72" s="6">
        <f t="shared" si="8"/>
        <v>0</v>
      </c>
      <c r="I72" s="134">
        <v>12848.53</v>
      </c>
      <c r="J72" s="6">
        <f t="shared" si="9"/>
        <v>0.006169379492332299</v>
      </c>
      <c r="K72" s="48">
        <f t="shared" si="10"/>
        <v>37508.07</v>
      </c>
      <c r="L72" s="6">
        <f t="shared" si="11"/>
        <v>0.0031425724401330196</v>
      </c>
    </row>
    <row r="73" spans="2:12" ht="12.75">
      <c r="B73" s="132">
        <v>33193</v>
      </c>
      <c r="C73" s="134">
        <v>0</v>
      </c>
      <c r="D73" s="6">
        <f t="shared" si="6"/>
        <v>0</v>
      </c>
      <c r="E73" s="134">
        <v>0</v>
      </c>
      <c r="F73" s="6">
        <f t="shared" si="7"/>
        <v>0</v>
      </c>
      <c r="G73" s="134">
        <v>0</v>
      </c>
      <c r="H73" s="6">
        <f t="shared" si="8"/>
        <v>0</v>
      </c>
      <c r="I73" s="134">
        <v>1806.84999999999</v>
      </c>
      <c r="J73" s="6">
        <f t="shared" si="9"/>
        <v>0.0008675812202423586</v>
      </c>
      <c r="K73" s="48">
        <f t="shared" si="10"/>
        <v>1806.84999999999</v>
      </c>
      <c r="L73" s="6">
        <f t="shared" si="11"/>
        <v>0.00015138494231919464</v>
      </c>
    </row>
    <row r="74" spans="2:12" ht="12.75">
      <c r="B74" s="132">
        <v>33194</v>
      </c>
      <c r="C74" s="134">
        <v>0</v>
      </c>
      <c r="D74" s="6">
        <f t="shared" si="6"/>
        <v>0</v>
      </c>
      <c r="E74" s="134">
        <v>0</v>
      </c>
      <c r="F74" s="6">
        <f t="shared" si="7"/>
        <v>0</v>
      </c>
      <c r="G74" s="134">
        <v>0</v>
      </c>
      <c r="H74" s="6">
        <f t="shared" si="8"/>
        <v>0</v>
      </c>
      <c r="I74" s="134">
        <v>453.05</v>
      </c>
      <c r="J74" s="6">
        <f t="shared" si="9"/>
        <v>0.000217537522113514</v>
      </c>
      <c r="K74" s="48">
        <f t="shared" si="10"/>
        <v>453.05</v>
      </c>
      <c r="L74" s="6">
        <f t="shared" si="11"/>
        <v>3.7958296547976596E-05</v>
      </c>
    </row>
    <row r="75" spans="2:12" ht="12.75">
      <c r="B75" s="132">
        <v>33196</v>
      </c>
      <c r="C75" s="134">
        <v>0</v>
      </c>
      <c r="D75" s="6">
        <f t="shared" si="6"/>
        <v>0</v>
      </c>
      <c r="E75" s="134">
        <v>0</v>
      </c>
      <c r="F75" s="6">
        <f t="shared" si="7"/>
        <v>0</v>
      </c>
      <c r="G75" s="134">
        <v>0</v>
      </c>
      <c r="H75" s="6">
        <f t="shared" si="8"/>
        <v>0</v>
      </c>
      <c r="I75" s="134">
        <v>10035.1299999999</v>
      </c>
      <c r="J75" s="6">
        <f t="shared" si="9"/>
        <v>0.004818490926579772</v>
      </c>
      <c r="K75" s="48">
        <f t="shared" si="10"/>
        <v>10035.1299999999</v>
      </c>
      <c r="L75" s="6">
        <f t="shared" si="11"/>
        <v>0.0008407823428705277</v>
      </c>
    </row>
    <row r="76" spans="2:12" ht="12.75">
      <c r="B76" s="132">
        <v>33199</v>
      </c>
      <c r="C76" s="134">
        <v>0</v>
      </c>
      <c r="D76" s="6">
        <f t="shared" si="6"/>
        <v>0</v>
      </c>
      <c r="E76" s="134">
        <v>0</v>
      </c>
      <c r="F76" s="6">
        <f t="shared" si="7"/>
        <v>0</v>
      </c>
      <c r="G76" s="134">
        <v>0</v>
      </c>
      <c r="H76" s="6">
        <f t="shared" si="8"/>
        <v>0</v>
      </c>
      <c r="I76" s="134">
        <v>5730.29</v>
      </c>
      <c r="J76" s="6">
        <f t="shared" si="9"/>
        <v>0.0027514691261270236</v>
      </c>
      <c r="K76" s="48">
        <f t="shared" si="10"/>
        <v>5730.29</v>
      </c>
      <c r="L76" s="6">
        <f t="shared" si="11"/>
        <v>0.0004801060525900117</v>
      </c>
    </row>
    <row r="77" spans="2:12" ht="12.75">
      <c r="B77" s="72">
        <v>33299</v>
      </c>
      <c r="C77" s="55">
        <v>38.3299999999999</v>
      </c>
      <c r="D77" s="6">
        <f t="shared" si="6"/>
        <v>6.207498805931002E-06</v>
      </c>
      <c r="E77" s="55">
        <v>38.3299999999999</v>
      </c>
      <c r="F77" s="6">
        <f>+E77/$C$79</f>
        <v>6.207498805931002E-06</v>
      </c>
      <c r="G77" s="55">
        <v>0</v>
      </c>
      <c r="H77" s="6"/>
      <c r="I77" s="55">
        <v>6439.97</v>
      </c>
      <c r="J77" s="6"/>
      <c r="K77" s="48">
        <f t="shared" si="10"/>
        <v>6516.63</v>
      </c>
      <c r="L77" s="142">
        <f t="shared" si="10"/>
        <v>1.2414997611862004E-05</v>
      </c>
    </row>
    <row r="78" spans="2:12" ht="12.75">
      <c r="B78" s="72"/>
      <c r="C78" s="55"/>
      <c r="D78" s="6"/>
      <c r="E78" s="55"/>
      <c r="F78" s="6"/>
      <c r="G78" s="55"/>
      <c r="H78" s="6"/>
      <c r="I78" s="55"/>
      <c r="J78" s="6"/>
      <c r="K78" s="48"/>
      <c r="L78" s="6"/>
    </row>
    <row r="79" spans="2:11" ht="12.75">
      <c r="B79" s="73"/>
      <c r="C79" s="4">
        <f>SUM(C3:C78)</f>
        <v>6174789.749999985</v>
      </c>
      <c r="D79" s="7"/>
      <c r="E79" s="4">
        <f>SUM(E3:E78)</f>
        <v>2980861.2799999937</v>
      </c>
      <c r="F79" s="7"/>
      <c r="G79" s="4">
        <f>SUM(G3:G78)</f>
        <v>697186.8599999985</v>
      </c>
      <c r="I79" s="4">
        <f>SUM(I3:I78)</f>
        <v>2082629.219999998</v>
      </c>
      <c r="K79" s="4">
        <f>SUM(K3:K78)</f>
        <v>11935467.109999968</v>
      </c>
    </row>
    <row r="80" spans="3:11" ht="12.75">
      <c r="C80" s="4">
        <f>+C79-C81</f>
        <v>-0.7600000146776438</v>
      </c>
      <c r="E80" s="4">
        <f>+E79-E81</f>
        <v>-0.7500000060535967</v>
      </c>
      <c r="G80" s="4">
        <f>+G79-G81</f>
        <v>-1.5133991837501526E-09</v>
      </c>
      <c r="I80" s="4">
        <f>+I79-I81</f>
        <v>-1.862645149230957E-09</v>
      </c>
      <c r="K80" s="4">
        <f>+K79-K81</f>
        <v>-1.5100000314414501</v>
      </c>
    </row>
    <row r="81" spans="3:11" ht="12.75">
      <c r="C81" s="16">
        <v>6174790.51</v>
      </c>
      <c r="E81" s="9">
        <v>2980862.03</v>
      </c>
      <c r="G81" s="9">
        <v>697186.86</v>
      </c>
      <c r="I81" s="9">
        <v>2082629.22</v>
      </c>
      <c r="K81" s="4">
        <f>SUM(C81:I81)</f>
        <v>11935468.62</v>
      </c>
    </row>
    <row r="90" spans="3:21" ht="12.75">
      <c r="C90" s="16"/>
      <c r="D90" s="13"/>
      <c r="E90" s="14"/>
      <c r="G90" s="13"/>
      <c r="H90" s="66"/>
      <c r="I90" s="14"/>
      <c r="K90" s="13"/>
      <c r="L90" s="66"/>
      <c r="M90" s="14"/>
      <c r="O90" s="13">
        <v>12</v>
      </c>
      <c r="P90" s="13">
        <v>2006</v>
      </c>
      <c r="Q90" s="14">
        <v>473674</v>
      </c>
      <c r="S90" s="13">
        <v>12</v>
      </c>
      <c r="T90" s="13">
        <v>2006</v>
      </c>
      <c r="U90" s="14">
        <v>1386654.57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K7" sqref="K7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0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4:6" ht="12.75">
      <c r="D1" s="5">
        <v>42552</v>
      </c>
      <c r="F1" s="10" t="s">
        <v>157</v>
      </c>
    </row>
    <row r="2" spans="2:12" ht="12.75">
      <c r="B2" s="135" t="s">
        <v>150</v>
      </c>
      <c r="C2" s="137" t="s">
        <v>151</v>
      </c>
      <c r="D2" s="1" t="s">
        <v>159</v>
      </c>
      <c r="E2" s="137" t="s">
        <v>152</v>
      </c>
      <c r="F2" s="45" t="s">
        <v>159</v>
      </c>
      <c r="G2" s="137" t="s">
        <v>153</v>
      </c>
      <c r="H2" s="45" t="s">
        <v>159</v>
      </c>
      <c r="I2" s="137" t="s">
        <v>154</v>
      </c>
      <c r="J2" s="45" t="s">
        <v>159</v>
      </c>
      <c r="K2" s="33" t="s">
        <v>155</v>
      </c>
      <c r="L2" s="1" t="s">
        <v>156</v>
      </c>
    </row>
    <row r="3" spans="2:12" ht="12.75">
      <c r="B3" s="136">
        <v>33010</v>
      </c>
      <c r="C3" s="138">
        <v>26184.04</v>
      </c>
      <c r="D3" s="6">
        <f>+C3/$C$79</f>
        <v>0.005411111558844687</v>
      </c>
      <c r="E3" s="138">
        <v>26184.04</v>
      </c>
      <c r="F3" s="6">
        <f>+E3/$E$79</f>
        <v>0.011060903848251294</v>
      </c>
      <c r="G3" s="138">
        <v>1075.59999999999</v>
      </c>
      <c r="H3" s="6">
        <f>+G3/$G$79</f>
        <v>0.0018989664403760956</v>
      </c>
      <c r="I3" s="138">
        <v>3209.55999999999</v>
      </c>
      <c r="J3" s="6">
        <f>+I3/$I$79</f>
        <v>0.0015233705232094422</v>
      </c>
      <c r="K3" s="34">
        <f>+C3+E3+G3+I3</f>
        <v>56653.23999999998</v>
      </c>
      <c r="L3" s="6">
        <f>+K3/$K$79</f>
        <v>0.005734427422995379</v>
      </c>
    </row>
    <row r="4" spans="2:12" ht="12.75">
      <c r="B4" s="136">
        <v>33012</v>
      </c>
      <c r="C4" s="138">
        <v>11538.76</v>
      </c>
      <c r="D4" s="6">
        <f aca="true" t="shared" si="0" ref="D4:D67">+C4/$C$79</f>
        <v>0.00238456394088669</v>
      </c>
      <c r="E4" s="138">
        <v>11538.76</v>
      </c>
      <c r="F4" s="6">
        <f aca="true" t="shared" si="1" ref="F4:F67">+E4/$E$79</f>
        <v>0.0048743094987652065</v>
      </c>
      <c r="G4" s="138">
        <v>503.24</v>
      </c>
      <c r="H4" s="6">
        <f aca="true" t="shared" si="2" ref="H4:H67">+G4/$G$79</f>
        <v>0.0008884677123976156</v>
      </c>
      <c r="I4" s="138">
        <v>58028.0299999999</v>
      </c>
      <c r="J4" s="6">
        <f aca="true" t="shared" si="3" ref="J4:J67">+I4/$I$79</f>
        <v>0.027542152326771683</v>
      </c>
      <c r="K4" s="34">
        <f aca="true" t="shared" si="4" ref="K4:K67">+C4+E4+G4+I4</f>
        <v>81608.78999999989</v>
      </c>
      <c r="L4" s="6">
        <f aca="true" t="shared" si="5" ref="L4:L67">+K4/$K$79</f>
        <v>0.008260422234164727</v>
      </c>
    </row>
    <row r="5" spans="2:12" ht="12.75">
      <c r="B5" s="136">
        <v>33013</v>
      </c>
      <c r="C5" s="138">
        <v>0</v>
      </c>
      <c r="D5" s="6">
        <f t="shared" si="0"/>
        <v>0</v>
      </c>
      <c r="E5" s="138">
        <v>0</v>
      </c>
      <c r="F5" s="6">
        <f t="shared" si="1"/>
        <v>0</v>
      </c>
      <c r="G5" s="138">
        <v>0</v>
      </c>
      <c r="H5" s="6">
        <f t="shared" si="2"/>
        <v>0</v>
      </c>
      <c r="I5" s="138">
        <v>5363.01</v>
      </c>
      <c r="J5" s="6">
        <f t="shared" si="3"/>
        <v>0.0025454739433684046</v>
      </c>
      <c r="K5" s="34">
        <f t="shared" si="4"/>
        <v>5363.01</v>
      </c>
      <c r="L5" s="6">
        <f t="shared" si="5"/>
        <v>0.0005428425914175156</v>
      </c>
    </row>
    <row r="6" spans="2:12" ht="12.75">
      <c r="B6" s="136">
        <v>33014</v>
      </c>
      <c r="C6" s="138">
        <v>14010.98</v>
      </c>
      <c r="D6" s="6">
        <f t="shared" si="0"/>
        <v>0.002895465169956268</v>
      </c>
      <c r="E6" s="138">
        <v>14010.98</v>
      </c>
      <c r="F6" s="6">
        <f t="shared" si="1"/>
        <v>0.005918647489072424</v>
      </c>
      <c r="G6" s="138">
        <v>12524.9</v>
      </c>
      <c r="H6" s="6">
        <f t="shared" si="2"/>
        <v>0.022112648539481947</v>
      </c>
      <c r="I6" s="138">
        <v>35677.4199999999</v>
      </c>
      <c r="J6" s="6">
        <f t="shared" si="3"/>
        <v>0.016933763497851115</v>
      </c>
      <c r="K6" s="34">
        <f t="shared" si="4"/>
        <v>76224.2799999999</v>
      </c>
      <c r="L6" s="6">
        <f t="shared" si="5"/>
        <v>0.007715403417881797</v>
      </c>
    </row>
    <row r="7" spans="2:12" ht="12.75">
      <c r="B7" s="136">
        <v>33015</v>
      </c>
      <c r="C7" s="138">
        <v>0</v>
      </c>
      <c r="D7" s="6">
        <f t="shared" si="0"/>
        <v>0</v>
      </c>
      <c r="E7" s="138">
        <v>0</v>
      </c>
      <c r="F7" s="6">
        <f t="shared" si="1"/>
        <v>0</v>
      </c>
      <c r="G7" s="138">
        <v>0</v>
      </c>
      <c r="H7" s="6">
        <f t="shared" si="2"/>
        <v>0</v>
      </c>
      <c r="I7" s="138">
        <v>14588.18</v>
      </c>
      <c r="J7" s="6">
        <f t="shared" si="3"/>
        <v>0.006924065416840187</v>
      </c>
      <c r="K7" s="34">
        <f t="shared" si="4"/>
        <v>14588.18</v>
      </c>
      <c r="L7" s="6">
        <f t="shared" si="5"/>
        <v>0.0014766120956823078</v>
      </c>
    </row>
    <row r="8" spans="2:12" ht="12.75">
      <c r="B8" s="136">
        <v>33016</v>
      </c>
      <c r="C8" s="138">
        <v>37354.5899999999</v>
      </c>
      <c r="D8" s="6">
        <f t="shared" si="0"/>
        <v>0.007719582376321745</v>
      </c>
      <c r="E8" s="138">
        <v>37354.5899999999</v>
      </c>
      <c r="F8" s="6">
        <f t="shared" si="1"/>
        <v>0.01577967068033994</v>
      </c>
      <c r="G8" s="138">
        <v>1302.89</v>
      </c>
      <c r="H8" s="6">
        <f t="shared" si="2"/>
        <v>0.002300245802809255</v>
      </c>
      <c r="I8" s="138">
        <v>24234.7799999999</v>
      </c>
      <c r="J8" s="6">
        <f t="shared" si="3"/>
        <v>0.011502682451322202</v>
      </c>
      <c r="K8" s="34">
        <f t="shared" si="4"/>
        <v>100246.8499999997</v>
      </c>
      <c r="L8" s="6">
        <f t="shared" si="5"/>
        <v>0.010146962216263407</v>
      </c>
    </row>
    <row r="9" spans="2:12" ht="12.75">
      <c r="B9" s="136">
        <v>33018</v>
      </c>
      <c r="C9" s="138">
        <v>0</v>
      </c>
      <c r="D9" s="6">
        <f t="shared" si="0"/>
        <v>0</v>
      </c>
      <c r="E9" s="138">
        <v>0</v>
      </c>
      <c r="F9" s="6">
        <f t="shared" si="1"/>
        <v>0</v>
      </c>
      <c r="G9" s="138">
        <v>0</v>
      </c>
      <c r="H9" s="6">
        <f t="shared" si="2"/>
        <v>0</v>
      </c>
      <c r="I9" s="138">
        <v>7458.69999999999</v>
      </c>
      <c r="J9" s="6">
        <f t="shared" si="3"/>
        <v>0.003540162427704198</v>
      </c>
      <c r="K9" s="34">
        <f t="shared" si="4"/>
        <v>7458.69999999999</v>
      </c>
      <c r="L9" s="6">
        <f t="shared" si="5"/>
        <v>0.0007549678327293476</v>
      </c>
    </row>
    <row r="10" spans="2:12" ht="12.75">
      <c r="B10" s="136">
        <v>33030</v>
      </c>
      <c r="C10" s="138">
        <v>12508.29</v>
      </c>
      <c r="D10" s="6">
        <f t="shared" si="0"/>
        <v>0.002584923968966646</v>
      </c>
      <c r="E10" s="138">
        <v>12508.29</v>
      </c>
      <c r="F10" s="6">
        <f t="shared" si="1"/>
        <v>0.005283867309859105</v>
      </c>
      <c r="G10" s="138">
        <v>5.16</v>
      </c>
      <c r="H10" s="6">
        <f t="shared" si="2"/>
        <v>9.109954288156141E-06</v>
      </c>
      <c r="I10" s="138">
        <v>6513.36999999999</v>
      </c>
      <c r="J10" s="6">
        <f t="shared" si="3"/>
        <v>0.003091475424904566</v>
      </c>
      <c r="K10" s="34">
        <f t="shared" si="4"/>
        <v>31535.109999999993</v>
      </c>
      <c r="L10" s="6">
        <f t="shared" si="5"/>
        <v>0.003191976303053026</v>
      </c>
    </row>
    <row r="11" spans="2:12" ht="12.75">
      <c r="B11" s="136">
        <v>33031</v>
      </c>
      <c r="C11" s="138">
        <v>73.06</v>
      </c>
      <c r="D11" s="6">
        <f t="shared" si="0"/>
        <v>1.5098350387839035E-05</v>
      </c>
      <c r="E11" s="138">
        <v>73.06</v>
      </c>
      <c r="F11" s="6">
        <f t="shared" si="1"/>
        <v>3.086267952360444E-05</v>
      </c>
      <c r="G11" s="138">
        <v>0</v>
      </c>
      <c r="H11" s="6">
        <f t="shared" si="2"/>
        <v>0</v>
      </c>
      <c r="I11" s="138">
        <v>1018.17</v>
      </c>
      <c r="J11" s="6">
        <f t="shared" si="3"/>
        <v>0.00048325943918049903</v>
      </c>
      <c r="K11" s="34">
        <f t="shared" si="4"/>
        <v>1164.29</v>
      </c>
      <c r="L11" s="6">
        <f t="shared" si="5"/>
        <v>0.00011784915574677266</v>
      </c>
    </row>
    <row r="12" spans="2:12" ht="12.75">
      <c r="B12" s="136">
        <v>33032</v>
      </c>
      <c r="C12" s="138">
        <v>0</v>
      </c>
      <c r="D12" s="6">
        <f t="shared" si="0"/>
        <v>0</v>
      </c>
      <c r="E12" s="138">
        <v>0</v>
      </c>
      <c r="F12" s="6">
        <f t="shared" si="1"/>
        <v>0</v>
      </c>
      <c r="G12" s="138">
        <v>0</v>
      </c>
      <c r="H12" s="6">
        <f t="shared" si="2"/>
        <v>0</v>
      </c>
      <c r="I12" s="138">
        <v>5526.79</v>
      </c>
      <c r="J12" s="6">
        <f t="shared" si="3"/>
        <v>0.002623209715340651</v>
      </c>
      <c r="K12" s="34">
        <f t="shared" si="4"/>
        <v>5526.79</v>
      </c>
      <c r="L12" s="6">
        <f t="shared" si="5"/>
        <v>0.0005594203639039292</v>
      </c>
    </row>
    <row r="13" spans="2:12" ht="12.75">
      <c r="B13" s="136">
        <v>33033</v>
      </c>
      <c r="C13" s="138">
        <v>19143.18</v>
      </c>
      <c r="D13" s="6">
        <f t="shared" si="0"/>
        <v>0.0039560695206333485</v>
      </c>
      <c r="E13" s="138">
        <v>19143.18</v>
      </c>
      <c r="F13" s="6">
        <f t="shared" si="1"/>
        <v>0.00808663878185976</v>
      </c>
      <c r="G13" s="138">
        <v>708.32</v>
      </c>
      <c r="H13" s="6">
        <f t="shared" si="2"/>
        <v>0.0012505354305013098</v>
      </c>
      <c r="I13" s="138">
        <v>24484.4399999999</v>
      </c>
      <c r="J13" s="6">
        <f t="shared" si="3"/>
        <v>0.011621179904189408</v>
      </c>
      <c r="K13" s="34">
        <f t="shared" si="4"/>
        <v>63479.1199999999</v>
      </c>
      <c r="L13" s="6">
        <f t="shared" si="5"/>
        <v>0.006425341366453427</v>
      </c>
    </row>
    <row r="14" spans="2:12" ht="12.75">
      <c r="B14" s="136">
        <v>33034</v>
      </c>
      <c r="C14" s="138">
        <v>42254.7799999999</v>
      </c>
      <c r="D14" s="6">
        <f t="shared" si="0"/>
        <v>0.008732240268287046</v>
      </c>
      <c r="E14" s="138">
        <v>42254.7799999999</v>
      </c>
      <c r="F14" s="6">
        <f t="shared" si="1"/>
        <v>0.017849654167539107</v>
      </c>
      <c r="G14" s="138">
        <v>51.67</v>
      </c>
      <c r="H14" s="6">
        <f t="shared" si="2"/>
        <v>9.122312753275733E-05</v>
      </c>
      <c r="I14" s="138">
        <v>7499.85999999999</v>
      </c>
      <c r="J14" s="6">
        <f t="shared" si="3"/>
        <v>0.003559698417290092</v>
      </c>
      <c r="K14" s="34">
        <f t="shared" si="4"/>
        <v>92061.08999999978</v>
      </c>
      <c r="L14" s="6">
        <f t="shared" si="5"/>
        <v>0.009318401543968968</v>
      </c>
    </row>
    <row r="15" spans="2:12" ht="12.75">
      <c r="B15" s="136">
        <v>33035</v>
      </c>
      <c r="C15" s="138">
        <v>51</v>
      </c>
      <c r="D15" s="6">
        <f t="shared" si="0"/>
        <v>1.0539499996985913E-05</v>
      </c>
      <c r="E15" s="138">
        <v>51</v>
      </c>
      <c r="F15" s="6">
        <f t="shared" si="1"/>
        <v>2.154389071590236E-05</v>
      </c>
      <c r="G15" s="138">
        <v>0</v>
      </c>
      <c r="H15" s="6">
        <f t="shared" si="2"/>
        <v>0</v>
      </c>
      <c r="I15" s="138">
        <v>0</v>
      </c>
      <c r="J15" s="6">
        <f t="shared" si="3"/>
        <v>0</v>
      </c>
      <c r="K15" s="34">
        <f t="shared" si="4"/>
        <v>102</v>
      </c>
      <c r="L15" s="6">
        <f t="shared" si="5"/>
        <v>1.0324415640579935E-05</v>
      </c>
    </row>
    <row r="16" spans="2:12" ht="12.75">
      <c r="B16" s="136">
        <v>33056</v>
      </c>
      <c r="C16" s="138">
        <v>6691.32999999999</v>
      </c>
      <c r="D16" s="6">
        <f t="shared" si="0"/>
        <v>0.0013828092649966989</v>
      </c>
      <c r="E16" s="138">
        <v>6691.32999999999</v>
      </c>
      <c r="F16" s="6">
        <f t="shared" si="1"/>
        <v>0.0028266133777262495</v>
      </c>
      <c r="G16" s="138">
        <v>401.329999999999</v>
      </c>
      <c r="H16" s="6">
        <f t="shared" si="2"/>
        <v>0.0007085461152065301</v>
      </c>
      <c r="I16" s="138">
        <v>1344.89</v>
      </c>
      <c r="J16" s="6">
        <f t="shared" si="3"/>
        <v>0.0006383322894599737</v>
      </c>
      <c r="K16" s="34">
        <f t="shared" si="4"/>
        <v>15128.87999999998</v>
      </c>
      <c r="L16" s="6">
        <f t="shared" si="5"/>
        <v>0.0015313416205534976</v>
      </c>
    </row>
    <row r="17" spans="2:12" ht="12.75">
      <c r="B17" s="136">
        <v>33109</v>
      </c>
      <c r="C17" s="138">
        <v>11184.27</v>
      </c>
      <c r="D17" s="6">
        <f t="shared" si="0"/>
        <v>0.00231130614963313</v>
      </c>
      <c r="E17" s="138">
        <v>11184.27</v>
      </c>
      <c r="F17" s="6">
        <f t="shared" si="1"/>
        <v>0.004724562561120495</v>
      </c>
      <c r="G17" s="138">
        <v>6784.43</v>
      </c>
      <c r="H17" s="6">
        <f t="shared" si="2"/>
        <v>0.011977877358758753</v>
      </c>
      <c r="I17" s="138">
        <v>0</v>
      </c>
      <c r="J17" s="6">
        <f t="shared" si="3"/>
        <v>0</v>
      </c>
      <c r="K17" s="34">
        <f t="shared" si="4"/>
        <v>29152.97</v>
      </c>
      <c r="L17" s="6">
        <f t="shared" si="5"/>
        <v>0.002950856661150565</v>
      </c>
    </row>
    <row r="18" spans="2:12" ht="12.75">
      <c r="B18" s="136">
        <v>33122</v>
      </c>
      <c r="C18" s="138">
        <v>60443.8399999999</v>
      </c>
      <c r="D18" s="6">
        <f t="shared" si="0"/>
        <v>0.01249113434309443</v>
      </c>
      <c r="E18" s="138">
        <v>60443.8399999999</v>
      </c>
      <c r="F18" s="6">
        <f t="shared" si="1"/>
        <v>0.02553324477273501</v>
      </c>
      <c r="G18" s="138">
        <v>7393.72999999999</v>
      </c>
      <c r="H18" s="6">
        <f t="shared" si="2"/>
        <v>0.013053593472668336</v>
      </c>
      <c r="I18" s="138">
        <v>88150.6399999999</v>
      </c>
      <c r="J18" s="6">
        <f t="shared" si="3"/>
        <v>0.04183940682774195</v>
      </c>
      <c r="K18" s="34">
        <f t="shared" si="4"/>
        <v>216432.0499999997</v>
      </c>
      <c r="L18" s="6">
        <f t="shared" si="5"/>
        <v>0.021907200413164463</v>
      </c>
    </row>
    <row r="19" spans="2:12" ht="12.75">
      <c r="B19" s="136">
        <v>33125</v>
      </c>
      <c r="C19" s="138">
        <v>1193.86999999999</v>
      </c>
      <c r="D19" s="6">
        <f t="shared" si="0"/>
        <v>0.0002467214286549307</v>
      </c>
      <c r="E19" s="138">
        <v>1193.86999999999</v>
      </c>
      <c r="F19" s="6">
        <f t="shared" si="1"/>
        <v>0.000504325584490081</v>
      </c>
      <c r="G19" s="138">
        <v>0</v>
      </c>
      <c r="H19" s="6">
        <f t="shared" si="2"/>
        <v>0</v>
      </c>
      <c r="I19" s="138">
        <v>41510.11</v>
      </c>
      <c r="J19" s="6">
        <f t="shared" si="3"/>
        <v>0.019702164156202625</v>
      </c>
      <c r="K19" s="34">
        <f t="shared" si="4"/>
        <v>43897.84999999998</v>
      </c>
      <c r="L19" s="6">
        <f t="shared" si="5"/>
        <v>0.004443329893410114</v>
      </c>
    </row>
    <row r="20" spans="2:12" ht="12.75">
      <c r="B20" s="136">
        <v>33126</v>
      </c>
      <c r="C20" s="138">
        <v>270256.89</v>
      </c>
      <c r="D20" s="6">
        <f t="shared" si="0"/>
        <v>0.055850441006674946</v>
      </c>
      <c r="E20" s="138">
        <v>270256.89</v>
      </c>
      <c r="F20" s="6">
        <f t="shared" si="1"/>
        <v>0.11416440987018912</v>
      </c>
      <c r="G20" s="138">
        <v>35863.11</v>
      </c>
      <c r="H20" s="6">
        <f t="shared" si="2"/>
        <v>0.06331614200215414</v>
      </c>
      <c r="I20" s="138">
        <v>36626.66</v>
      </c>
      <c r="J20" s="6">
        <f t="shared" si="3"/>
        <v>0.017384306324734394</v>
      </c>
      <c r="K20" s="34">
        <f t="shared" si="4"/>
        <v>613003.55</v>
      </c>
      <c r="L20" s="6">
        <f t="shared" si="5"/>
        <v>0.062048072934813965</v>
      </c>
    </row>
    <row r="21" spans="2:12" ht="12.75">
      <c r="B21" s="136">
        <v>33127</v>
      </c>
      <c r="C21" s="138">
        <v>1223.34999999999</v>
      </c>
      <c r="D21" s="6">
        <f t="shared" si="0"/>
        <v>0.0002528136729669139</v>
      </c>
      <c r="E21" s="138">
        <v>1223.34999999999</v>
      </c>
      <c r="F21" s="6">
        <f t="shared" si="1"/>
        <v>0.000516778798182332</v>
      </c>
      <c r="G21" s="138">
        <v>0</v>
      </c>
      <c r="H21" s="6">
        <f t="shared" si="2"/>
        <v>0</v>
      </c>
      <c r="I21" s="138">
        <v>61625.98</v>
      </c>
      <c r="J21" s="6">
        <f t="shared" si="3"/>
        <v>0.02924986646016741</v>
      </c>
      <c r="K21" s="34">
        <f t="shared" si="4"/>
        <v>64072.679999999986</v>
      </c>
      <c r="L21" s="6">
        <f t="shared" si="5"/>
        <v>0.006485421367900716</v>
      </c>
    </row>
    <row r="22" spans="2:12" ht="12.75">
      <c r="B22" s="136">
        <v>33128</v>
      </c>
      <c r="C22" s="138">
        <v>0</v>
      </c>
      <c r="D22" s="6">
        <f t="shared" si="0"/>
        <v>0</v>
      </c>
      <c r="E22" s="138">
        <v>0</v>
      </c>
      <c r="F22" s="6">
        <f t="shared" si="1"/>
        <v>0</v>
      </c>
      <c r="G22" s="138">
        <v>0</v>
      </c>
      <c r="H22" s="6">
        <f t="shared" si="2"/>
        <v>0</v>
      </c>
      <c r="I22" s="138">
        <v>23122.2</v>
      </c>
      <c r="J22" s="6">
        <f t="shared" si="3"/>
        <v>0.010974612692005593</v>
      </c>
      <c r="K22" s="34">
        <f t="shared" si="4"/>
        <v>23122.2</v>
      </c>
      <c r="L22" s="6">
        <f t="shared" si="5"/>
        <v>0.0023404235620060527</v>
      </c>
    </row>
    <row r="23" spans="2:12" ht="12.75">
      <c r="B23" s="136">
        <v>33129</v>
      </c>
      <c r="C23" s="138">
        <v>24729.84</v>
      </c>
      <c r="D23" s="6">
        <f t="shared" si="0"/>
        <v>0.005110591149126708</v>
      </c>
      <c r="E23" s="138">
        <v>24729.84</v>
      </c>
      <c r="F23" s="6">
        <f t="shared" si="1"/>
        <v>0.01044660726238727</v>
      </c>
      <c r="G23" s="138">
        <v>0</v>
      </c>
      <c r="H23" s="6">
        <f t="shared" si="2"/>
        <v>0</v>
      </c>
      <c r="I23" s="138">
        <v>2849.55999999999</v>
      </c>
      <c r="J23" s="6">
        <f t="shared" si="3"/>
        <v>0.0013525018096301974</v>
      </c>
      <c r="K23" s="34">
        <f t="shared" si="4"/>
        <v>52309.23999999999</v>
      </c>
      <c r="L23" s="6">
        <f t="shared" si="5"/>
        <v>0.0052947287804200925</v>
      </c>
    </row>
    <row r="24" spans="2:12" ht="12.75">
      <c r="B24" s="136">
        <v>33130</v>
      </c>
      <c r="C24" s="138">
        <v>66377.91</v>
      </c>
      <c r="D24" s="6">
        <f t="shared" si="0"/>
        <v>0.013717450632253554</v>
      </c>
      <c r="E24" s="138">
        <v>66377.91</v>
      </c>
      <c r="F24" s="6">
        <f t="shared" si="1"/>
        <v>0.028039969391960833</v>
      </c>
      <c r="G24" s="138">
        <v>1538.35999999999</v>
      </c>
      <c r="H24" s="6">
        <f t="shared" si="2"/>
        <v>0.0027159669144821296</v>
      </c>
      <c r="I24" s="138">
        <v>102900.09</v>
      </c>
      <c r="J24" s="6">
        <f t="shared" si="3"/>
        <v>0.048840016681912526</v>
      </c>
      <c r="K24" s="34">
        <f t="shared" si="4"/>
        <v>237194.27</v>
      </c>
      <c r="L24" s="6">
        <f t="shared" si="5"/>
        <v>0.024008747363175882</v>
      </c>
    </row>
    <row r="25" spans="2:12" ht="12.75">
      <c r="B25" s="136">
        <v>33131</v>
      </c>
      <c r="C25" s="138">
        <v>365621.44</v>
      </c>
      <c r="D25" s="6">
        <f t="shared" si="0"/>
        <v>0.07555817972113696</v>
      </c>
      <c r="E25" s="138">
        <v>365621.44</v>
      </c>
      <c r="F25" s="6">
        <f t="shared" si="1"/>
        <v>0.15444918326962453</v>
      </c>
      <c r="G25" s="138">
        <v>207921.899999999</v>
      </c>
      <c r="H25" s="6">
        <f t="shared" si="2"/>
        <v>0.3670850783927448</v>
      </c>
      <c r="I25" s="138">
        <v>90511.85</v>
      </c>
      <c r="J25" s="6">
        <f t="shared" si="3"/>
        <v>0.0429601204810488</v>
      </c>
      <c r="K25" s="34">
        <f t="shared" si="4"/>
        <v>1029676.629999999</v>
      </c>
      <c r="L25" s="6">
        <f t="shared" si="5"/>
        <v>0.10422362258344733</v>
      </c>
    </row>
    <row r="26" spans="2:12" ht="12.75">
      <c r="B26" s="136">
        <v>33132</v>
      </c>
      <c r="C26" s="138">
        <v>158740.44</v>
      </c>
      <c r="D26" s="6">
        <f t="shared" si="0"/>
        <v>0.03280480131179495</v>
      </c>
      <c r="E26" s="138">
        <v>158740.44</v>
      </c>
      <c r="F26" s="6">
        <f t="shared" si="1"/>
        <v>0.06705660179518148</v>
      </c>
      <c r="G26" s="138">
        <v>28180.4599999999</v>
      </c>
      <c r="H26" s="6">
        <f t="shared" si="2"/>
        <v>0.049752461709149556</v>
      </c>
      <c r="I26" s="138">
        <v>109652.59</v>
      </c>
      <c r="J26" s="6">
        <f t="shared" si="3"/>
        <v>0.05204499164981211</v>
      </c>
      <c r="K26" s="34">
        <f t="shared" si="4"/>
        <v>455313.92999999993</v>
      </c>
      <c r="L26" s="6">
        <f t="shared" si="5"/>
        <v>0.04608676725750899</v>
      </c>
    </row>
    <row r="27" spans="2:12" ht="12.75">
      <c r="B27" s="136">
        <v>33133</v>
      </c>
      <c r="C27" s="138">
        <v>83314.4799999999</v>
      </c>
      <c r="D27" s="6">
        <f t="shared" si="0"/>
        <v>0.01721750905311533</v>
      </c>
      <c r="E27" s="138">
        <v>83314.4799999999</v>
      </c>
      <c r="F27" s="6">
        <f t="shared" si="1"/>
        <v>0.035194471611220204</v>
      </c>
      <c r="G27" s="138">
        <v>24322.13</v>
      </c>
      <c r="H27" s="6">
        <f t="shared" si="2"/>
        <v>0.042940599319882</v>
      </c>
      <c r="I27" s="138">
        <v>82488.35</v>
      </c>
      <c r="J27" s="6">
        <f t="shared" si="3"/>
        <v>0.03915188402715138</v>
      </c>
      <c r="K27" s="34">
        <f t="shared" si="4"/>
        <v>273439.4399999998</v>
      </c>
      <c r="L27" s="6">
        <f t="shared" si="5"/>
        <v>0.027677474814582517</v>
      </c>
    </row>
    <row r="28" spans="2:12" ht="12.75">
      <c r="B28" s="136">
        <v>33134</v>
      </c>
      <c r="C28" s="138">
        <v>109849.61</v>
      </c>
      <c r="D28" s="6">
        <f t="shared" si="0"/>
        <v>0.022701175769880465</v>
      </c>
      <c r="E28" s="138">
        <v>109849.61</v>
      </c>
      <c r="F28" s="6">
        <f t="shared" si="1"/>
        <v>0.0464036861377352</v>
      </c>
      <c r="G28" s="138">
        <v>46651.68</v>
      </c>
      <c r="H28" s="6">
        <f t="shared" si="2"/>
        <v>0.08236330857862172</v>
      </c>
      <c r="I28" s="138">
        <v>108541.82</v>
      </c>
      <c r="J28" s="6">
        <f t="shared" si="3"/>
        <v>0.05151778098041651</v>
      </c>
      <c r="K28" s="34">
        <f t="shared" si="4"/>
        <v>374892.72000000003</v>
      </c>
      <c r="L28" s="6">
        <f t="shared" si="5"/>
        <v>0.037946551587328965</v>
      </c>
    </row>
    <row r="29" spans="2:12" ht="12.75">
      <c r="B29" s="136">
        <v>33135</v>
      </c>
      <c r="C29" s="138">
        <v>1879.28</v>
      </c>
      <c r="D29" s="6">
        <f t="shared" si="0"/>
        <v>0.00038836610890854284</v>
      </c>
      <c r="E29" s="138">
        <v>1879.28</v>
      </c>
      <c r="F29" s="6">
        <f t="shared" si="1"/>
        <v>0.0007938628028349213</v>
      </c>
      <c r="G29" s="138">
        <v>0</v>
      </c>
      <c r="H29" s="6">
        <f t="shared" si="2"/>
        <v>0</v>
      </c>
      <c r="I29" s="138">
        <v>33707.73</v>
      </c>
      <c r="J29" s="6">
        <f t="shared" si="3"/>
        <v>0.015998879063268103</v>
      </c>
      <c r="K29" s="34">
        <f t="shared" si="4"/>
        <v>37466.29</v>
      </c>
      <c r="L29" s="6">
        <f t="shared" si="5"/>
        <v>0.003792328926181408</v>
      </c>
    </row>
    <row r="30" spans="2:12" ht="12.75">
      <c r="B30" s="136">
        <v>33136</v>
      </c>
      <c r="C30" s="138">
        <v>14235.79</v>
      </c>
      <c r="D30" s="6">
        <f t="shared" si="0"/>
        <v>0.0029419236992567076</v>
      </c>
      <c r="E30" s="138">
        <v>14235.79</v>
      </c>
      <c r="F30" s="6">
        <f t="shared" si="1"/>
        <v>0.006013613804206582</v>
      </c>
      <c r="G30" s="138">
        <v>669</v>
      </c>
      <c r="H30" s="6">
        <f t="shared" si="2"/>
        <v>0.0011811161664295462</v>
      </c>
      <c r="I30" s="138">
        <v>2860.19</v>
      </c>
      <c r="J30" s="6">
        <f t="shared" si="3"/>
        <v>0.001357547183033945</v>
      </c>
      <c r="K30" s="34">
        <f t="shared" si="4"/>
        <v>32000.77</v>
      </c>
      <c r="L30" s="6">
        <f t="shared" si="5"/>
        <v>0.0032391102970451093</v>
      </c>
    </row>
    <row r="31" spans="2:12" ht="12.75">
      <c r="B31" s="136">
        <v>33137</v>
      </c>
      <c r="C31" s="138">
        <v>5856.21</v>
      </c>
      <c r="D31" s="6">
        <f t="shared" si="0"/>
        <v>0.0012102259858303701</v>
      </c>
      <c r="E31" s="138">
        <v>5714.06</v>
      </c>
      <c r="F31" s="6">
        <f t="shared" si="1"/>
        <v>0.0024137859643942948</v>
      </c>
      <c r="G31" s="138">
        <v>0</v>
      </c>
      <c r="H31" s="6">
        <f t="shared" si="2"/>
        <v>0</v>
      </c>
      <c r="I31" s="138">
        <v>40568.48</v>
      </c>
      <c r="J31" s="6">
        <f t="shared" si="3"/>
        <v>0.019255233304070335</v>
      </c>
      <c r="K31" s="34">
        <f t="shared" si="4"/>
        <v>52138.75</v>
      </c>
      <c r="L31" s="6">
        <f t="shared" si="5"/>
        <v>0.005277471823336148</v>
      </c>
    </row>
    <row r="32" spans="2:12" ht="12.75">
      <c r="B32" s="136">
        <v>33138</v>
      </c>
      <c r="C32" s="138">
        <v>58274.36</v>
      </c>
      <c r="D32" s="6">
        <f t="shared" si="0"/>
        <v>0.012042796412634432</v>
      </c>
      <c r="E32" s="138">
        <v>58274.36</v>
      </c>
      <c r="F32" s="6">
        <f t="shared" si="1"/>
        <v>0.02461679300743435</v>
      </c>
      <c r="G32" s="138">
        <v>9521.43</v>
      </c>
      <c r="H32" s="6">
        <f t="shared" si="2"/>
        <v>0.016810037220519096</v>
      </c>
      <c r="I32" s="138">
        <v>12252.9</v>
      </c>
      <c r="J32" s="6">
        <f t="shared" si="3"/>
        <v>0.005815659057264245</v>
      </c>
      <c r="K32" s="34">
        <f t="shared" si="4"/>
        <v>138323.05</v>
      </c>
      <c r="L32" s="6">
        <f t="shared" si="5"/>
        <v>0.014001026086987453</v>
      </c>
    </row>
    <row r="33" spans="2:12" ht="12.75">
      <c r="B33" s="136">
        <v>33139</v>
      </c>
      <c r="C33" s="138">
        <v>1411736.79</v>
      </c>
      <c r="D33" s="6">
        <f t="shared" si="0"/>
        <v>0.291745095959802</v>
      </c>
      <c r="E33" s="138">
        <v>523.86</v>
      </c>
      <c r="F33" s="6">
        <f t="shared" si="1"/>
        <v>0.00022129377628299235</v>
      </c>
      <c r="G33" s="138">
        <v>0</v>
      </c>
      <c r="H33" s="6">
        <f t="shared" si="2"/>
        <v>0</v>
      </c>
      <c r="I33" s="138">
        <v>0</v>
      </c>
      <c r="J33" s="6">
        <f t="shared" si="3"/>
        <v>0</v>
      </c>
      <c r="K33" s="34">
        <f t="shared" si="4"/>
        <v>1412260.6500000001</v>
      </c>
      <c r="L33" s="6">
        <f t="shared" si="5"/>
        <v>0.14294868571995673</v>
      </c>
    </row>
    <row r="34" spans="2:12" ht="12.75">
      <c r="B34" s="136">
        <v>33140</v>
      </c>
      <c r="C34" s="138">
        <v>933171.4</v>
      </c>
      <c r="D34" s="6">
        <f t="shared" si="0"/>
        <v>0.1928462738723008</v>
      </c>
      <c r="E34" s="138">
        <v>0</v>
      </c>
      <c r="F34" s="6">
        <f t="shared" si="1"/>
        <v>0</v>
      </c>
      <c r="G34" s="138">
        <v>0</v>
      </c>
      <c r="H34" s="6">
        <f t="shared" si="2"/>
        <v>0</v>
      </c>
      <c r="I34" s="138">
        <v>0</v>
      </c>
      <c r="J34" s="6">
        <f t="shared" si="3"/>
        <v>0</v>
      </c>
      <c r="K34" s="34">
        <f t="shared" si="4"/>
        <v>933171.4</v>
      </c>
      <c r="L34" s="6">
        <f t="shared" si="5"/>
        <v>0.09445538625001838</v>
      </c>
    </row>
    <row r="35" spans="2:12" ht="12.75">
      <c r="B35" s="136">
        <v>33141</v>
      </c>
      <c r="C35" s="138">
        <v>136516.88</v>
      </c>
      <c r="D35" s="6">
        <f t="shared" si="0"/>
        <v>0.028212150124480907</v>
      </c>
      <c r="E35" s="138">
        <v>9364.55999999999</v>
      </c>
      <c r="F35" s="6">
        <f t="shared" si="1"/>
        <v>0.003955863867500204</v>
      </c>
      <c r="G35" s="138">
        <v>10461.8799999999</v>
      </c>
      <c r="H35" s="6">
        <f t="shared" si="2"/>
        <v>0.018470397009336056</v>
      </c>
      <c r="I35" s="138">
        <v>4747.52999999999</v>
      </c>
      <c r="J35" s="6">
        <f t="shared" si="3"/>
        <v>0.0022533453993857505</v>
      </c>
      <c r="K35" s="34">
        <f t="shared" si="4"/>
        <v>161090.8499999999</v>
      </c>
      <c r="L35" s="6">
        <f t="shared" si="5"/>
        <v>0.016305577365630538</v>
      </c>
    </row>
    <row r="36" spans="2:12" ht="12.75">
      <c r="B36" s="136">
        <v>33142</v>
      </c>
      <c r="C36" s="138">
        <v>103023.92</v>
      </c>
      <c r="D36" s="6">
        <f t="shared" si="0"/>
        <v>0.021290600088813273</v>
      </c>
      <c r="E36" s="138">
        <v>103023.92</v>
      </c>
      <c r="F36" s="6">
        <f t="shared" si="1"/>
        <v>0.043520315168703284</v>
      </c>
      <c r="G36" s="138">
        <v>10885.35</v>
      </c>
      <c r="H36" s="6">
        <f t="shared" si="2"/>
        <v>0.019218031184221017</v>
      </c>
      <c r="I36" s="138">
        <v>12154.98</v>
      </c>
      <c r="J36" s="6">
        <f t="shared" si="3"/>
        <v>0.005769182767170691</v>
      </c>
      <c r="K36" s="34">
        <f t="shared" si="4"/>
        <v>229088.17</v>
      </c>
      <c r="L36" s="6">
        <f t="shared" si="5"/>
        <v>0.023188249857057208</v>
      </c>
    </row>
    <row r="37" spans="2:12" ht="12.75">
      <c r="B37" s="136">
        <v>33143</v>
      </c>
      <c r="C37" s="138">
        <v>24047.22</v>
      </c>
      <c r="D37" s="6">
        <f t="shared" si="0"/>
        <v>0.004969523041519992</v>
      </c>
      <c r="E37" s="138">
        <v>24047.22</v>
      </c>
      <c r="F37" s="6">
        <f t="shared" si="1"/>
        <v>0.010158248621593364</v>
      </c>
      <c r="G37" s="138">
        <v>0</v>
      </c>
      <c r="H37" s="6">
        <f t="shared" si="2"/>
        <v>0</v>
      </c>
      <c r="I37" s="138">
        <v>50692.66</v>
      </c>
      <c r="J37" s="6">
        <f t="shared" si="3"/>
        <v>0.024060526672527886</v>
      </c>
      <c r="K37" s="34">
        <f t="shared" si="4"/>
        <v>98787.1</v>
      </c>
      <c r="L37" s="6">
        <f t="shared" si="5"/>
        <v>0.009999206669877785</v>
      </c>
    </row>
    <row r="38" spans="2:12" ht="12.75">
      <c r="B38" s="136">
        <v>33144</v>
      </c>
      <c r="C38" s="138">
        <v>13366.98</v>
      </c>
      <c r="D38" s="6">
        <f t="shared" si="0"/>
        <v>0.002762378150386485</v>
      </c>
      <c r="E38" s="138">
        <v>13366.98</v>
      </c>
      <c r="F38" s="6">
        <f t="shared" si="1"/>
        <v>0.005646603065130441</v>
      </c>
      <c r="G38" s="138">
        <v>491.089999999999</v>
      </c>
      <c r="H38" s="6">
        <f t="shared" si="2"/>
        <v>0.0008670169479400369</v>
      </c>
      <c r="I38" s="138">
        <v>26332.98</v>
      </c>
      <c r="J38" s="6">
        <f t="shared" si="3"/>
        <v>0.012498562270299949</v>
      </c>
      <c r="K38" s="34">
        <f t="shared" si="4"/>
        <v>53558.03</v>
      </c>
      <c r="L38" s="6">
        <f t="shared" si="5"/>
        <v>0.005421131005986758</v>
      </c>
    </row>
    <row r="39" spans="2:12" ht="12.75">
      <c r="B39" s="136">
        <v>33145</v>
      </c>
      <c r="C39" s="138">
        <v>5788.67</v>
      </c>
      <c r="D39" s="6">
        <f t="shared" si="0"/>
        <v>0.0011962683813245578</v>
      </c>
      <c r="E39" s="138">
        <v>5788.67</v>
      </c>
      <c r="F39" s="6">
        <f t="shared" si="1"/>
        <v>0.002445303409223971</v>
      </c>
      <c r="G39" s="138">
        <v>0</v>
      </c>
      <c r="H39" s="6">
        <f t="shared" si="2"/>
        <v>0</v>
      </c>
      <c r="I39" s="138">
        <v>28591.1699999999</v>
      </c>
      <c r="J39" s="6">
        <f t="shared" si="3"/>
        <v>0.013570378993404108</v>
      </c>
      <c r="K39" s="34">
        <f t="shared" si="4"/>
        <v>40168.5099999999</v>
      </c>
      <c r="L39" s="6">
        <f t="shared" si="5"/>
        <v>0.004065846989243044</v>
      </c>
    </row>
    <row r="40" spans="2:12" ht="12.75">
      <c r="B40" s="136">
        <v>33146</v>
      </c>
      <c r="C40" s="138">
        <v>20170.36</v>
      </c>
      <c r="D40" s="6">
        <f t="shared" si="0"/>
        <v>0.004168343316847152</v>
      </c>
      <c r="E40" s="138">
        <v>20170.36</v>
      </c>
      <c r="F40" s="6">
        <f t="shared" si="1"/>
        <v>0.008520549638047221</v>
      </c>
      <c r="G40" s="138">
        <v>1048.10999999999</v>
      </c>
      <c r="H40" s="6">
        <f t="shared" si="2"/>
        <v>0.001850432982356442</v>
      </c>
      <c r="I40" s="138">
        <v>45867.9599999999</v>
      </c>
      <c r="J40" s="6">
        <f t="shared" si="3"/>
        <v>0.02177055366584511</v>
      </c>
      <c r="K40" s="34">
        <f t="shared" si="4"/>
        <v>87256.78999999989</v>
      </c>
      <c r="L40" s="6">
        <f t="shared" si="5"/>
        <v>0.008832111445321547</v>
      </c>
    </row>
    <row r="41" spans="2:12" ht="12.75">
      <c r="B41" s="136">
        <v>33147</v>
      </c>
      <c r="C41" s="138">
        <v>701.94</v>
      </c>
      <c r="D41" s="6">
        <f t="shared" si="0"/>
        <v>0.00014506071819380965</v>
      </c>
      <c r="E41" s="138">
        <v>701.94</v>
      </c>
      <c r="F41" s="6">
        <f t="shared" si="1"/>
        <v>0.00029651997351216674</v>
      </c>
      <c r="G41" s="138">
        <v>0</v>
      </c>
      <c r="H41" s="6">
        <f t="shared" si="2"/>
        <v>0</v>
      </c>
      <c r="I41" s="138">
        <v>0</v>
      </c>
      <c r="J41" s="6">
        <f t="shared" si="3"/>
        <v>0</v>
      </c>
      <c r="K41" s="34">
        <f t="shared" si="4"/>
        <v>1403.88</v>
      </c>
      <c r="L41" s="6">
        <f t="shared" si="5"/>
        <v>0.00014210039832840548</v>
      </c>
    </row>
    <row r="42" spans="2:12" ht="12.75">
      <c r="B42" s="136">
        <v>33149</v>
      </c>
      <c r="C42" s="138">
        <v>71347.11</v>
      </c>
      <c r="D42" s="6">
        <f t="shared" si="0"/>
        <v>0.014744369914312815</v>
      </c>
      <c r="E42" s="138">
        <v>71347.11</v>
      </c>
      <c r="F42" s="6">
        <f t="shared" si="1"/>
        <v>0.030139104720303223</v>
      </c>
      <c r="G42" s="138">
        <v>47514.4199999999</v>
      </c>
      <c r="H42" s="6">
        <f t="shared" si="2"/>
        <v>0.08388647174966105</v>
      </c>
      <c r="I42" s="138">
        <v>45949.48</v>
      </c>
      <c r="J42" s="6">
        <f t="shared" si="3"/>
        <v>0.02180924593676455</v>
      </c>
      <c r="K42" s="34">
        <f t="shared" si="4"/>
        <v>236158.1199999999</v>
      </c>
      <c r="L42" s="6">
        <f t="shared" si="5"/>
        <v>0.02390386850762698</v>
      </c>
    </row>
    <row r="43" spans="2:12" ht="12.75">
      <c r="B43" s="136">
        <v>33150</v>
      </c>
      <c r="C43" s="138">
        <v>186.03</v>
      </c>
      <c r="D43" s="6">
        <f t="shared" si="0"/>
        <v>3.8444376165476263E-05</v>
      </c>
      <c r="E43" s="138">
        <v>186.03</v>
      </c>
      <c r="F43" s="6">
        <f t="shared" si="1"/>
        <v>7.858450960547679E-05</v>
      </c>
      <c r="G43" s="138">
        <v>0</v>
      </c>
      <c r="H43" s="6">
        <f t="shared" si="2"/>
        <v>0</v>
      </c>
      <c r="I43" s="138">
        <v>0</v>
      </c>
      <c r="J43" s="6">
        <f t="shared" si="3"/>
        <v>0</v>
      </c>
      <c r="K43" s="34">
        <f t="shared" si="4"/>
        <v>372.06</v>
      </c>
      <c r="L43" s="6">
        <f t="shared" si="5"/>
        <v>3.765982434543305E-05</v>
      </c>
    </row>
    <row r="44" spans="2:12" ht="12.75">
      <c r="B44" s="136">
        <v>33154</v>
      </c>
      <c r="C44" s="138">
        <v>2776.9</v>
      </c>
      <c r="D44" s="6">
        <f t="shared" si="0"/>
        <v>0.0005738654419927486</v>
      </c>
      <c r="E44" s="138">
        <v>2776.9</v>
      </c>
      <c r="F44" s="6">
        <f t="shared" si="1"/>
        <v>0.0011730437280193973</v>
      </c>
      <c r="G44" s="138">
        <v>6010.73999999999</v>
      </c>
      <c r="H44" s="6">
        <f t="shared" si="2"/>
        <v>0.01061193151899061</v>
      </c>
      <c r="I44" s="138">
        <v>419.35</v>
      </c>
      <c r="J44" s="6">
        <f t="shared" si="3"/>
        <v>0.0001990383195540453</v>
      </c>
      <c r="K44" s="34">
        <f t="shared" si="4"/>
        <v>11983.88999999999</v>
      </c>
      <c r="L44" s="6">
        <f t="shared" si="5"/>
        <v>0.001213006483833229</v>
      </c>
    </row>
    <row r="45" spans="2:12" ht="12.75">
      <c r="B45" s="136">
        <v>33155</v>
      </c>
      <c r="C45" s="138">
        <v>0</v>
      </c>
      <c r="D45" s="6">
        <f t="shared" si="0"/>
        <v>0</v>
      </c>
      <c r="E45" s="138">
        <v>0</v>
      </c>
      <c r="F45" s="6">
        <f t="shared" si="1"/>
        <v>0</v>
      </c>
      <c r="G45" s="138">
        <v>0</v>
      </c>
      <c r="H45" s="6">
        <f t="shared" si="2"/>
        <v>0</v>
      </c>
      <c r="I45" s="138">
        <v>40662.07</v>
      </c>
      <c r="J45" s="6">
        <f t="shared" si="3"/>
        <v>0.019299654423247783</v>
      </c>
      <c r="K45" s="34">
        <f t="shared" si="4"/>
        <v>40662.07</v>
      </c>
      <c r="L45" s="6">
        <f t="shared" si="5"/>
        <v>0.004115805014572119</v>
      </c>
    </row>
    <row r="46" spans="2:12" ht="12.75">
      <c r="B46" s="136">
        <v>33156</v>
      </c>
      <c r="C46" s="138">
        <v>31972.5</v>
      </c>
      <c r="D46" s="6">
        <f t="shared" si="0"/>
        <v>0.00660733654222808</v>
      </c>
      <c r="E46" s="138">
        <v>31972.5</v>
      </c>
      <c r="F46" s="6">
        <f t="shared" si="1"/>
        <v>0.013506118547337024</v>
      </c>
      <c r="G46" s="138">
        <v>4235.31</v>
      </c>
      <c r="H46" s="6">
        <f t="shared" si="2"/>
        <v>0.007477418700808254</v>
      </c>
      <c r="I46" s="138">
        <v>71435.83</v>
      </c>
      <c r="J46" s="6">
        <f t="shared" si="3"/>
        <v>0.033905967709904505</v>
      </c>
      <c r="K46" s="34">
        <f t="shared" si="4"/>
        <v>139616.14</v>
      </c>
      <c r="L46" s="6">
        <f t="shared" si="5"/>
        <v>0.01413191234797449</v>
      </c>
    </row>
    <row r="47" spans="2:12" ht="12.75">
      <c r="B47" s="136">
        <v>33157</v>
      </c>
      <c r="C47" s="138">
        <v>126.83</v>
      </c>
      <c r="D47" s="6">
        <f t="shared" si="0"/>
        <v>2.621028989446516E-05</v>
      </c>
      <c r="E47" s="138">
        <v>126.83</v>
      </c>
      <c r="F47" s="6">
        <f t="shared" si="1"/>
        <v>5.3576699205841104E-05</v>
      </c>
      <c r="G47" s="138">
        <v>0</v>
      </c>
      <c r="H47" s="6">
        <f t="shared" si="2"/>
        <v>0</v>
      </c>
      <c r="I47" s="138">
        <v>11094.7</v>
      </c>
      <c r="J47" s="6">
        <f t="shared" si="3"/>
        <v>0.005265936434854576</v>
      </c>
      <c r="K47" s="34">
        <f t="shared" si="4"/>
        <v>11348.36</v>
      </c>
      <c r="L47" s="6">
        <f t="shared" si="5"/>
        <v>0.0011486782890091345</v>
      </c>
    </row>
    <row r="48" spans="2:12" ht="12.75">
      <c r="B48" s="136">
        <v>33158</v>
      </c>
      <c r="C48" s="138">
        <v>32.9099999999999</v>
      </c>
      <c r="D48" s="6">
        <f t="shared" si="0"/>
        <v>6.801077350996182E-06</v>
      </c>
      <c r="E48" s="138">
        <v>32.9099999999999</v>
      </c>
      <c r="F48" s="6">
        <f t="shared" si="1"/>
        <v>1.3902145950202833E-05</v>
      </c>
      <c r="G48" s="138">
        <v>0</v>
      </c>
      <c r="H48" s="6">
        <f t="shared" si="2"/>
        <v>0</v>
      </c>
      <c r="I48" s="138">
        <v>980.23</v>
      </c>
      <c r="J48" s="6">
        <f t="shared" si="3"/>
        <v>0.00046525177531050863</v>
      </c>
      <c r="K48" s="34">
        <f t="shared" si="4"/>
        <v>1046.0499999999997</v>
      </c>
      <c r="L48" s="6">
        <f t="shared" si="5"/>
        <v>0.00010588093118459449</v>
      </c>
    </row>
    <row r="49" spans="2:12" ht="12.75">
      <c r="B49" s="136">
        <v>33160</v>
      </c>
      <c r="C49" s="138">
        <v>193647.25</v>
      </c>
      <c r="D49" s="6">
        <f t="shared" si="0"/>
        <v>0.04001853315277118</v>
      </c>
      <c r="E49" s="138">
        <v>193647.25</v>
      </c>
      <c r="F49" s="6">
        <f t="shared" si="1"/>
        <v>0.08180225865558868</v>
      </c>
      <c r="G49" s="138">
        <v>35450.5199999999</v>
      </c>
      <c r="H49" s="6">
        <f t="shared" si="2"/>
        <v>0.06258771641305506</v>
      </c>
      <c r="I49" s="138">
        <v>88773.96</v>
      </c>
      <c r="J49" s="6">
        <f t="shared" si="3"/>
        <v>0.042135256512598154</v>
      </c>
      <c r="K49" s="34">
        <f t="shared" si="4"/>
        <v>511518.9799999999</v>
      </c>
      <c r="L49" s="6">
        <f t="shared" si="5"/>
        <v>0.05177582899574014</v>
      </c>
    </row>
    <row r="50" spans="2:12" ht="12.75">
      <c r="B50" s="136">
        <v>33161</v>
      </c>
      <c r="C50" s="138">
        <v>0</v>
      </c>
      <c r="D50" s="6">
        <f t="shared" si="0"/>
        <v>0</v>
      </c>
      <c r="E50" s="138">
        <v>0</v>
      </c>
      <c r="F50" s="6">
        <f t="shared" si="1"/>
        <v>0</v>
      </c>
      <c r="G50" s="138">
        <v>0</v>
      </c>
      <c r="H50" s="6">
        <f t="shared" si="2"/>
        <v>0</v>
      </c>
      <c r="I50" s="138">
        <v>3240.71</v>
      </c>
      <c r="J50" s="6">
        <f t="shared" si="3"/>
        <v>0.0015381554132872066</v>
      </c>
      <c r="K50" s="34">
        <f t="shared" si="4"/>
        <v>3240.71</v>
      </c>
      <c r="L50" s="6">
        <f t="shared" si="5"/>
        <v>0.0003280238922606255</v>
      </c>
    </row>
    <row r="51" spans="2:12" ht="12.75">
      <c r="B51" s="136">
        <v>33162</v>
      </c>
      <c r="C51" s="138">
        <v>2840.59</v>
      </c>
      <c r="D51" s="6">
        <f t="shared" si="0"/>
        <v>0.0005870274175772199</v>
      </c>
      <c r="E51" s="138">
        <v>2840.59</v>
      </c>
      <c r="F51" s="6">
        <f t="shared" si="1"/>
        <v>0.001199948245660492</v>
      </c>
      <c r="G51" s="138">
        <v>0</v>
      </c>
      <c r="H51" s="6">
        <f t="shared" si="2"/>
        <v>0</v>
      </c>
      <c r="I51" s="138">
        <v>2192.46999999999</v>
      </c>
      <c r="J51" s="6">
        <f t="shared" si="3"/>
        <v>0.0010406236901696808</v>
      </c>
      <c r="K51" s="34">
        <f t="shared" si="4"/>
        <v>7873.6499999999905</v>
      </c>
      <c r="L51" s="6">
        <f t="shared" si="5"/>
        <v>0.0007969689726318833</v>
      </c>
    </row>
    <row r="52" spans="2:12" ht="12.75">
      <c r="B52" s="136">
        <v>33165</v>
      </c>
      <c r="C52" s="138">
        <v>0</v>
      </c>
      <c r="D52" s="6">
        <f t="shared" si="0"/>
        <v>0</v>
      </c>
      <c r="E52" s="138">
        <v>0</v>
      </c>
      <c r="F52" s="6">
        <f t="shared" si="1"/>
        <v>0</v>
      </c>
      <c r="G52" s="138">
        <v>0</v>
      </c>
      <c r="H52" s="6">
        <f t="shared" si="2"/>
        <v>0</v>
      </c>
      <c r="I52" s="138">
        <v>27317.54</v>
      </c>
      <c r="J52" s="6">
        <f t="shared" si="3"/>
        <v>0.012965869216526564</v>
      </c>
      <c r="K52" s="34">
        <f t="shared" si="4"/>
        <v>27317.54</v>
      </c>
      <c r="L52" s="6">
        <f t="shared" si="5"/>
        <v>0.002765074874884</v>
      </c>
    </row>
    <row r="53" spans="2:12" ht="12.75">
      <c r="B53" s="136">
        <v>33166</v>
      </c>
      <c r="C53" s="138">
        <v>140525.75</v>
      </c>
      <c r="D53" s="6">
        <f t="shared" si="0"/>
        <v>0.029040610621596925</v>
      </c>
      <c r="E53" s="138">
        <v>140525.75</v>
      </c>
      <c r="F53" s="6">
        <f t="shared" si="1"/>
        <v>0.05936218432882776</v>
      </c>
      <c r="G53" s="138">
        <v>6041.48999999999</v>
      </c>
      <c r="H53" s="6">
        <f t="shared" si="2"/>
        <v>0.01066622049076596</v>
      </c>
      <c r="I53" s="138">
        <v>29480.09</v>
      </c>
      <c r="J53" s="6">
        <f t="shared" si="3"/>
        <v>0.013992291818056552</v>
      </c>
      <c r="K53" s="34">
        <f t="shared" si="4"/>
        <v>316573.08</v>
      </c>
      <c r="L53" s="6">
        <f t="shared" si="5"/>
        <v>0.032043451554299635</v>
      </c>
    </row>
    <row r="54" spans="2:12" ht="12.75">
      <c r="B54" s="136">
        <v>33168</v>
      </c>
      <c r="C54" s="138">
        <v>1264.16</v>
      </c>
      <c r="D54" s="6">
        <f t="shared" si="0"/>
        <v>0.00026124733953313163</v>
      </c>
      <c r="E54" s="138">
        <v>1264.16</v>
      </c>
      <c r="F54" s="6">
        <f t="shared" si="1"/>
        <v>0.0005340181350473555</v>
      </c>
      <c r="G54" s="138">
        <v>0</v>
      </c>
      <c r="H54" s="6">
        <f t="shared" si="2"/>
        <v>0</v>
      </c>
      <c r="I54" s="138">
        <v>2906.55</v>
      </c>
      <c r="J54" s="6">
        <f t="shared" si="3"/>
        <v>0.0013795512762604276</v>
      </c>
      <c r="K54" s="34">
        <f t="shared" si="4"/>
        <v>5434.870000000001</v>
      </c>
      <c r="L54" s="6">
        <f t="shared" si="5"/>
        <v>0.0005501162434560654</v>
      </c>
    </row>
    <row r="55" spans="2:12" ht="12.75">
      <c r="B55" s="136">
        <v>33169</v>
      </c>
      <c r="C55" s="138">
        <v>8313.70999999999</v>
      </c>
      <c r="D55" s="6">
        <f t="shared" si="0"/>
        <v>0.0017180852258812088</v>
      </c>
      <c r="E55" s="138">
        <v>8313.70999999999</v>
      </c>
      <c r="F55" s="6">
        <f t="shared" si="1"/>
        <v>0.003511954111445184</v>
      </c>
      <c r="G55" s="138">
        <v>0</v>
      </c>
      <c r="H55" s="6">
        <f t="shared" si="2"/>
        <v>0</v>
      </c>
      <c r="I55" s="138">
        <v>23446.1399999999</v>
      </c>
      <c r="J55" s="6">
        <f t="shared" si="3"/>
        <v>0.011128366056107937</v>
      </c>
      <c r="K55" s="34">
        <f t="shared" si="4"/>
        <v>40073.55999999988</v>
      </c>
      <c r="L55" s="6">
        <f t="shared" si="5"/>
        <v>0.004056236172918796</v>
      </c>
    </row>
    <row r="56" spans="2:12" ht="12.75">
      <c r="B56" s="136">
        <v>33170</v>
      </c>
      <c r="C56" s="138">
        <v>401.97</v>
      </c>
      <c r="D56" s="6">
        <f t="shared" si="0"/>
        <v>8.306985909389074E-05</v>
      </c>
      <c r="E56" s="138">
        <v>401.97</v>
      </c>
      <c r="F56" s="6">
        <f t="shared" si="1"/>
        <v>0.00016980387747198572</v>
      </c>
      <c r="G56" s="138">
        <v>0</v>
      </c>
      <c r="H56" s="6">
        <f t="shared" si="2"/>
        <v>0</v>
      </c>
      <c r="I56" s="138">
        <v>0</v>
      </c>
      <c r="J56" s="6">
        <f t="shared" si="3"/>
        <v>0</v>
      </c>
      <c r="K56" s="34">
        <f t="shared" si="4"/>
        <v>803.94</v>
      </c>
      <c r="L56" s="6">
        <f t="shared" si="5"/>
        <v>8.137461480478268E-05</v>
      </c>
    </row>
    <row r="57" spans="2:12" ht="12.75">
      <c r="B57" s="136">
        <v>33172</v>
      </c>
      <c r="C57" s="138">
        <v>94911.08</v>
      </c>
      <c r="D57" s="6">
        <f t="shared" si="0"/>
        <v>0.019614026026939797</v>
      </c>
      <c r="E57" s="138">
        <v>94911.08</v>
      </c>
      <c r="F57" s="6">
        <f t="shared" si="1"/>
        <v>0.04009321441663267</v>
      </c>
      <c r="G57" s="138">
        <v>10009.45</v>
      </c>
      <c r="H57" s="6">
        <f t="shared" si="2"/>
        <v>0.017671634098756685</v>
      </c>
      <c r="I57" s="138">
        <v>134645.1</v>
      </c>
      <c r="J57" s="6">
        <f t="shared" si="3"/>
        <v>0.06390731951874659</v>
      </c>
      <c r="K57" s="34">
        <f t="shared" si="4"/>
        <v>334476.71</v>
      </c>
      <c r="L57" s="6">
        <f t="shared" si="5"/>
        <v>0.033855652707193325</v>
      </c>
    </row>
    <row r="58" spans="2:12" ht="12.75">
      <c r="B58" s="136">
        <v>33173</v>
      </c>
      <c r="C58" s="138">
        <v>0</v>
      </c>
      <c r="D58" s="6">
        <f t="shared" si="0"/>
        <v>0</v>
      </c>
      <c r="E58" s="138">
        <v>0</v>
      </c>
      <c r="F58" s="6">
        <f t="shared" si="1"/>
        <v>0</v>
      </c>
      <c r="G58" s="138">
        <v>0</v>
      </c>
      <c r="H58" s="6">
        <f t="shared" si="2"/>
        <v>0</v>
      </c>
      <c r="I58" s="138">
        <v>15904.76</v>
      </c>
      <c r="J58" s="6">
        <f t="shared" si="3"/>
        <v>0.007548960780518415</v>
      </c>
      <c r="K58" s="34">
        <f t="shared" si="4"/>
        <v>15904.76</v>
      </c>
      <c r="L58" s="6">
        <f t="shared" si="5"/>
        <v>0.001609876008859511</v>
      </c>
    </row>
    <row r="59" spans="2:12" ht="12.75">
      <c r="B59" s="136">
        <v>33174</v>
      </c>
      <c r="C59" s="138">
        <v>175.789999999999</v>
      </c>
      <c r="D59" s="6">
        <f t="shared" si="0"/>
        <v>3.632820989157143E-05</v>
      </c>
      <c r="E59" s="138">
        <v>175.789999999999</v>
      </c>
      <c r="F59" s="6">
        <f t="shared" si="1"/>
        <v>7.425883429310695E-05</v>
      </c>
      <c r="G59" s="138">
        <v>0</v>
      </c>
      <c r="H59" s="6">
        <f t="shared" si="2"/>
        <v>0</v>
      </c>
      <c r="I59" s="138">
        <v>12914.44</v>
      </c>
      <c r="J59" s="6">
        <f t="shared" si="3"/>
        <v>0.006129649303878728</v>
      </c>
      <c r="K59" s="34">
        <f t="shared" si="4"/>
        <v>13266.019999999999</v>
      </c>
      <c r="L59" s="6">
        <f t="shared" si="5"/>
        <v>0.001342783376237708</v>
      </c>
    </row>
    <row r="60" spans="2:12" ht="12.75">
      <c r="B60" s="136">
        <v>33175</v>
      </c>
      <c r="C60" s="138">
        <v>7920.71</v>
      </c>
      <c r="D60" s="6">
        <f t="shared" si="0"/>
        <v>0.0016368690788456134</v>
      </c>
      <c r="E60" s="138">
        <v>7920.71</v>
      </c>
      <c r="F60" s="6">
        <f t="shared" si="1"/>
        <v>0.003345939424163823</v>
      </c>
      <c r="G60" s="138">
        <v>0</v>
      </c>
      <c r="H60" s="6">
        <f t="shared" si="2"/>
        <v>0</v>
      </c>
      <c r="I60" s="138">
        <v>30154.8899999999</v>
      </c>
      <c r="J60" s="6">
        <f t="shared" si="3"/>
        <v>0.014312575728954488</v>
      </c>
      <c r="K60" s="34">
        <f t="shared" si="4"/>
        <v>45996.3099999999</v>
      </c>
      <c r="L60" s="6">
        <f t="shared" si="5"/>
        <v>0.004655735513460414</v>
      </c>
    </row>
    <row r="61" spans="2:12" ht="12.75">
      <c r="B61" s="136">
        <v>33176</v>
      </c>
      <c r="C61" s="138">
        <v>8601.70999999999</v>
      </c>
      <c r="D61" s="6">
        <f t="shared" si="0"/>
        <v>0.0017776024023347763</v>
      </c>
      <c r="E61" s="138">
        <v>8601.70999999999</v>
      </c>
      <c r="F61" s="6">
        <f t="shared" si="1"/>
        <v>0.003633613729605574</v>
      </c>
      <c r="G61" s="138">
        <v>0</v>
      </c>
      <c r="H61" s="6">
        <f t="shared" si="2"/>
        <v>0</v>
      </c>
      <c r="I61" s="138">
        <v>75314.6199999999</v>
      </c>
      <c r="J61" s="6">
        <f t="shared" si="3"/>
        <v>0.03574697842530456</v>
      </c>
      <c r="K61" s="34">
        <f t="shared" si="4"/>
        <v>92518.03999999988</v>
      </c>
      <c r="L61" s="6">
        <f t="shared" si="5"/>
        <v>0.009364653913841165</v>
      </c>
    </row>
    <row r="62" spans="2:12" ht="12.75">
      <c r="B62" s="136">
        <v>33177</v>
      </c>
      <c r="C62" s="138">
        <v>17.78</v>
      </c>
      <c r="D62" s="6">
        <f t="shared" si="0"/>
        <v>3.6743590185570496E-06</v>
      </c>
      <c r="E62" s="138">
        <v>17.78</v>
      </c>
      <c r="F62" s="6">
        <f t="shared" si="1"/>
        <v>7.510791704485176E-06</v>
      </c>
      <c r="G62" s="138">
        <v>0</v>
      </c>
      <c r="H62" s="6">
        <f t="shared" si="2"/>
        <v>0</v>
      </c>
      <c r="I62" s="138">
        <v>10789.15</v>
      </c>
      <c r="J62" s="6">
        <f t="shared" si="3"/>
        <v>0.005120911614204191</v>
      </c>
      <c r="K62" s="34">
        <f t="shared" si="4"/>
        <v>10824.71</v>
      </c>
      <c r="L62" s="6">
        <f t="shared" si="5"/>
        <v>0.0010956745610660981</v>
      </c>
    </row>
    <row r="63" spans="2:12" ht="12.75">
      <c r="B63" s="136">
        <v>33178</v>
      </c>
      <c r="C63" s="138">
        <v>93402.3</v>
      </c>
      <c r="D63" s="6">
        <f t="shared" si="0"/>
        <v>0.019302226285656417</v>
      </c>
      <c r="E63" s="138">
        <v>93402.3</v>
      </c>
      <c r="F63" s="6">
        <f t="shared" si="1"/>
        <v>0.039455861643410334</v>
      </c>
      <c r="G63" s="138">
        <v>20821.48</v>
      </c>
      <c r="H63" s="6">
        <f t="shared" si="2"/>
        <v>0.03676021918832506</v>
      </c>
      <c r="I63" s="138">
        <v>30857.08</v>
      </c>
      <c r="J63" s="6">
        <f t="shared" si="3"/>
        <v>0.014645859901144007</v>
      </c>
      <c r="K63" s="34">
        <f t="shared" si="4"/>
        <v>238483.16000000003</v>
      </c>
      <c r="L63" s="6">
        <f t="shared" si="5"/>
        <v>0.024139208501165955</v>
      </c>
    </row>
    <row r="64" spans="2:12" ht="12.75">
      <c r="B64" s="136">
        <v>33179</v>
      </c>
      <c r="C64" s="138">
        <v>2445.05</v>
      </c>
      <c r="D64" s="6">
        <f t="shared" si="0"/>
        <v>0.0005052863621104001</v>
      </c>
      <c r="E64" s="138">
        <v>2445.05</v>
      </c>
      <c r="F64" s="6">
        <f t="shared" si="1"/>
        <v>0.0010328605881356288</v>
      </c>
      <c r="G64" s="138">
        <v>0</v>
      </c>
      <c r="H64" s="6">
        <f t="shared" si="2"/>
        <v>0</v>
      </c>
      <c r="I64" s="138">
        <v>540.299999999999</v>
      </c>
      <c r="J64" s="6">
        <f t="shared" si="3"/>
        <v>0.0002564454609635161</v>
      </c>
      <c r="K64" s="34">
        <f t="shared" si="4"/>
        <v>5430.4</v>
      </c>
      <c r="L64" s="6">
        <f t="shared" si="5"/>
        <v>0.0005496637911235811</v>
      </c>
    </row>
    <row r="65" spans="2:12" ht="12.75">
      <c r="B65" s="136">
        <v>33180</v>
      </c>
      <c r="C65" s="138">
        <v>72493.61</v>
      </c>
      <c r="D65" s="6">
        <f t="shared" si="0"/>
        <v>0.014981302007382312</v>
      </c>
      <c r="E65" s="138">
        <v>72493.61</v>
      </c>
      <c r="F65" s="6">
        <f t="shared" si="1"/>
        <v>0.030623419832181302</v>
      </c>
      <c r="G65" s="138">
        <v>27964.83</v>
      </c>
      <c r="H65" s="6">
        <f t="shared" si="2"/>
        <v>0.0493717680186158</v>
      </c>
      <c r="I65" s="138">
        <v>64704.65</v>
      </c>
      <c r="J65" s="6">
        <f t="shared" si="3"/>
        <v>0.030711111966931336</v>
      </c>
      <c r="K65" s="34">
        <f t="shared" si="4"/>
        <v>237656.69999999998</v>
      </c>
      <c r="L65" s="6">
        <f t="shared" si="5"/>
        <v>0.024055554417339343</v>
      </c>
    </row>
    <row r="66" spans="2:12" ht="12.75">
      <c r="B66" s="136">
        <v>33181</v>
      </c>
      <c r="C66" s="138">
        <v>11460.77</v>
      </c>
      <c r="D66" s="6">
        <f t="shared" si="0"/>
        <v>0.002368446772165809</v>
      </c>
      <c r="E66" s="138">
        <v>11460.77</v>
      </c>
      <c r="F66" s="6">
        <f t="shared" si="1"/>
        <v>0.004841364243139064</v>
      </c>
      <c r="G66" s="138">
        <v>0</v>
      </c>
      <c r="H66" s="6">
        <f t="shared" si="2"/>
        <v>0</v>
      </c>
      <c r="I66" s="138">
        <v>26905.84</v>
      </c>
      <c r="J66" s="6">
        <f t="shared" si="3"/>
        <v>0.012770461857136076</v>
      </c>
      <c r="K66" s="34">
        <f t="shared" si="4"/>
        <v>49827.380000000005</v>
      </c>
      <c r="L66" s="6">
        <f t="shared" si="5"/>
        <v>0.005043515503932548</v>
      </c>
    </row>
    <row r="67" spans="2:12" ht="12.75">
      <c r="B67" s="136">
        <v>33183</v>
      </c>
      <c r="C67" s="138">
        <v>16960.5499999999</v>
      </c>
      <c r="D67" s="6">
        <f t="shared" si="0"/>
        <v>0.0035050140524289877</v>
      </c>
      <c r="E67" s="138">
        <v>16960.5499999999</v>
      </c>
      <c r="F67" s="6">
        <f t="shared" si="1"/>
        <v>0.007164632072188149</v>
      </c>
      <c r="G67" s="138">
        <v>0</v>
      </c>
      <c r="H67" s="6">
        <f t="shared" si="2"/>
        <v>0</v>
      </c>
      <c r="I67" s="138">
        <v>36480.8</v>
      </c>
      <c r="J67" s="6">
        <f t="shared" si="3"/>
        <v>0.017315076017615873</v>
      </c>
      <c r="K67" s="34">
        <f t="shared" si="4"/>
        <v>70401.8999999998</v>
      </c>
      <c r="L67" s="6">
        <f t="shared" si="5"/>
        <v>0.007126063504770025</v>
      </c>
    </row>
    <row r="68" spans="2:12" ht="12.75">
      <c r="B68" s="136">
        <v>33184</v>
      </c>
      <c r="C68" s="138">
        <v>0</v>
      </c>
      <c r="D68" s="6">
        <f aca="true" t="shared" si="6" ref="D68:D78">+C68/$C$79</f>
        <v>0</v>
      </c>
      <c r="E68" s="138">
        <v>0</v>
      </c>
      <c r="F68" s="6">
        <f aca="true" t="shared" si="7" ref="F68:F78">+E68/$E$79</f>
        <v>0</v>
      </c>
      <c r="G68" s="138">
        <v>0</v>
      </c>
      <c r="H68" s="6">
        <f aca="true" t="shared" si="8" ref="H68:H78">+G68/$G$79</f>
        <v>0</v>
      </c>
      <c r="I68" s="138">
        <v>5829.29</v>
      </c>
      <c r="J68" s="6">
        <f aca="true" t="shared" si="9" ref="J68:J78">+I68/$I$79</f>
        <v>0.0027667868982787663</v>
      </c>
      <c r="K68" s="34">
        <f aca="true" t="shared" si="10" ref="K68:K78">+C68+E68+G68+I68</f>
        <v>5829.29</v>
      </c>
      <c r="L68" s="6">
        <f aca="true" t="shared" si="11" ref="L68:L78">+K68/$K$79</f>
        <v>0.0005900393416615314</v>
      </c>
    </row>
    <row r="69" spans="2:12" ht="12.75">
      <c r="B69" s="136">
        <v>33185</v>
      </c>
      <c r="C69" s="138">
        <v>0</v>
      </c>
      <c r="D69" s="6">
        <f t="shared" si="6"/>
        <v>0</v>
      </c>
      <c r="E69" s="138">
        <v>0</v>
      </c>
      <c r="F69" s="6">
        <f t="shared" si="7"/>
        <v>0</v>
      </c>
      <c r="G69" s="138">
        <v>0</v>
      </c>
      <c r="H69" s="6">
        <f t="shared" si="8"/>
        <v>0</v>
      </c>
      <c r="I69" s="138">
        <v>1223.47</v>
      </c>
      <c r="J69" s="6">
        <f t="shared" si="9"/>
        <v>0.0005807020694522184</v>
      </c>
      <c r="K69" s="34">
        <f t="shared" si="10"/>
        <v>1223.47</v>
      </c>
      <c r="L69" s="6">
        <f t="shared" si="11"/>
        <v>0.00012383934121353268</v>
      </c>
    </row>
    <row r="70" spans="2:12" ht="12.75">
      <c r="B70" s="136">
        <v>33186</v>
      </c>
      <c r="C70" s="138">
        <v>12809.43</v>
      </c>
      <c r="D70" s="6">
        <f t="shared" si="6"/>
        <v>0.002647156616595907</v>
      </c>
      <c r="E70" s="138">
        <v>12809.43</v>
      </c>
      <c r="F70" s="6">
        <f t="shared" si="7"/>
        <v>0.005411077648098062</v>
      </c>
      <c r="G70" s="138">
        <v>59.3699999999999</v>
      </c>
      <c r="H70" s="6">
        <f t="shared" si="8"/>
        <v>0.00010481743916430797</v>
      </c>
      <c r="I70" s="138">
        <v>69954.5099999999</v>
      </c>
      <c r="J70" s="6">
        <f t="shared" si="9"/>
        <v>0.0332028809243511</v>
      </c>
      <c r="K70" s="34">
        <f t="shared" si="10"/>
        <v>95632.73999999989</v>
      </c>
      <c r="L70" s="6">
        <f t="shared" si="11"/>
        <v>0.009679923103995227</v>
      </c>
    </row>
    <row r="71" spans="2:12" ht="12.75">
      <c r="B71" s="136">
        <v>33187</v>
      </c>
      <c r="C71" s="138">
        <v>1331.4</v>
      </c>
      <c r="D71" s="6">
        <f t="shared" si="6"/>
        <v>0.00027514294698013816</v>
      </c>
      <c r="E71" s="138">
        <v>1331.4</v>
      </c>
      <c r="F71" s="6">
        <f t="shared" si="7"/>
        <v>0.0005624222764539687</v>
      </c>
      <c r="G71" s="138">
        <v>0</v>
      </c>
      <c r="H71" s="6">
        <f t="shared" si="8"/>
        <v>0</v>
      </c>
      <c r="I71" s="138">
        <v>982.88</v>
      </c>
      <c r="J71" s="6">
        <f t="shared" si="9"/>
        <v>0.0004665095588965781</v>
      </c>
      <c r="K71" s="34">
        <f t="shared" si="10"/>
        <v>3645.6800000000003</v>
      </c>
      <c r="L71" s="6">
        <f t="shared" si="11"/>
        <v>0.0003690148589465633</v>
      </c>
    </row>
    <row r="72" spans="2:12" ht="12.75">
      <c r="B72" s="136">
        <v>33189</v>
      </c>
      <c r="C72" s="138">
        <v>11457.59</v>
      </c>
      <c r="D72" s="6">
        <f t="shared" si="6"/>
        <v>0.002367789603342467</v>
      </c>
      <c r="E72" s="138">
        <v>11457.59</v>
      </c>
      <c r="F72" s="6">
        <f t="shared" si="7"/>
        <v>0.004840020918188543</v>
      </c>
      <c r="G72" s="138">
        <v>0</v>
      </c>
      <c r="H72" s="6">
        <f t="shared" si="8"/>
        <v>0</v>
      </c>
      <c r="I72" s="138">
        <v>15750.73</v>
      </c>
      <c r="J72" s="6">
        <f t="shared" si="9"/>
        <v>0.007475852702872272</v>
      </c>
      <c r="K72" s="34">
        <f t="shared" si="10"/>
        <v>38665.91</v>
      </c>
      <c r="L72" s="6">
        <f t="shared" si="11"/>
        <v>0.003913754176090746</v>
      </c>
    </row>
    <row r="73" spans="2:12" ht="12.75">
      <c r="B73" s="136">
        <v>33193</v>
      </c>
      <c r="C73" s="138">
        <v>0</v>
      </c>
      <c r="D73" s="6">
        <f t="shared" si="6"/>
        <v>0</v>
      </c>
      <c r="E73" s="138">
        <v>0</v>
      </c>
      <c r="F73" s="6">
        <f t="shared" si="7"/>
        <v>0</v>
      </c>
      <c r="G73" s="138">
        <v>0</v>
      </c>
      <c r="H73" s="6">
        <f t="shared" si="8"/>
        <v>0</v>
      </c>
      <c r="I73" s="138">
        <v>1726.57999999999</v>
      </c>
      <c r="J73" s="6">
        <f t="shared" si="9"/>
        <v>0.0008194958430323632</v>
      </c>
      <c r="K73" s="34">
        <f t="shared" si="10"/>
        <v>1726.57999999999</v>
      </c>
      <c r="L73" s="6">
        <f t="shared" si="11"/>
        <v>0.00017476401526188626</v>
      </c>
    </row>
    <row r="74" spans="2:12" ht="12.75">
      <c r="B74" s="136">
        <v>33194</v>
      </c>
      <c r="C74" s="138">
        <v>0</v>
      </c>
      <c r="D74" s="6">
        <f t="shared" si="6"/>
        <v>0</v>
      </c>
      <c r="E74" s="138">
        <v>0</v>
      </c>
      <c r="F74" s="6">
        <f t="shared" si="7"/>
        <v>0</v>
      </c>
      <c r="G74" s="138">
        <v>0</v>
      </c>
      <c r="H74" s="6">
        <f t="shared" si="8"/>
        <v>0</v>
      </c>
      <c r="I74" s="138">
        <v>473.24</v>
      </c>
      <c r="J74" s="6">
        <f t="shared" si="9"/>
        <v>0.00022461641670622724</v>
      </c>
      <c r="K74" s="34">
        <f t="shared" si="10"/>
        <v>473.24</v>
      </c>
      <c r="L74" s="6">
        <f t="shared" si="11"/>
        <v>4.790123978184361E-05</v>
      </c>
    </row>
    <row r="75" spans="2:12" ht="12.75">
      <c r="B75" s="136">
        <v>33196</v>
      </c>
      <c r="C75" s="138">
        <v>0</v>
      </c>
      <c r="D75" s="6">
        <f t="shared" si="6"/>
        <v>0</v>
      </c>
      <c r="E75" s="138">
        <v>0</v>
      </c>
      <c r="F75" s="6">
        <f t="shared" si="7"/>
        <v>0</v>
      </c>
      <c r="G75" s="138">
        <v>0</v>
      </c>
      <c r="H75" s="6">
        <f t="shared" si="8"/>
        <v>0</v>
      </c>
      <c r="I75" s="138">
        <v>10653.43</v>
      </c>
      <c r="J75" s="6">
        <f t="shared" si="9"/>
        <v>0.0050564941091848165</v>
      </c>
      <c r="K75" s="34">
        <f t="shared" si="10"/>
        <v>10653.43</v>
      </c>
      <c r="L75" s="6">
        <f t="shared" si="11"/>
        <v>0.0010783376403708186</v>
      </c>
    </row>
    <row r="76" spans="2:12" ht="12.75">
      <c r="B76" s="136">
        <v>33199</v>
      </c>
      <c r="C76" s="138">
        <v>0</v>
      </c>
      <c r="D76" s="6">
        <f t="shared" si="6"/>
        <v>0</v>
      </c>
      <c r="E76" s="138">
        <v>0</v>
      </c>
      <c r="F76" s="6">
        <f t="shared" si="7"/>
        <v>0</v>
      </c>
      <c r="G76" s="138">
        <v>0</v>
      </c>
      <c r="H76" s="6">
        <f t="shared" si="8"/>
        <v>0</v>
      </c>
      <c r="I76" s="138">
        <v>5917.56</v>
      </c>
      <c r="J76" s="6">
        <f t="shared" si="9"/>
        <v>0.002808682957577766</v>
      </c>
      <c r="K76" s="34">
        <f t="shared" si="10"/>
        <v>5917.56</v>
      </c>
      <c r="L76" s="6">
        <f t="shared" si="11"/>
        <v>0.0005989740099810804</v>
      </c>
    </row>
    <row r="77" spans="2:12" ht="12.75">
      <c r="B77" s="136">
        <v>33299</v>
      </c>
      <c r="C77" s="55">
        <v>0</v>
      </c>
      <c r="D77" s="6">
        <f t="shared" si="6"/>
        <v>0</v>
      </c>
      <c r="E77" s="55">
        <v>0</v>
      </c>
      <c r="F77" s="6">
        <f t="shared" si="7"/>
        <v>0</v>
      </c>
      <c r="G77" s="55">
        <v>0</v>
      </c>
      <c r="H77" s="6">
        <f t="shared" si="8"/>
        <v>0</v>
      </c>
      <c r="I77" s="55">
        <v>6554.65999999999</v>
      </c>
      <c r="J77" s="6">
        <f t="shared" si="9"/>
        <v>0.0031110731170814745</v>
      </c>
      <c r="K77" s="34">
        <f t="shared" si="10"/>
        <v>6554.65999999999</v>
      </c>
      <c r="L77" s="6">
        <f t="shared" si="11"/>
        <v>0.0006634611198302311</v>
      </c>
    </row>
    <row r="78" spans="2:12" ht="12.75">
      <c r="B78" s="74">
        <v>33299</v>
      </c>
      <c r="C78" s="55">
        <v>0</v>
      </c>
      <c r="D78" s="6">
        <f t="shared" si="6"/>
        <v>0</v>
      </c>
      <c r="E78" s="55"/>
      <c r="F78" s="6">
        <f t="shared" si="7"/>
        <v>0</v>
      </c>
      <c r="G78" s="55"/>
      <c r="H78" s="6">
        <f t="shared" si="8"/>
        <v>0</v>
      </c>
      <c r="I78" s="55"/>
      <c r="J78" s="6">
        <f t="shared" si="9"/>
        <v>0</v>
      </c>
      <c r="K78" s="34">
        <f t="shared" si="10"/>
        <v>0</v>
      </c>
      <c r="L78" s="6">
        <f t="shared" si="11"/>
        <v>0</v>
      </c>
    </row>
    <row r="79" spans="2:12" ht="12.75">
      <c r="B79" s="75"/>
      <c r="C79" s="4">
        <f>SUM(C3:C78)</f>
        <v>4838939.229999999</v>
      </c>
      <c r="D79" s="7"/>
      <c r="E79" s="4">
        <f>SUM(E3:E78)</f>
        <v>2367260.429999999</v>
      </c>
      <c r="G79" s="4">
        <f>SUM(G3:G78)</f>
        <v>566413.3799999985</v>
      </c>
      <c r="I79" s="4">
        <f>SUM(I3:I78)</f>
        <v>2106880.729999999</v>
      </c>
      <c r="K79" s="4">
        <f>SUM(K3:K78)</f>
        <v>9879493.769999998</v>
      </c>
      <c r="L79" s="7"/>
    </row>
    <row r="80" spans="3:11" ht="12.75">
      <c r="C80" s="4">
        <f>+C79-C81</f>
        <v>-0.7700000014156103</v>
      </c>
      <c r="E80" s="4">
        <f>+E79-E81</f>
        <v>-0.7700000014156103</v>
      </c>
      <c r="G80" s="4">
        <f>+G79-G81</f>
        <v>-1.5133991837501526E-09</v>
      </c>
      <c r="I80" s="4">
        <f>+I79-I81</f>
        <v>0</v>
      </c>
      <c r="K80" s="4">
        <f>+K79-K81</f>
        <v>-1.5400000028312206</v>
      </c>
    </row>
    <row r="81" spans="3:11" ht="12.75">
      <c r="C81" s="16">
        <v>4838940</v>
      </c>
      <c r="E81" s="9">
        <v>2367261.2</v>
      </c>
      <c r="G81" s="9">
        <v>566413.38</v>
      </c>
      <c r="I81" s="9">
        <v>2106880.73</v>
      </c>
      <c r="K81" s="4">
        <f>SUM(C81:I81)</f>
        <v>9879495.31</v>
      </c>
    </row>
    <row r="90" spans="3:21" ht="12.75">
      <c r="C90" s="16"/>
      <c r="D90" s="13"/>
      <c r="E90" s="16"/>
      <c r="G90" s="16"/>
      <c r="H90" s="66"/>
      <c r="I90" s="14"/>
      <c r="K90" s="13"/>
      <c r="L90" s="13"/>
      <c r="M90" s="14"/>
      <c r="O90" s="13">
        <v>12</v>
      </c>
      <c r="P90" s="13">
        <v>2006</v>
      </c>
      <c r="Q90" s="14">
        <v>350582.78</v>
      </c>
      <c r="S90" s="13">
        <v>12</v>
      </c>
      <c r="T90" s="13">
        <v>2006</v>
      </c>
      <c r="U90" s="14">
        <v>1318660.83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42583</v>
      </c>
      <c r="F1" t="s">
        <v>157</v>
      </c>
    </row>
    <row r="2" spans="2:12" ht="12.75">
      <c r="B2" s="76" t="s">
        <v>150</v>
      </c>
      <c r="C2" s="140" t="s">
        <v>151</v>
      </c>
      <c r="D2" s="1" t="s">
        <v>159</v>
      </c>
      <c r="E2" s="78" t="s">
        <v>152</v>
      </c>
      <c r="F2" s="1" t="s">
        <v>159</v>
      </c>
      <c r="G2" s="78" t="s">
        <v>153</v>
      </c>
      <c r="H2" s="1" t="s">
        <v>159</v>
      </c>
      <c r="I2" s="78" t="s">
        <v>154</v>
      </c>
      <c r="J2" s="1" t="s">
        <v>159</v>
      </c>
      <c r="K2" s="79" t="s">
        <v>155</v>
      </c>
      <c r="L2" s="1" t="s">
        <v>156</v>
      </c>
    </row>
    <row r="3" spans="2:12" ht="12.75">
      <c r="B3" s="77">
        <v>33010</v>
      </c>
      <c r="C3" s="141">
        <v>51782.3799999999</v>
      </c>
      <c r="D3" s="6">
        <f>+C3/$C$79</f>
        <v>0.008861479278413098</v>
      </c>
      <c r="E3" s="55">
        <v>51782.3799999999</v>
      </c>
      <c r="F3" s="6">
        <f>+E3/$E$79</f>
        <v>0.018459396399064524</v>
      </c>
      <c r="G3" s="55">
        <v>2417.63</v>
      </c>
      <c r="H3" s="6">
        <f>+G3/$G$79</f>
        <v>0.004307016180540696</v>
      </c>
      <c r="I3" s="55">
        <v>3280</v>
      </c>
      <c r="J3" s="6">
        <f>+I3/$I$79</f>
        <v>0.0015086240401264567</v>
      </c>
      <c r="K3" s="38">
        <f>+C3+E3+G3+I3</f>
        <v>109262.38999999981</v>
      </c>
      <c r="L3" s="6">
        <f>+K3/$K$79</f>
        <v>0.009597695800879715</v>
      </c>
    </row>
    <row r="4" spans="2:12" ht="12.75">
      <c r="B4" s="77">
        <v>33012</v>
      </c>
      <c r="C4" s="141">
        <v>0</v>
      </c>
      <c r="D4" s="6">
        <f aca="true" t="shared" si="0" ref="D4:D67">+C4/$C$79</f>
        <v>0</v>
      </c>
      <c r="E4" s="55">
        <v>0</v>
      </c>
      <c r="F4" s="6">
        <f aca="true" t="shared" si="1" ref="F4:F67">+E4/$E$79</f>
        <v>0</v>
      </c>
      <c r="G4" s="55">
        <v>0</v>
      </c>
      <c r="H4" s="6">
        <f aca="true" t="shared" si="2" ref="H4:H67">+G4/$G$79</f>
        <v>0</v>
      </c>
      <c r="I4" s="55">
        <v>57059.5299999999</v>
      </c>
      <c r="J4" s="6">
        <f aca="true" t="shared" si="3" ref="J4:J67">+I4/$I$79</f>
        <v>0.026244322767169696</v>
      </c>
      <c r="K4" s="38">
        <f aca="true" t="shared" si="4" ref="K4:K67">+C4+E4+G4+I4</f>
        <v>57059.5299999999</v>
      </c>
      <c r="L4" s="6">
        <f aca="true" t="shared" si="5" ref="L4:L67">+K4/$K$79</f>
        <v>0.005012154790693944</v>
      </c>
    </row>
    <row r="5" spans="2:12" ht="12.75">
      <c r="B5" s="77">
        <v>33013</v>
      </c>
      <c r="C5" s="141">
        <v>0</v>
      </c>
      <c r="D5" s="6">
        <f t="shared" si="0"/>
        <v>0</v>
      </c>
      <c r="E5" s="55">
        <v>0</v>
      </c>
      <c r="F5" s="6">
        <f t="shared" si="1"/>
        <v>0</v>
      </c>
      <c r="G5" s="55">
        <v>0</v>
      </c>
      <c r="H5" s="6">
        <f t="shared" si="2"/>
        <v>0</v>
      </c>
      <c r="I5" s="55">
        <v>3409.15999999999</v>
      </c>
      <c r="J5" s="6">
        <f t="shared" si="3"/>
        <v>0.0015680307111699682</v>
      </c>
      <c r="K5" s="38">
        <f t="shared" si="4"/>
        <v>3409.15999999999</v>
      </c>
      <c r="L5" s="6">
        <f t="shared" si="5"/>
        <v>0.00029946334339315704</v>
      </c>
    </row>
    <row r="6" spans="2:12" ht="12.75">
      <c r="B6" s="77">
        <v>33014</v>
      </c>
      <c r="C6" s="141">
        <v>19608.57</v>
      </c>
      <c r="D6" s="6">
        <f t="shared" si="0"/>
        <v>0.0033555996602379623</v>
      </c>
      <c r="E6" s="55">
        <v>19608.57</v>
      </c>
      <c r="F6" s="6">
        <f t="shared" si="1"/>
        <v>0.006990068174711268</v>
      </c>
      <c r="G6" s="55">
        <v>7109.1</v>
      </c>
      <c r="H6" s="6">
        <f t="shared" si="2"/>
        <v>0.012664886160860788</v>
      </c>
      <c r="I6" s="55">
        <v>32914.72</v>
      </c>
      <c r="J6" s="6">
        <f t="shared" si="3"/>
        <v>0.015139005446960698</v>
      </c>
      <c r="K6" s="38">
        <f t="shared" si="4"/>
        <v>79240.95999999999</v>
      </c>
      <c r="L6" s="6">
        <f t="shared" si="5"/>
        <v>0.006960589357872171</v>
      </c>
    </row>
    <row r="7" spans="2:12" ht="12.75">
      <c r="B7" s="77">
        <v>33015</v>
      </c>
      <c r="C7" s="141">
        <v>0</v>
      </c>
      <c r="D7" s="6">
        <f t="shared" si="0"/>
        <v>0</v>
      </c>
      <c r="E7" s="55">
        <v>0</v>
      </c>
      <c r="F7" s="6">
        <f t="shared" si="1"/>
        <v>0</v>
      </c>
      <c r="G7" s="55">
        <v>0</v>
      </c>
      <c r="H7" s="6">
        <f t="shared" si="2"/>
        <v>0</v>
      </c>
      <c r="I7" s="55">
        <v>14170.26</v>
      </c>
      <c r="J7" s="6">
        <f t="shared" si="3"/>
        <v>0.006517559417939733</v>
      </c>
      <c r="K7" s="38">
        <f t="shared" si="4"/>
        <v>14170.26</v>
      </c>
      <c r="L7" s="6">
        <f t="shared" si="5"/>
        <v>0.001244726981529271</v>
      </c>
    </row>
    <row r="8" spans="2:12" ht="12.75">
      <c r="B8" s="77">
        <v>33016</v>
      </c>
      <c r="C8" s="141">
        <v>46225.15</v>
      </c>
      <c r="D8" s="6">
        <f t="shared" si="0"/>
        <v>0.007910474738058351</v>
      </c>
      <c r="E8" s="55">
        <v>46225.15</v>
      </c>
      <c r="F8" s="6">
        <f t="shared" si="1"/>
        <v>0.016478353591631342</v>
      </c>
      <c r="G8" s="55">
        <v>1595.36999999999</v>
      </c>
      <c r="H8" s="6">
        <f t="shared" si="2"/>
        <v>0.0028421571555404127</v>
      </c>
      <c r="I8" s="55">
        <v>22233.7</v>
      </c>
      <c r="J8" s="6">
        <f t="shared" si="3"/>
        <v>0.010226309244195</v>
      </c>
      <c r="K8" s="38">
        <f t="shared" si="4"/>
        <v>116279.37</v>
      </c>
      <c r="L8" s="6">
        <f t="shared" si="5"/>
        <v>0.01021407294109108</v>
      </c>
    </row>
    <row r="9" spans="2:12" ht="12.75">
      <c r="B9" s="77">
        <v>33018</v>
      </c>
      <c r="C9" s="141">
        <v>0</v>
      </c>
      <c r="D9" s="6">
        <f t="shared" si="0"/>
        <v>0</v>
      </c>
      <c r="E9" s="55">
        <v>0</v>
      </c>
      <c r="F9" s="6">
        <f t="shared" si="1"/>
        <v>0</v>
      </c>
      <c r="G9" s="55">
        <v>0</v>
      </c>
      <c r="H9" s="6">
        <f t="shared" si="2"/>
        <v>0</v>
      </c>
      <c r="I9" s="55">
        <v>4969.88</v>
      </c>
      <c r="J9" s="6">
        <f t="shared" si="3"/>
        <v>0.002285878184312096</v>
      </c>
      <c r="K9" s="38">
        <f t="shared" si="4"/>
        <v>4969.88</v>
      </c>
      <c r="L9" s="6">
        <f t="shared" si="5"/>
        <v>0.00043655823753147043</v>
      </c>
    </row>
    <row r="10" spans="2:12" ht="12.75">
      <c r="B10" s="77">
        <v>33030</v>
      </c>
      <c r="C10" s="141">
        <v>16309.03</v>
      </c>
      <c r="D10" s="6">
        <f t="shared" si="0"/>
        <v>0.002790951891280738</v>
      </c>
      <c r="E10" s="55">
        <v>16309.03</v>
      </c>
      <c r="F10" s="6">
        <f t="shared" si="1"/>
        <v>0.005813847290414922</v>
      </c>
      <c r="G10" s="55">
        <v>0.0899999999999999</v>
      </c>
      <c r="H10" s="6">
        <f t="shared" si="2"/>
        <v>1.6033531030333933E-07</v>
      </c>
      <c r="I10" s="55">
        <v>5440.67</v>
      </c>
      <c r="J10" s="6">
        <f t="shared" si="3"/>
        <v>0.0025024163281691493</v>
      </c>
      <c r="K10" s="38">
        <f t="shared" si="4"/>
        <v>38058.82</v>
      </c>
      <c r="L10" s="6">
        <f t="shared" si="5"/>
        <v>0.003343117214445314</v>
      </c>
    </row>
    <row r="11" spans="2:12" ht="12.75">
      <c r="B11" s="77">
        <v>33031</v>
      </c>
      <c r="C11" s="141">
        <v>549.57</v>
      </c>
      <c r="D11" s="6">
        <f t="shared" si="0"/>
        <v>9.404749582845547E-05</v>
      </c>
      <c r="E11" s="55">
        <v>549.57</v>
      </c>
      <c r="F11" s="6">
        <f t="shared" si="1"/>
        <v>0.00019591085769008512</v>
      </c>
      <c r="G11" s="55">
        <v>0</v>
      </c>
      <c r="H11" s="6">
        <f t="shared" si="2"/>
        <v>0</v>
      </c>
      <c r="I11" s="55">
        <v>996.36</v>
      </c>
      <c r="J11" s="6">
        <f t="shared" si="3"/>
        <v>0.00045827214896963304</v>
      </c>
      <c r="K11" s="38">
        <f t="shared" si="4"/>
        <v>2095.5</v>
      </c>
      <c r="L11" s="6">
        <f t="shared" si="5"/>
        <v>0.00018407039742351854</v>
      </c>
    </row>
    <row r="12" spans="2:12" ht="12.75">
      <c r="B12" s="77">
        <v>33032</v>
      </c>
      <c r="C12" s="141">
        <v>1194.74</v>
      </c>
      <c r="D12" s="6">
        <f t="shared" si="0"/>
        <v>0.00020445494689682637</v>
      </c>
      <c r="E12" s="55">
        <v>1194.74</v>
      </c>
      <c r="F12" s="6">
        <f t="shared" si="1"/>
        <v>0.00042590122844524315</v>
      </c>
      <c r="G12" s="55">
        <v>0</v>
      </c>
      <c r="H12" s="6">
        <f t="shared" si="2"/>
        <v>0</v>
      </c>
      <c r="I12" s="55">
        <v>4136.11999999999</v>
      </c>
      <c r="J12" s="6">
        <f t="shared" si="3"/>
        <v>0.0019023933124536051</v>
      </c>
      <c r="K12" s="38">
        <f t="shared" si="4"/>
        <v>6525.599999999989</v>
      </c>
      <c r="L12" s="6">
        <f t="shared" si="5"/>
        <v>0.0005732139276673398</v>
      </c>
    </row>
    <row r="13" spans="2:12" ht="12.75">
      <c r="B13" s="77">
        <v>33033</v>
      </c>
      <c r="C13" s="141">
        <v>17911.65</v>
      </c>
      <c r="D13" s="6">
        <f t="shared" si="0"/>
        <v>0.003065207032144685</v>
      </c>
      <c r="E13" s="55">
        <v>17911.65</v>
      </c>
      <c r="F13" s="6">
        <f t="shared" si="1"/>
        <v>0.006385149688200981</v>
      </c>
      <c r="G13" s="55">
        <v>638.039999999999</v>
      </c>
      <c r="H13" s="6">
        <f t="shared" si="2"/>
        <v>0.0011366704598438065</v>
      </c>
      <c r="I13" s="55">
        <v>24912.4</v>
      </c>
      <c r="J13" s="6">
        <f t="shared" si="3"/>
        <v>0.011458367541843397</v>
      </c>
      <c r="K13" s="38">
        <f t="shared" si="4"/>
        <v>61373.740000000005</v>
      </c>
      <c r="L13" s="6">
        <f t="shared" si="5"/>
        <v>0.005391118450569171</v>
      </c>
    </row>
    <row r="14" spans="2:12" ht="12.75">
      <c r="B14" s="77">
        <v>33034</v>
      </c>
      <c r="C14" s="141">
        <v>48364.5899999999</v>
      </c>
      <c r="D14" s="6">
        <f t="shared" si="0"/>
        <v>0.008276595476954618</v>
      </c>
      <c r="E14" s="55">
        <v>48364.5899999999</v>
      </c>
      <c r="F14" s="6">
        <f t="shared" si="1"/>
        <v>0.017241021723764568</v>
      </c>
      <c r="G14" s="55">
        <v>53.32</v>
      </c>
      <c r="H14" s="6">
        <f t="shared" si="2"/>
        <v>9.498976383748958E-05</v>
      </c>
      <c r="I14" s="55">
        <v>6735.17</v>
      </c>
      <c r="J14" s="6">
        <f t="shared" si="3"/>
        <v>0.003097816883030033</v>
      </c>
      <c r="K14" s="38">
        <f t="shared" si="4"/>
        <v>103517.66999999981</v>
      </c>
      <c r="L14" s="6">
        <f t="shared" si="5"/>
        <v>0.009093074997497784</v>
      </c>
    </row>
    <row r="15" spans="2:12" ht="12.75">
      <c r="B15" s="77">
        <v>33035</v>
      </c>
      <c r="C15" s="141">
        <v>48.06</v>
      </c>
      <c r="D15" s="6">
        <f t="shared" si="0"/>
        <v>8.224471222074657E-06</v>
      </c>
      <c r="E15" s="55">
        <v>48.06</v>
      </c>
      <c r="F15" s="6">
        <f t="shared" si="1"/>
        <v>1.7132441400705078E-05</v>
      </c>
      <c r="G15" s="55">
        <v>0</v>
      </c>
      <c r="H15" s="6">
        <f t="shared" si="2"/>
        <v>0</v>
      </c>
      <c r="I15" s="55">
        <v>0</v>
      </c>
      <c r="J15" s="6">
        <f t="shared" si="3"/>
        <v>0</v>
      </c>
      <c r="K15" s="38">
        <f t="shared" si="4"/>
        <v>96.12</v>
      </c>
      <c r="L15" s="6">
        <f t="shared" si="5"/>
        <v>8.44325774294851E-06</v>
      </c>
    </row>
    <row r="16" spans="2:12" ht="12.75">
      <c r="B16" s="77">
        <v>33056</v>
      </c>
      <c r="C16" s="141">
        <v>8244.68</v>
      </c>
      <c r="D16" s="6">
        <f t="shared" si="0"/>
        <v>0.0014109058134668016</v>
      </c>
      <c r="E16" s="55">
        <v>8244.68</v>
      </c>
      <c r="F16" s="6">
        <f t="shared" si="1"/>
        <v>0.002939065688047548</v>
      </c>
      <c r="G16" s="55">
        <v>124.11</v>
      </c>
      <c r="H16" s="6">
        <f t="shared" si="2"/>
        <v>0.0002211023929083052</v>
      </c>
      <c r="I16" s="55">
        <v>1426.76</v>
      </c>
      <c r="J16" s="6">
        <f t="shared" si="3"/>
        <v>0.0006562330596008608</v>
      </c>
      <c r="K16" s="38">
        <f t="shared" si="4"/>
        <v>18040.23</v>
      </c>
      <c r="L16" s="6">
        <f t="shared" si="5"/>
        <v>0.0015846682441955054</v>
      </c>
    </row>
    <row r="17" spans="2:12" ht="12.75">
      <c r="B17" s="77">
        <v>33109</v>
      </c>
      <c r="C17" s="141">
        <v>11932.77</v>
      </c>
      <c r="D17" s="6">
        <f t="shared" si="0"/>
        <v>0.0020420458482029924</v>
      </c>
      <c r="E17" s="55">
        <v>11932.77</v>
      </c>
      <c r="F17" s="6">
        <f t="shared" si="1"/>
        <v>0.004253796978216637</v>
      </c>
      <c r="G17" s="55">
        <v>12293.42</v>
      </c>
      <c r="H17" s="6">
        <f t="shared" si="2"/>
        <v>0.021900770115436445</v>
      </c>
      <c r="I17" s="55">
        <v>0</v>
      </c>
      <c r="J17" s="6">
        <f t="shared" si="3"/>
        <v>0</v>
      </c>
      <c r="K17" s="38">
        <f t="shared" si="4"/>
        <v>36158.96</v>
      </c>
      <c r="L17" s="6">
        <f t="shared" si="5"/>
        <v>0.0031762319912293532</v>
      </c>
    </row>
    <row r="18" spans="2:12" ht="12.75">
      <c r="B18" s="77">
        <v>33122</v>
      </c>
      <c r="C18" s="141">
        <v>65524.12</v>
      </c>
      <c r="D18" s="6">
        <f t="shared" si="0"/>
        <v>0.01121309278592939</v>
      </c>
      <c r="E18" s="55">
        <v>65524.12</v>
      </c>
      <c r="F18" s="6">
        <f t="shared" si="1"/>
        <v>0.023358055477169532</v>
      </c>
      <c r="G18" s="55">
        <v>7297.39999999999</v>
      </c>
      <c r="H18" s="6">
        <f t="shared" si="2"/>
        <v>0.013000343260084311</v>
      </c>
      <c r="I18" s="55">
        <v>92045.22</v>
      </c>
      <c r="J18" s="6">
        <f t="shared" si="3"/>
        <v>0.042335863314246505</v>
      </c>
      <c r="K18" s="38">
        <f t="shared" si="4"/>
        <v>230390.86</v>
      </c>
      <c r="L18" s="6">
        <f t="shared" si="5"/>
        <v>0.020237717567619287</v>
      </c>
    </row>
    <row r="19" spans="2:12" ht="12.75">
      <c r="B19" s="77">
        <v>33125</v>
      </c>
      <c r="C19" s="141">
        <v>2496.73</v>
      </c>
      <c r="D19" s="6">
        <f t="shared" si="0"/>
        <v>0.0004272635046668843</v>
      </c>
      <c r="E19" s="55">
        <v>2496.73</v>
      </c>
      <c r="F19" s="6">
        <f t="shared" si="1"/>
        <v>0.0008900349650100373</v>
      </c>
      <c r="G19" s="55">
        <v>0</v>
      </c>
      <c r="H19" s="6">
        <f t="shared" si="2"/>
        <v>0</v>
      </c>
      <c r="I19" s="55">
        <v>38007.44</v>
      </c>
      <c r="J19" s="6">
        <f t="shared" si="3"/>
        <v>0.017481383441360944</v>
      </c>
      <c r="K19" s="38">
        <f t="shared" si="4"/>
        <v>43000.9</v>
      </c>
      <c r="L19" s="6">
        <f t="shared" si="5"/>
        <v>0.003777233477723206</v>
      </c>
    </row>
    <row r="20" spans="2:12" ht="12.75">
      <c r="B20" s="77">
        <v>33126</v>
      </c>
      <c r="C20" s="141">
        <v>333580.57</v>
      </c>
      <c r="D20" s="6">
        <f t="shared" si="0"/>
        <v>0.05708538905968083</v>
      </c>
      <c r="E20" s="55">
        <v>333580.57</v>
      </c>
      <c r="F20" s="6">
        <f t="shared" si="1"/>
        <v>0.11891488905407405</v>
      </c>
      <c r="G20" s="55">
        <v>34499.04</v>
      </c>
      <c r="H20" s="6">
        <f t="shared" si="2"/>
        <v>0.06146015870630358</v>
      </c>
      <c r="I20" s="55">
        <v>40849.75</v>
      </c>
      <c r="J20" s="6">
        <f t="shared" si="3"/>
        <v>0.01878869356193772</v>
      </c>
      <c r="K20" s="38">
        <f t="shared" si="4"/>
        <v>742509.93</v>
      </c>
      <c r="L20" s="6">
        <f t="shared" si="5"/>
        <v>0.0652226666218129</v>
      </c>
    </row>
    <row r="21" spans="2:12" ht="12.75">
      <c r="B21" s="77">
        <v>33127</v>
      </c>
      <c r="C21" s="141">
        <v>1140.36999999999</v>
      </c>
      <c r="D21" s="6">
        <f t="shared" si="0"/>
        <v>0.00019515065017722</v>
      </c>
      <c r="E21" s="55">
        <v>1140.36999999999</v>
      </c>
      <c r="F21" s="6">
        <f t="shared" si="1"/>
        <v>0.0004065193965901348</v>
      </c>
      <c r="G21" s="55">
        <v>0</v>
      </c>
      <c r="H21" s="6">
        <f t="shared" si="2"/>
        <v>0</v>
      </c>
      <c r="I21" s="55">
        <v>62053</v>
      </c>
      <c r="J21" s="6">
        <f t="shared" si="3"/>
        <v>0.028541051085965555</v>
      </c>
      <c r="K21" s="38">
        <f t="shared" si="4"/>
        <v>64333.739999999976</v>
      </c>
      <c r="L21" s="6">
        <f t="shared" si="5"/>
        <v>0.00565112722001494</v>
      </c>
    </row>
    <row r="22" spans="2:12" ht="12.75">
      <c r="B22" s="77">
        <v>33128</v>
      </c>
      <c r="C22" s="141">
        <v>0</v>
      </c>
      <c r="D22" s="6">
        <f t="shared" si="0"/>
        <v>0</v>
      </c>
      <c r="E22" s="55">
        <v>0</v>
      </c>
      <c r="F22" s="6">
        <f t="shared" si="1"/>
        <v>0</v>
      </c>
      <c r="G22" s="55">
        <v>0</v>
      </c>
      <c r="H22" s="6">
        <f t="shared" si="2"/>
        <v>0</v>
      </c>
      <c r="I22" s="55">
        <v>20375.1699999999</v>
      </c>
      <c r="J22" s="6">
        <f t="shared" si="3"/>
        <v>0.009371485147458301</v>
      </c>
      <c r="K22" s="38">
        <f t="shared" si="4"/>
        <v>20375.1699999999</v>
      </c>
      <c r="L22" s="6">
        <f t="shared" si="5"/>
        <v>0.0017897712428879664</v>
      </c>
    </row>
    <row r="23" spans="2:12" ht="12.75">
      <c r="B23" s="77">
        <v>33129</v>
      </c>
      <c r="C23" s="141">
        <v>37492.72</v>
      </c>
      <c r="D23" s="6">
        <f t="shared" si="0"/>
        <v>0.006416100638312588</v>
      </c>
      <c r="E23" s="55">
        <v>37492.72</v>
      </c>
      <c r="F23" s="6">
        <f t="shared" si="1"/>
        <v>0.013365414655702108</v>
      </c>
      <c r="G23" s="55">
        <v>1029.4</v>
      </c>
      <c r="H23" s="6">
        <f t="shared" si="2"/>
        <v>0.0018338796491806412</v>
      </c>
      <c r="I23" s="55">
        <v>2407.55999999999</v>
      </c>
      <c r="J23" s="6">
        <f t="shared" si="3"/>
        <v>0.0011073484433069625</v>
      </c>
      <c r="K23" s="38">
        <f t="shared" si="4"/>
        <v>78422.39999999998</v>
      </c>
      <c r="L23" s="6">
        <f t="shared" si="5"/>
        <v>0.006888686392224355</v>
      </c>
    </row>
    <row r="24" spans="2:12" ht="12.75">
      <c r="B24" s="77">
        <v>33130</v>
      </c>
      <c r="C24" s="141">
        <v>72692.08</v>
      </c>
      <c r="D24" s="6">
        <f t="shared" si="0"/>
        <v>0.012439740325275672</v>
      </c>
      <c r="E24" s="55">
        <v>72692.08</v>
      </c>
      <c r="F24" s="6">
        <f t="shared" si="1"/>
        <v>0.02591329173731514</v>
      </c>
      <c r="G24" s="55">
        <v>1720.80999999999</v>
      </c>
      <c r="H24" s="6">
        <f t="shared" si="2"/>
        <v>0.0030656289480343116</v>
      </c>
      <c r="I24" s="55">
        <v>90464.58</v>
      </c>
      <c r="J24" s="6">
        <f t="shared" si="3"/>
        <v>0.041608853709738734</v>
      </c>
      <c r="K24" s="38">
        <f t="shared" si="4"/>
        <v>237569.55</v>
      </c>
      <c r="L24" s="6">
        <f t="shared" si="5"/>
        <v>0.020868299443677622</v>
      </c>
    </row>
    <row r="25" spans="2:12" ht="12.75">
      <c r="B25" s="77">
        <v>33131</v>
      </c>
      <c r="C25" s="141">
        <v>398882.479999999</v>
      </c>
      <c r="D25" s="6">
        <f t="shared" si="0"/>
        <v>0.06826045521743158</v>
      </c>
      <c r="E25" s="55">
        <v>398882.479999999</v>
      </c>
      <c r="F25" s="6">
        <f t="shared" si="1"/>
        <v>0.14219373105218266</v>
      </c>
      <c r="G25" s="55">
        <v>195158.26</v>
      </c>
      <c r="H25" s="6">
        <f t="shared" si="2"/>
        <v>0.34767511305955345</v>
      </c>
      <c r="I25" s="55">
        <v>85568.1499999999</v>
      </c>
      <c r="J25" s="6">
        <f t="shared" si="3"/>
        <v>0.03935675858510565</v>
      </c>
      <c r="K25" s="38">
        <f t="shared" si="4"/>
        <v>1078491.3699999978</v>
      </c>
      <c r="L25" s="6">
        <f t="shared" si="5"/>
        <v>0.09473554526067028</v>
      </c>
    </row>
    <row r="26" spans="2:12" ht="12.75">
      <c r="B26" s="77">
        <v>33132</v>
      </c>
      <c r="C26" s="141">
        <v>182327.75</v>
      </c>
      <c r="D26" s="6">
        <f t="shared" si="0"/>
        <v>0.031201609089900596</v>
      </c>
      <c r="E26" s="55">
        <v>182327.75</v>
      </c>
      <c r="F26" s="6">
        <f t="shared" si="1"/>
        <v>0.06499624412395766</v>
      </c>
      <c r="G26" s="55">
        <v>24499.09</v>
      </c>
      <c r="H26" s="6">
        <f t="shared" si="2"/>
        <v>0.04364521330332713</v>
      </c>
      <c r="I26" s="55">
        <v>163638.7</v>
      </c>
      <c r="J26" s="6">
        <f t="shared" si="3"/>
        <v>0.07526502338873209</v>
      </c>
      <c r="K26" s="38">
        <f t="shared" si="4"/>
        <v>552793.29</v>
      </c>
      <c r="L26" s="6">
        <f t="shared" si="5"/>
        <v>0.04855780509823638</v>
      </c>
    </row>
    <row r="27" spans="2:12" ht="12.75">
      <c r="B27" s="77">
        <v>33133</v>
      </c>
      <c r="C27" s="141">
        <v>95205.5099999999</v>
      </c>
      <c r="D27" s="6">
        <f t="shared" si="0"/>
        <v>0.016292446466457347</v>
      </c>
      <c r="E27" s="55">
        <v>95205.5099999999</v>
      </c>
      <c r="F27" s="6">
        <f t="shared" si="1"/>
        <v>0.03393888516644277</v>
      </c>
      <c r="G27" s="55">
        <v>24458.36</v>
      </c>
      <c r="H27" s="6">
        <f t="shared" si="2"/>
        <v>0.04357265266789763</v>
      </c>
      <c r="I27" s="55">
        <v>91097.3</v>
      </c>
      <c r="J27" s="6">
        <f t="shared" si="3"/>
        <v>0.04189987096664996</v>
      </c>
      <c r="K27" s="38">
        <f t="shared" si="4"/>
        <v>305966.67999999976</v>
      </c>
      <c r="L27" s="6">
        <f t="shared" si="5"/>
        <v>0.02687635809398925</v>
      </c>
    </row>
    <row r="28" spans="2:12" ht="12.75">
      <c r="B28" s="77">
        <v>33134</v>
      </c>
      <c r="C28" s="141">
        <v>105694.31</v>
      </c>
      <c r="D28" s="6">
        <f t="shared" si="0"/>
        <v>0.018087386827549682</v>
      </c>
      <c r="E28" s="55">
        <v>105694.31</v>
      </c>
      <c r="F28" s="6">
        <f t="shared" si="1"/>
        <v>0.03767793534046934</v>
      </c>
      <c r="G28" s="55">
        <v>31574.91</v>
      </c>
      <c r="H28" s="6">
        <f t="shared" si="2"/>
        <v>0.05625081102944464</v>
      </c>
      <c r="I28" s="55">
        <v>115202.03</v>
      </c>
      <c r="J28" s="6">
        <f t="shared" si="3"/>
        <v>0.05298675363700282</v>
      </c>
      <c r="K28" s="38">
        <f t="shared" si="4"/>
        <v>358165.56</v>
      </c>
      <c r="L28" s="6">
        <f t="shared" si="5"/>
        <v>0.03146154949778911</v>
      </c>
    </row>
    <row r="29" spans="2:12" ht="12.75">
      <c r="B29" s="77">
        <v>33135</v>
      </c>
      <c r="C29" s="141">
        <v>1807.57999999999</v>
      </c>
      <c r="D29" s="6">
        <f t="shared" si="0"/>
        <v>0.00030932978967119487</v>
      </c>
      <c r="E29" s="55">
        <v>1807.57999999999</v>
      </c>
      <c r="F29" s="6">
        <f t="shared" si="1"/>
        <v>0.0006443665923238933</v>
      </c>
      <c r="G29" s="55">
        <v>0</v>
      </c>
      <c r="H29" s="6">
        <f t="shared" si="2"/>
        <v>0</v>
      </c>
      <c r="I29" s="55">
        <v>37915.8</v>
      </c>
      <c r="J29" s="6">
        <f t="shared" si="3"/>
        <v>0.017439233957508144</v>
      </c>
      <c r="K29" s="38">
        <f t="shared" si="4"/>
        <v>41530.959999999985</v>
      </c>
      <c r="L29" s="6">
        <f t="shared" si="5"/>
        <v>0.0036481127714532323</v>
      </c>
    </row>
    <row r="30" spans="2:12" ht="12.75">
      <c r="B30" s="77">
        <v>33136</v>
      </c>
      <c r="C30" s="141">
        <v>15614.52</v>
      </c>
      <c r="D30" s="6">
        <f t="shared" si="0"/>
        <v>0.0026721009235644855</v>
      </c>
      <c r="E30" s="55">
        <v>15614.52</v>
      </c>
      <c r="F30" s="6">
        <f t="shared" si="1"/>
        <v>0.0055662681835234595</v>
      </c>
      <c r="G30" s="55">
        <v>748.32</v>
      </c>
      <c r="H30" s="6">
        <f t="shared" si="2"/>
        <v>0.0013331346600688337</v>
      </c>
      <c r="I30" s="55">
        <v>2118.21</v>
      </c>
      <c r="J30" s="6">
        <f t="shared" si="3"/>
        <v>0.000974262965864714</v>
      </c>
      <c r="K30" s="38">
        <f t="shared" si="4"/>
        <v>34095.57</v>
      </c>
      <c r="L30" s="6">
        <f t="shared" si="5"/>
        <v>0.002994982161909518</v>
      </c>
    </row>
    <row r="31" spans="2:12" ht="12.75">
      <c r="B31" s="77">
        <v>33137</v>
      </c>
      <c r="C31" s="141">
        <v>6656.48999999999</v>
      </c>
      <c r="D31" s="6">
        <f t="shared" si="0"/>
        <v>0.0011391200675203424</v>
      </c>
      <c r="E31" s="55">
        <v>6656.48999999999</v>
      </c>
      <c r="F31" s="6">
        <f t="shared" si="1"/>
        <v>0.0023729073004448435</v>
      </c>
      <c r="G31" s="55">
        <v>0</v>
      </c>
      <c r="H31" s="6">
        <f t="shared" si="2"/>
        <v>0</v>
      </c>
      <c r="I31" s="55">
        <v>50785.7099999999</v>
      </c>
      <c r="J31" s="6">
        <f t="shared" si="3"/>
        <v>0.023358702134417816</v>
      </c>
      <c r="K31" s="38">
        <f t="shared" si="4"/>
        <v>64098.68999999988</v>
      </c>
      <c r="L31" s="6">
        <f t="shared" si="5"/>
        <v>0.005630480239860124</v>
      </c>
    </row>
    <row r="32" spans="2:12" ht="12.75">
      <c r="B32" s="77">
        <v>33138</v>
      </c>
      <c r="C32" s="141">
        <v>65755.21</v>
      </c>
      <c r="D32" s="6">
        <f t="shared" si="0"/>
        <v>0.011252639041749392</v>
      </c>
      <c r="E32" s="55">
        <v>65755.21</v>
      </c>
      <c r="F32" s="6">
        <f t="shared" si="1"/>
        <v>0.023440434500958316</v>
      </c>
      <c r="G32" s="55">
        <v>8742.29999999999</v>
      </c>
      <c r="H32" s="6">
        <f t="shared" si="2"/>
        <v>0.015574437591832038</v>
      </c>
      <c r="I32" s="55">
        <v>13326.36</v>
      </c>
      <c r="J32" s="6">
        <f t="shared" si="3"/>
        <v>0.006129410690054759</v>
      </c>
      <c r="K32" s="38">
        <f t="shared" si="4"/>
        <v>153579.08000000002</v>
      </c>
      <c r="L32" s="6">
        <f t="shared" si="5"/>
        <v>0.013490509325477618</v>
      </c>
    </row>
    <row r="33" spans="2:12" ht="12.75">
      <c r="B33" s="77">
        <v>33139</v>
      </c>
      <c r="C33" s="141">
        <v>1724980.16999999</v>
      </c>
      <c r="D33" s="6">
        <f t="shared" si="0"/>
        <v>0.29519454362909625</v>
      </c>
      <c r="E33" s="55">
        <v>1303.41</v>
      </c>
      <c r="F33" s="6">
        <f t="shared" si="1"/>
        <v>0.00046463993853709963</v>
      </c>
      <c r="G33" s="55">
        <v>0</v>
      </c>
      <c r="H33" s="6">
        <f t="shared" si="2"/>
        <v>0</v>
      </c>
      <c r="I33" s="55">
        <v>0</v>
      </c>
      <c r="J33" s="6">
        <f t="shared" si="3"/>
        <v>0</v>
      </c>
      <c r="K33" s="38">
        <f t="shared" si="4"/>
        <v>1726283.5799999898</v>
      </c>
      <c r="L33" s="6">
        <f t="shared" si="5"/>
        <v>0.1516381315372429</v>
      </c>
    </row>
    <row r="34" spans="2:12" ht="12.75">
      <c r="B34" s="77">
        <v>33140</v>
      </c>
      <c r="C34" s="141">
        <v>1161753.49</v>
      </c>
      <c r="D34" s="6">
        <f t="shared" si="0"/>
        <v>0.19880999054618806</v>
      </c>
      <c r="E34" s="55">
        <v>0</v>
      </c>
      <c r="F34" s="6">
        <f t="shared" si="1"/>
        <v>0</v>
      </c>
      <c r="G34" s="55">
        <v>0</v>
      </c>
      <c r="H34" s="6">
        <f t="shared" si="2"/>
        <v>0</v>
      </c>
      <c r="I34" s="55">
        <v>0</v>
      </c>
      <c r="J34" s="6">
        <f t="shared" si="3"/>
        <v>0</v>
      </c>
      <c r="K34" s="38">
        <f t="shared" si="4"/>
        <v>1161753.49</v>
      </c>
      <c r="L34" s="6">
        <f t="shared" si="5"/>
        <v>0.10204935653183472</v>
      </c>
    </row>
    <row r="35" spans="2:12" ht="12.75">
      <c r="B35" s="77">
        <v>33141</v>
      </c>
      <c r="C35" s="141">
        <v>164215.98</v>
      </c>
      <c r="D35" s="6">
        <f t="shared" si="0"/>
        <v>0.028102155674464994</v>
      </c>
      <c r="E35" s="55">
        <v>11313.86</v>
      </c>
      <c r="F35" s="6">
        <f t="shared" si="1"/>
        <v>0.0040331677791465076</v>
      </c>
      <c r="G35" s="55">
        <v>11058.2999999999</v>
      </c>
      <c r="H35" s="6">
        <f t="shared" si="2"/>
        <v>0.019700399576971145</v>
      </c>
      <c r="I35" s="55">
        <v>6397.59</v>
      </c>
      <c r="J35" s="6">
        <f t="shared" si="3"/>
        <v>0.002942548192948969</v>
      </c>
      <c r="K35" s="38">
        <f t="shared" si="4"/>
        <v>192985.72999999992</v>
      </c>
      <c r="L35" s="6">
        <f t="shared" si="5"/>
        <v>0.016952021006045252</v>
      </c>
    </row>
    <row r="36" spans="2:12" ht="12.75">
      <c r="B36" s="77">
        <v>33142</v>
      </c>
      <c r="C36" s="141">
        <v>106996.57</v>
      </c>
      <c r="D36" s="6">
        <f t="shared" si="0"/>
        <v>0.018310241590214247</v>
      </c>
      <c r="E36" s="55">
        <v>106996.57</v>
      </c>
      <c r="F36" s="6">
        <f t="shared" si="1"/>
        <v>0.03814216532670493</v>
      </c>
      <c r="G36" s="55">
        <v>9933.45999999999</v>
      </c>
      <c r="H36" s="6">
        <f t="shared" si="2"/>
        <v>0.017696493238731213</v>
      </c>
      <c r="I36" s="55">
        <v>15562.5499999999</v>
      </c>
      <c r="J36" s="6">
        <f t="shared" si="3"/>
        <v>0.0071579381267286085</v>
      </c>
      <c r="K36" s="38">
        <f t="shared" si="4"/>
        <v>239489.1499999999</v>
      </c>
      <c r="L36" s="6">
        <f t="shared" si="5"/>
        <v>0.021036918644295216</v>
      </c>
    </row>
    <row r="37" spans="2:12" ht="12.75">
      <c r="B37" s="77">
        <v>33143</v>
      </c>
      <c r="C37" s="141">
        <v>24301.0099999999</v>
      </c>
      <c r="D37" s="6">
        <f t="shared" si="0"/>
        <v>0.004158613346074649</v>
      </c>
      <c r="E37" s="55">
        <v>24301.0099999999</v>
      </c>
      <c r="F37" s="6">
        <f t="shared" si="1"/>
        <v>0.00866283041620779</v>
      </c>
      <c r="G37" s="55">
        <v>0</v>
      </c>
      <c r="H37" s="6">
        <f t="shared" si="2"/>
        <v>0</v>
      </c>
      <c r="I37" s="55">
        <v>52420.0599999999</v>
      </c>
      <c r="J37" s="6">
        <f t="shared" si="3"/>
        <v>0.02411041545758266</v>
      </c>
      <c r="K37" s="38">
        <f t="shared" si="4"/>
        <v>101022.0799999997</v>
      </c>
      <c r="L37" s="6">
        <f t="shared" si="5"/>
        <v>0.008873860374206836</v>
      </c>
    </row>
    <row r="38" spans="2:12" ht="12.75">
      <c r="B38" s="77">
        <v>33144</v>
      </c>
      <c r="C38" s="141">
        <v>13044.45</v>
      </c>
      <c r="D38" s="6">
        <f t="shared" si="0"/>
        <v>0.00223228680051585</v>
      </c>
      <c r="E38" s="55">
        <v>13044.45</v>
      </c>
      <c r="F38" s="6">
        <f t="shared" si="1"/>
        <v>0.004650088956084631</v>
      </c>
      <c r="G38" s="55">
        <v>528.45</v>
      </c>
      <c r="H38" s="6">
        <f t="shared" si="2"/>
        <v>0.0009414354969977752</v>
      </c>
      <c r="I38" s="55">
        <v>28238.1399999999</v>
      </c>
      <c r="J38" s="6">
        <f t="shared" si="3"/>
        <v>0.012988029528187913</v>
      </c>
      <c r="K38" s="38">
        <f t="shared" si="4"/>
        <v>54855.4899999999</v>
      </c>
      <c r="L38" s="6">
        <f t="shared" si="5"/>
        <v>0.004818550152785411</v>
      </c>
    </row>
    <row r="39" spans="2:12" ht="12.75">
      <c r="B39" s="77">
        <v>33145</v>
      </c>
      <c r="C39" s="141">
        <v>6408.14999999999</v>
      </c>
      <c r="D39" s="6">
        <f t="shared" si="0"/>
        <v>0.0010966218323291226</v>
      </c>
      <c r="E39" s="55">
        <v>6408.14999999999</v>
      </c>
      <c r="F39" s="6">
        <f t="shared" si="1"/>
        <v>0.002284378992133335</v>
      </c>
      <c r="G39" s="55">
        <v>0</v>
      </c>
      <c r="H39" s="6">
        <f t="shared" si="2"/>
        <v>0</v>
      </c>
      <c r="I39" s="55">
        <v>29473.45</v>
      </c>
      <c r="J39" s="6">
        <f t="shared" si="3"/>
        <v>0.013556205858373511</v>
      </c>
      <c r="K39" s="38">
        <f t="shared" si="4"/>
        <v>42289.74999999998</v>
      </c>
      <c r="L39" s="6">
        <f t="shared" si="5"/>
        <v>0.0037147654924558522</v>
      </c>
    </row>
    <row r="40" spans="2:12" ht="12.75">
      <c r="B40" s="77">
        <v>33146</v>
      </c>
      <c r="C40" s="141">
        <v>22065.7999999999</v>
      </c>
      <c r="D40" s="6">
        <f t="shared" si="0"/>
        <v>0.0037761035599678354</v>
      </c>
      <c r="E40" s="55">
        <v>22065.7999999999</v>
      </c>
      <c r="F40" s="6">
        <f t="shared" si="1"/>
        <v>0.007866022169364887</v>
      </c>
      <c r="G40" s="55">
        <v>1175.93</v>
      </c>
      <c r="H40" s="6">
        <f t="shared" si="2"/>
        <v>0.002094923349388956</v>
      </c>
      <c r="I40" s="55">
        <v>44521.65</v>
      </c>
      <c r="J40" s="6">
        <f t="shared" si="3"/>
        <v>0.02047757057807807</v>
      </c>
      <c r="K40" s="38">
        <f t="shared" si="4"/>
        <v>89829.1799999998</v>
      </c>
      <c r="L40" s="6">
        <f t="shared" si="5"/>
        <v>0.007890667078419827</v>
      </c>
    </row>
    <row r="41" spans="2:12" ht="12.75">
      <c r="B41" s="77">
        <v>33147</v>
      </c>
      <c r="C41" s="141">
        <v>662.23</v>
      </c>
      <c r="D41" s="6">
        <f t="shared" si="0"/>
        <v>0.00011332691588419684</v>
      </c>
      <c r="E41" s="55">
        <v>662.23</v>
      </c>
      <c r="F41" s="6">
        <f t="shared" si="1"/>
        <v>0.00023607192402806752</v>
      </c>
      <c r="G41" s="55">
        <v>0</v>
      </c>
      <c r="H41" s="6">
        <f t="shared" si="2"/>
        <v>0</v>
      </c>
      <c r="I41" s="55">
        <v>0</v>
      </c>
      <c r="J41" s="6">
        <f t="shared" si="3"/>
        <v>0</v>
      </c>
      <c r="K41" s="38">
        <f t="shared" si="4"/>
        <v>1324.46</v>
      </c>
      <c r="L41" s="6">
        <f t="shared" si="5"/>
        <v>0.00011634162661491451</v>
      </c>
    </row>
    <row r="42" spans="2:12" ht="12.75">
      <c r="B42" s="77">
        <v>33149</v>
      </c>
      <c r="C42" s="141">
        <v>92305.3899999999</v>
      </c>
      <c r="D42" s="6">
        <f t="shared" si="0"/>
        <v>0.015796151138106056</v>
      </c>
      <c r="E42" s="55">
        <v>92305.3899999999</v>
      </c>
      <c r="F42" s="6">
        <f t="shared" si="1"/>
        <v>0.03290504962846914</v>
      </c>
      <c r="G42" s="55">
        <v>51575.29</v>
      </c>
      <c r="H42" s="6">
        <f t="shared" si="2"/>
        <v>0.09188155695705248</v>
      </c>
      <c r="I42" s="55">
        <v>52854.19</v>
      </c>
      <c r="J42" s="6">
        <f t="shared" si="3"/>
        <v>0.024310091968113224</v>
      </c>
      <c r="K42" s="38">
        <f t="shared" si="4"/>
        <v>289040.2599999998</v>
      </c>
      <c r="L42" s="6">
        <f t="shared" si="5"/>
        <v>0.025389527811785773</v>
      </c>
    </row>
    <row r="43" spans="2:12" ht="12.75">
      <c r="B43" s="77">
        <v>33150</v>
      </c>
      <c r="C43" s="141">
        <v>177.25</v>
      </c>
      <c r="D43" s="6">
        <f t="shared" si="0"/>
        <v>3.0332657597018997E-05</v>
      </c>
      <c r="E43" s="55">
        <v>177.25</v>
      </c>
      <c r="F43" s="6">
        <f t="shared" si="1"/>
        <v>6.318612647263785E-05</v>
      </c>
      <c r="G43" s="55">
        <v>0</v>
      </c>
      <c r="H43" s="6">
        <f t="shared" si="2"/>
        <v>0</v>
      </c>
      <c r="I43" s="55">
        <v>0</v>
      </c>
      <c r="J43" s="6">
        <f t="shared" si="3"/>
        <v>0</v>
      </c>
      <c r="K43" s="38">
        <f t="shared" si="4"/>
        <v>354.5</v>
      </c>
      <c r="L43" s="6">
        <f t="shared" si="5"/>
        <v>3.113956377315071E-05</v>
      </c>
    </row>
    <row r="44" spans="2:12" ht="12.75">
      <c r="B44" s="77">
        <v>33154</v>
      </c>
      <c r="C44" s="141">
        <v>3610.32999999999</v>
      </c>
      <c r="D44" s="6">
        <f t="shared" si="0"/>
        <v>0.0006178330251184501</v>
      </c>
      <c r="E44" s="55">
        <v>3610.32999999999</v>
      </c>
      <c r="F44" s="6">
        <f t="shared" si="1"/>
        <v>0.0012870113849814272</v>
      </c>
      <c r="G44" s="55">
        <v>6137.5</v>
      </c>
      <c r="H44" s="6">
        <f t="shared" si="2"/>
        <v>0.010933977410963847</v>
      </c>
      <c r="I44" s="55">
        <v>564.649999999999</v>
      </c>
      <c r="J44" s="6">
        <f t="shared" si="3"/>
        <v>0.00025970870861506164</v>
      </c>
      <c r="K44" s="38">
        <f t="shared" si="4"/>
        <v>13922.80999999998</v>
      </c>
      <c r="L44" s="6">
        <f t="shared" si="5"/>
        <v>0.0012229907754484058</v>
      </c>
    </row>
    <row r="45" spans="2:12" ht="12.75">
      <c r="B45" s="77">
        <v>33155</v>
      </c>
      <c r="C45" s="141">
        <v>0</v>
      </c>
      <c r="D45" s="6">
        <f t="shared" si="0"/>
        <v>0</v>
      </c>
      <c r="E45" s="55">
        <v>0</v>
      </c>
      <c r="F45" s="6">
        <f t="shared" si="1"/>
        <v>0</v>
      </c>
      <c r="G45" s="55">
        <v>0</v>
      </c>
      <c r="H45" s="6">
        <f t="shared" si="2"/>
        <v>0</v>
      </c>
      <c r="I45" s="55">
        <v>41667.01</v>
      </c>
      <c r="J45" s="6">
        <f t="shared" si="3"/>
        <v>0.019164589318960205</v>
      </c>
      <c r="K45" s="38">
        <f t="shared" si="4"/>
        <v>41667.01</v>
      </c>
      <c r="L45" s="6">
        <f t="shared" si="5"/>
        <v>0.003660063512359686</v>
      </c>
    </row>
    <row r="46" spans="2:12" ht="12.75">
      <c r="B46" s="77">
        <v>33156</v>
      </c>
      <c r="C46" s="141">
        <v>32387.68</v>
      </c>
      <c r="D46" s="6">
        <f t="shared" si="0"/>
        <v>0.005542479028501101</v>
      </c>
      <c r="E46" s="55">
        <v>32387.68</v>
      </c>
      <c r="F46" s="6">
        <f t="shared" si="1"/>
        <v>0.011545568658027213</v>
      </c>
      <c r="G46" s="55">
        <v>3320.79</v>
      </c>
      <c r="H46" s="6">
        <f t="shared" si="2"/>
        <v>0.005915998834469187</v>
      </c>
      <c r="I46" s="55">
        <v>74122.19</v>
      </c>
      <c r="J46" s="6">
        <f t="shared" si="3"/>
        <v>0.034092231018542946</v>
      </c>
      <c r="K46" s="38">
        <f t="shared" si="4"/>
        <v>142218.34</v>
      </c>
      <c r="L46" s="6">
        <f t="shared" si="5"/>
        <v>0.012492572829736617</v>
      </c>
    </row>
    <row r="47" spans="2:12" ht="12.75">
      <c r="B47" s="77">
        <v>33157</v>
      </c>
      <c r="C47" s="141">
        <v>62.1599999999999</v>
      </c>
      <c r="D47" s="6">
        <f t="shared" si="0"/>
        <v>1.063739349072326E-05</v>
      </c>
      <c r="E47" s="55">
        <v>62.1599999999999</v>
      </c>
      <c r="F47" s="6">
        <f t="shared" si="1"/>
        <v>2.2158813097541113E-05</v>
      </c>
      <c r="G47" s="55">
        <v>0</v>
      </c>
      <c r="H47" s="6">
        <f t="shared" si="2"/>
        <v>0</v>
      </c>
      <c r="I47" s="55">
        <v>12023.12</v>
      </c>
      <c r="J47" s="6">
        <f t="shared" si="3"/>
        <v>0.005529990204062562</v>
      </c>
      <c r="K47" s="38">
        <f t="shared" si="4"/>
        <v>12147.44</v>
      </c>
      <c r="L47" s="6">
        <f t="shared" si="5"/>
        <v>0.0010670408534852523</v>
      </c>
    </row>
    <row r="48" spans="2:12" ht="12.75">
      <c r="B48" s="77">
        <v>33158</v>
      </c>
      <c r="C48" s="141">
        <v>0</v>
      </c>
      <c r="D48" s="6">
        <f t="shared" si="0"/>
        <v>0</v>
      </c>
      <c r="E48" s="55">
        <v>0</v>
      </c>
      <c r="F48" s="6">
        <f t="shared" si="1"/>
        <v>0</v>
      </c>
      <c r="G48" s="55">
        <v>0</v>
      </c>
      <c r="H48" s="6">
        <f t="shared" si="2"/>
        <v>0</v>
      </c>
      <c r="I48" s="55">
        <v>628.13</v>
      </c>
      <c r="J48" s="6">
        <f t="shared" si="3"/>
        <v>0.00028890610314775343</v>
      </c>
      <c r="K48" s="38">
        <f t="shared" si="4"/>
        <v>628.13</v>
      </c>
      <c r="L48" s="6">
        <f t="shared" si="5"/>
        <v>5.517544201080157E-05</v>
      </c>
    </row>
    <row r="49" spans="2:12" ht="12.75">
      <c r="B49" s="77">
        <v>33160</v>
      </c>
      <c r="C49" s="141">
        <v>281150.26</v>
      </c>
      <c r="D49" s="6">
        <f t="shared" si="0"/>
        <v>0.04811303001349995</v>
      </c>
      <c r="E49" s="55">
        <v>281150.26</v>
      </c>
      <c r="F49" s="6">
        <f t="shared" si="1"/>
        <v>0.1002245183987307</v>
      </c>
      <c r="G49" s="55">
        <v>45742.98</v>
      </c>
      <c r="H49" s="6">
        <f t="shared" si="2"/>
        <v>0.08149127658332726</v>
      </c>
      <c r="I49" s="55">
        <v>85595.49</v>
      </c>
      <c r="J49" s="6">
        <f t="shared" si="3"/>
        <v>0.039369333518415775</v>
      </c>
      <c r="K49" s="38">
        <f t="shared" si="4"/>
        <v>693638.99</v>
      </c>
      <c r="L49" s="6">
        <f t="shared" si="5"/>
        <v>0.06092980413159055</v>
      </c>
    </row>
    <row r="50" spans="2:12" ht="12.75">
      <c r="B50" s="77">
        <v>33161</v>
      </c>
      <c r="C50" s="141">
        <v>0</v>
      </c>
      <c r="D50" s="6">
        <f t="shared" si="0"/>
        <v>0</v>
      </c>
      <c r="E50" s="55">
        <v>0</v>
      </c>
      <c r="F50" s="6">
        <f t="shared" si="1"/>
        <v>0</v>
      </c>
      <c r="G50" s="55">
        <v>0</v>
      </c>
      <c r="H50" s="6">
        <f t="shared" si="2"/>
        <v>0</v>
      </c>
      <c r="I50" s="55">
        <v>1710.85999999999</v>
      </c>
      <c r="J50" s="6">
        <f t="shared" si="3"/>
        <v>0.0007869038186861995</v>
      </c>
      <c r="K50" s="38">
        <f t="shared" si="4"/>
        <v>1710.85999999999</v>
      </c>
      <c r="L50" s="6">
        <f t="shared" si="5"/>
        <v>0.00015028331192364547</v>
      </c>
    </row>
    <row r="51" spans="2:12" ht="12.75">
      <c r="B51" s="77">
        <v>33162</v>
      </c>
      <c r="C51" s="141">
        <v>413.74</v>
      </c>
      <c r="D51" s="6">
        <f t="shared" si="0"/>
        <v>7.080301130714042E-05</v>
      </c>
      <c r="E51" s="55">
        <v>413.74</v>
      </c>
      <c r="F51" s="6">
        <f t="shared" si="1"/>
        <v>0.00014749014367723096</v>
      </c>
      <c r="G51" s="55">
        <v>0</v>
      </c>
      <c r="H51" s="6">
        <f t="shared" si="2"/>
        <v>0</v>
      </c>
      <c r="I51" s="55">
        <v>2439.15</v>
      </c>
      <c r="J51" s="6">
        <f t="shared" si="3"/>
        <v>0.0011218781486202582</v>
      </c>
      <c r="K51" s="38">
        <f t="shared" si="4"/>
        <v>3266.63</v>
      </c>
      <c r="L51" s="6">
        <f t="shared" si="5"/>
        <v>0.0002869433940995411</v>
      </c>
    </row>
    <row r="52" spans="2:12" ht="12.75">
      <c r="B52" s="77">
        <v>33165</v>
      </c>
      <c r="C52" s="141">
        <v>0</v>
      </c>
      <c r="D52" s="6">
        <f t="shared" si="0"/>
        <v>0</v>
      </c>
      <c r="E52" s="55">
        <v>0</v>
      </c>
      <c r="F52" s="6">
        <f t="shared" si="1"/>
        <v>0</v>
      </c>
      <c r="G52" s="55">
        <v>0</v>
      </c>
      <c r="H52" s="6">
        <f t="shared" si="2"/>
        <v>0</v>
      </c>
      <c r="I52" s="55">
        <v>27622.4599999999</v>
      </c>
      <c r="J52" s="6">
        <f t="shared" si="3"/>
        <v>0.012704849757143687</v>
      </c>
      <c r="K52" s="38">
        <f t="shared" si="4"/>
        <v>27622.4599999999</v>
      </c>
      <c r="L52" s="6">
        <f t="shared" si="5"/>
        <v>0.002426378997859807</v>
      </c>
    </row>
    <row r="53" spans="2:12" ht="12.75">
      <c r="B53" s="77">
        <v>33166</v>
      </c>
      <c r="C53" s="141">
        <v>173796.959999999</v>
      </c>
      <c r="D53" s="6">
        <f t="shared" si="0"/>
        <v>0.029741741489888725</v>
      </c>
      <c r="E53" s="55">
        <v>173796.959999999</v>
      </c>
      <c r="F53" s="6">
        <f t="shared" si="1"/>
        <v>0.06195518586809545</v>
      </c>
      <c r="G53" s="55">
        <v>6107.11999999999</v>
      </c>
      <c r="H53" s="6">
        <f t="shared" si="2"/>
        <v>0.010879855336219213</v>
      </c>
      <c r="I53" s="55">
        <v>32407.66</v>
      </c>
      <c r="J53" s="6">
        <f t="shared" si="3"/>
        <v>0.014905785048855051</v>
      </c>
      <c r="K53" s="38">
        <f t="shared" si="4"/>
        <v>386108.699999998</v>
      </c>
      <c r="L53" s="6">
        <f t="shared" si="5"/>
        <v>0.03391609728354938</v>
      </c>
    </row>
    <row r="54" spans="2:12" ht="12.75">
      <c r="B54" s="77">
        <v>33168</v>
      </c>
      <c r="C54" s="141">
        <v>1352.41</v>
      </c>
      <c r="D54" s="6">
        <f t="shared" si="0"/>
        <v>0.00023143689399596313</v>
      </c>
      <c r="E54" s="55">
        <v>1352.41</v>
      </c>
      <c r="F54" s="6">
        <f t="shared" si="1"/>
        <v>0.0004821074713842604</v>
      </c>
      <c r="G54" s="55">
        <v>0</v>
      </c>
      <c r="H54" s="6">
        <f t="shared" si="2"/>
        <v>0</v>
      </c>
      <c r="I54" s="55">
        <v>2840.67999999999</v>
      </c>
      <c r="J54" s="6">
        <f t="shared" si="3"/>
        <v>0.0013065604080202463</v>
      </c>
      <c r="K54" s="38">
        <f t="shared" si="4"/>
        <v>5545.49999999999</v>
      </c>
      <c r="L54" s="6">
        <f t="shared" si="5"/>
        <v>0.00048712115910862333</v>
      </c>
    </row>
    <row r="55" spans="2:12" ht="12.75">
      <c r="B55" s="77">
        <v>33169</v>
      </c>
      <c r="C55" s="141">
        <v>8922.54999999999</v>
      </c>
      <c r="D55" s="6">
        <f t="shared" si="0"/>
        <v>0.0015269091906475688</v>
      </c>
      <c r="E55" s="55">
        <v>8922.54999999999</v>
      </c>
      <c r="F55" s="6">
        <f t="shared" si="1"/>
        <v>0.0031807129633762156</v>
      </c>
      <c r="G55" s="55">
        <v>0</v>
      </c>
      <c r="H55" s="6">
        <f t="shared" si="2"/>
        <v>0</v>
      </c>
      <c r="I55" s="55">
        <v>21721.8899999999</v>
      </c>
      <c r="J55" s="6">
        <f t="shared" si="3"/>
        <v>0.009990904100909246</v>
      </c>
      <c r="K55" s="38">
        <f t="shared" si="4"/>
        <v>39566.98999999988</v>
      </c>
      <c r="L55" s="6">
        <f t="shared" si="5"/>
        <v>0.0034755960745179487</v>
      </c>
    </row>
    <row r="56" spans="2:12" ht="12.75">
      <c r="B56" s="77">
        <v>33170</v>
      </c>
      <c r="C56" s="141">
        <v>698.25</v>
      </c>
      <c r="D56" s="6">
        <f t="shared" si="0"/>
        <v>0.00011949099106978006</v>
      </c>
      <c r="E56" s="55">
        <v>698.25</v>
      </c>
      <c r="F56" s="6">
        <f t="shared" si="1"/>
        <v>0.00024891234307204165</v>
      </c>
      <c r="G56" s="55">
        <v>0</v>
      </c>
      <c r="H56" s="6">
        <f t="shared" si="2"/>
        <v>0</v>
      </c>
      <c r="I56" s="55">
        <v>0</v>
      </c>
      <c r="J56" s="6">
        <f t="shared" si="3"/>
        <v>0</v>
      </c>
      <c r="K56" s="38">
        <f t="shared" si="4"/>
        <v>1396.5</v>
      </c>
      <c r="L56" s="6">
        <f t="shared" si="5"/>
        <v>0.00012266967788210147</v>
      </c>
    </row>
    <row r="57" spans="2:12" ht="12.75">
      <c r="B57" s="77">
        <v>33172</v>
      </c>
      <c r="C57" s="141">
        <v>124556.399999999</v>
      </c>
      <c r="D57" s="6">
        <f t="shared" si="0"/>
        <v>0.021315241933525002</v>
      </c>
      <c r="E57" s="55">
        <v>124556.399999999</v>
      </c>
      <c r="F57" s="6">
        <f t="shared" si="1"/>
        <v>0.04440189812906294</v>
      </c>
      <c r="G57" s="55">
        <v>8006.48999999999</v>
      </c>
      <c r="H57" s="6">
        <f t="shared" si="2"/>
        <v>0.014263589539895368</v>
      </c>
      <c r="I57" s="55">
        <v>127320.63</v>
      </c>
      <c r="J57" s="6">
        <f t="shared" si="3"/>
        <v>0.05856065951891639</v>
      </c>
      <c r="K57" s="38">
        <f t="shared" si="4"/>
        <v>384439.919999998</v>
      </c>
      <c r="L57" s="6">
        <f t="shared" si="5"/>
        <v>0.033769510312510284</v>
      </c>
    </row>
    <row r="58" spans="2:12" ht="12.75">
      <c r="B58" s="77">
        <v>33173</v>
      </c>
      <c r="C58" s="141">
        <v>0</v>
      </c>
      <c r="D58" s="6">
        <f t="shared" si="0"/>
        <v>0</v>
      </c>
      <c r="E58" s="55">
        <v>0</v>
      </c>
      <c r="F58" s="6">
        <f t="shared" si="1"/>
        <v>0</v>
      </c>
      <c r="G58" s="55">
        <v>0</v>
      </c>
      <c r="H58" s="6">
        <f t="shared" si="2"/>
        <v>0</v>
      </c>
      <c r="I58" s="55">
        <v>17016.7599999999</v>
      </c>
      <c r="J58" s="6">
        <f t="shared" si="3"/>
        <v>0.007826796713738456</v>
      </c>
      <c r="K58" s="38">
        <f t="shared" si="4"/>
        <v>17016.7599999999</v>
      </c>
      <c r="L58" s="6">
        <f t="shared" si="5"/>
        <v>0.0014947658201195967</v>
      </c>
    </row>
    <row r="59" spans="2:12" ht="12.75">
      <c r="B59" s="77">
        <v>33174</v>
      </c>
      <c r="C59" s="141">
        <v>133.169999999999</v>
      </c>
      <c r="D59" s="6">
        <f t="shared" si="0"/>
        <v>2.2789280745810942E-05</v>
      </c>
      <c r="E59" s="55">
        <v>133.169999999999</v>
      </c>
      <c r="F59" s="6">
        <f t="shared" si="1"/>
        <v>4.74724765154365E-05</v>
      </c>
      <c r="G59" s="55">
        <v>0</v>
      </c>
      <c r="H59" s="6">
        <f t="shared" si="2"/>
        <v>0</v>
      </c>
      <c r="I59" s="55">
        <v>14049.8899999999</v>
      </c>
      <c r="J59" s="6">
        <f t="shared" si="3"/>
        <v>0.006462195675345168</v>
      </c>
      <c r="K59" s="38">
        <f t="shared" si="4"/>
        <v>14316.229999999898</v>
      </c>
      <c r="L59" s="6">
        <f t="shared" si="5"/>
        <v>0.0012575491031765593</v>
      </c>
    </row>
    <row r="60" spans="2:12" ht="12.75">
      <c r="B60" s="77">
        <v>33175</v>
      </c>
      <c r="C60" s="141">
        <v>9518.86</v>
      </c>
      <c r="D60" s="6">
        <f t="shared" si="0"/>
        <v>0.0016289552671027378</v>
      </c>
      <c r="E60" s="55">
        <v>9518.86</v>
      </c>
      <c r="F60" s="6">
        <f t="shared" si="1"/>
        <v>0.0033932857085209227</v>
      </c>
      <c r="G60" s="55">
        <v>0</v>
      </c>
      <c r="H60" s="6">
        <f t="shared" si="2"/>
        <v>0</v>
      </c>
      <c r="I60" s="55">
        <v>31528.99</v>
      </c>
      <c r="J60" s="6">
        <f t="shared" si="3"/>
        <v>0.01450164398625203</v>
      </c>
      <c r="K60" s="38">
        <f t="shared" si="4"/>
        <v>50566.71000000001</v>
      </c>
      <c r="L60" s="6">
        <f t="shared" si="5"/>
        <v>0.004441820284466624</v>
      </c>
    </row>
    <row r="61" spans="2:12" ht="12.75">
      <c r="B61" s="77">
        <v>33176</v>
      </c>
      <c r="C61" s="141">
        <v>9783.04</v>
      </c>
      <c r="D61" s="6">
        <f t="shared" si="0"/>
        <v>0.0016741641894383117</v>
      </c>
      <c r="E61" s="55">
        <v>9783.04</v>
      </c>
      <c r="F61" s="6">
        <f t="shared" si="1"/>
        <v>0.003487460664185473</v>
      </c>
      <c r="G61" s="55">
        <v>0</v>
      </c>
      <c r="H61" s="6">
        <f t="shared" si="2"/>
        <v>0</v>
      </c>
      <c r="I61" s="55">
        <v>67385.52</v>
      </c>
      <c r="J61" s="6">
        <f t="shared" si="3"/>
        <v>0.030993724215982364</v>
      </c>
      <c r="K61" s="38">
        <f t="shared" si="4"/>
        <v>86951.6</v>
      </c>
      <c r="L61" s="6">
        <f t="shared" si="5"/>
        <v>0.007637898147750329</v>
      </c>
    </row>
    <row r="62" spans="2:12" ht="12.75">
      <c r="B62" s="77">
        <v>33177</v>
      </c>
      <c r="C62" s="141">
        <v>2941.30999999999</v>
      </c>
      <c r="D62" s="6">
        <f t="shared" si="0"/>
        <v>0.0005033441417020459</v>
      </c>
      <c r="E62" s="55">
        <v>2941.30999999999</v>
      </c>
      <c r="F62" s="6">
        <f t="shared" si="1"/>
        <v>0.0010485189599731104</v>
      </c>
      <c r="G62" s="55">
        <v>0</v>
      </c>
      <c r="H62" s="6">
        <f t="shared" si="2"/>
        <v>0</v>
      </c>
      <c r="I62" s="55">
        <v>10811.3799999999</v>
      </c>
      <c r="J62" s="6">
        <f t="shared" si="3"/>
        <v>0.0049726548094336034</v>
      </c>
      <c r="K62" s="38">
        <f t="shared" si="4"/>
        <v>16693.99999999988</v>
      </c>
      <c r="L62" s="6">
        <f t="shared" si="5"/>
        <v>0.0014664143233539472</v>
      </c>
    </row>
    <row r="63" spans="2:12" ht="12.75">
      <c r="B63" s="77">
        <v>33178</v>
      </c>
      <c r="C63" s="141">
        <v>116927.62</v>
      </c>
      <c r="D63" s="6">
        <f t="shared" si="0"/>
        <v>0.02000973461830381</v>
      </c>
      <c r="E63" s="55">
        <v>116927.62</v>
      </c>
      <c r="F63" s="6">
        <f t="shared" si="1"/>
        <v>0.04168238863449669</v>
      </c>
      <c r="G63" s="55">
        <v>34540.19</v>
      </c>
      <c r="H63" s="6">
        <f t="shared" si="2"/>
        <v>0.061533467573181164</v>
      </c>
      <c r="I63" s="55">
        <v>31611.7999999999</v>
      </c>
      <c r="J63" s="6">
        <f t="shared" si="3"/>
        <v>0.014539732143801639</v>
      </c>
      <c r="K63" s="38">
        <f t="shared" si="4"/>
        <v>300007.22999999986</v>
      </c>
      <c r="L63" s="6">
        <f t="shared" si="5"/>
        <v>0.026352875235518446</v>
      </c>
    </row>
    <row r="64" spans="2:12" ht="12.75">
      <c r="B64" s="77">
        <v>33179</v>
      </c>
      <c r="C64" s="141">
        <v>1819.49</v>
      </c>
      <c r="D64" s="6">
        <f t="shared" si="0"/>
        <v>0.0003113679389066296</v>
      </c>
      <c r="E64" s="55">
        <v>1819.49</v>
      </c>
      <c r="F64" s="6">
        <f t="shared" si="1"/>
        <v>0.0006486122722465436</v>
      </c>
      <c r="G64" s="55">
        <v>0</v>
      </c>
      <c r="H64" s="6">
        <f t="shared" si="2"/>
        <v>0</v>
      </c>
      <c r="I64" s="55">
        <v>610.48</v>
      </c>
      <c r="J64" s="6">
        <f t="shared" si="3"/>
        <v>0.0002807880500049998</v>
      </c>
      <c r="K64" s="38">
        <f t="shared" si="4"/>
        <v>4249.46</v>
      </c>
      <c r="L64" s="6">
        <f t="shared" si="5"/>
        <v>0.00037327596804359104</v>
      </c>
    </row>
    <row r="65" spans="2:12" ht="12.75">
      <c r="B65" s="77">
        <v>33180</v>
      </c>
      <c r="C65" s="141">
        <v>92861.75</v>
      </c>
      <c r="D65" s="6">
        <f t="shared" si="0"/>
        <v>0.015891360601466734</v>
      </c>
      <c r="E65" s="55">
        <v>92861.75</v>
      </c>
      <c r="F65" s="6">
        <f t="shared" si="1"/>
        <v>0.03310338098713951</v>
      </c>
      <c r="G65" s="55">
        <v>29006.56</v>
      </c>
      <c r="H65" s="6">
        <f t="shared" si="2"/>
        <v>0.05167528664924929</v>
      </c>
      <c r="I65" s="55">
        <v>79447.1699999999</v>
      </c>
      <c r="J65" s="6">
        <f t="shared" si="3"/>
        <v>0.036541436153052824</v>
      </c>
      <c r="K65" s="38">
        <f t="shared" si="4"/>
        <v>294177.22999999986</v>
      </c>
      <c r="L65" s="6">
        <f t="shared" si="5"/>
        <v>0.025840763368670864</v>
      </c>
    </row>
    <row r="66" spans="2:12" ht="12.75">
      <c r="B66" s="77">
        <v>33181</v>
      </c>
      <c r="C66" s="141">
        <v>12385.58</v>
      </c>
      <c r="D66" s="6">
        <f t="shared" si="0"/>
        <v>0.0021195348788743953</v>
      </c>
      <c r="E66" s="55">
        <v>12385.58</v>
      </c>
      <c r="F66" s="6">
        <f t="shared" si="1"/>
        <v>0.004415214805737511</v>
      </c>
      <c r="G66" s="55">
        <v>0</v>
      </c>
      <c r="H66" s="6">
        <f t="shared" si="2"/>
        <v>0</v>
      </c>
      <c r="I66" s="55">
        <v>22008.56</v>
      </c>
      <c r="J66" s="6">
        <f t="shared" si="3"/>
        <v>0.010122756922123638</v>
      </c>
      <c r="K66" s="38">
        <f t="shared" si="4"/>
        <v>46779.72</v>
      </c>
      <c r="L66" s="6">
        <f t="shared" si="5"/>
        <v>0.00410916805142492</v>
      </c>
    </row>
    <row r="67" spans="2:12" ht="12.75">
      <c r="B67" s="77">
        <v>33183</v>
      </c>
      <c r="C67" s="141">
        <v>16996.8699999999</v>
      </c>
      <c r="D67" s="6">
        <f t="shared" si="0"/>
        <v>0.0029086614269734344</v>
      </c>
      <c r="E67" s="55">
        <v>16996.8699999999</v>
      </c>
      <c r="F67" s="6">
        <f t="shared" si="1"/>
        <v>0.006059048673957562</v>
      </c>
      <c r="G67" s="55">
        <v>0</v>
      </c>
      <c r="H67" s="6">
        <f t="shared" si="2"/>
        <v>0</v>
      </c>
      <c r="I67" s="55">
        <v>35823.62</v>
      </c>
      <c r="J67" s="6">
        <f t="shared" si="3"/>
        <v>0.016476943395230165</v>
      </c>
      <c r="K67" s="38">
        <f t="shared" si="4"/>
        <v>69817.35999999981</v>
      </c>
      <c r="L67" s="6">
        <f t="shared" si="5"/>
        <v>0.006132812790389325</v>
      </c>
    </row>
    <row r="68" spans="2:12" ht="12.75">
      <c r="B68" s="77">
        <v>33184</v>
      </c>
      <c r="C68" s="141">
        <v>0</v>
      </c>
      <c r="D68" s="6">
        <f aca="true" t="shared" si="6" ref="D68:D76">+C68/$C$79</f>
        <v>0</v>
      </c>
      <c r="E68" s="55">
        <v>0</v>
      </c>
      <c r="F68" s="6">
        <f aca="true" t="shared" si="7" ref="F68:F76">+E68/$E$79</f>
        <v>0</v>
      </c>
      <c r="G68" s="55">
        <v>0</v>
      </c>
      <c r="H68" s="6">
        <f aca="true" t="shared" si="8" ref="H68:H76">+G68/$G$79</f>
        <v>0</v>
      </c>
      <c r="I68" s="55">
        <v>5195.56</v>
      </c>
      <c r="J68" s="6">
        <f aca="true" t="shared" si="9" ref="J68:J76">+I68/$I$79</f>
        <v>0.0023896788774144554</v>
      </c>
      <c r="K68" s="38">
        <f aca="true" t="shared" si="10" ref="K68:K76">+C68+E68+G68+I68</f>
        <v>5195.56</v>
      </c>
      <c r="L68" s="6">
        <f aca="true" t="shared" si="11" ref="L68:L76">+K68/$K$79</f>
        <v>0.00045638214938570077</v>
      </c>
    </row>
    <row r="69" spans="2:12" ht="12.75">
      <c r="B69" s="77">
        <v>33185</v>
      </c>
      <c r="C69" s="141">
        <v>125.19</v>
      </c>
      <c r="D69" s="6">
        <f t="shared" si="6"/>
        <v>2.1423669419299342E-05</v>
      </c>
      <c r="E69" s="55">
        <v>125.19</v>
      </c>
      <c r="F69" s="6">
        <f t="shared" si="7"/>
        <v>4.462776402318495E-05</v>
      </c>
      <c r="G69" s="55">
        <v>0</v>
      </c>
      <c r="H69" s="6">
        <f t="shared" si="8"/>
        <v>0</v>
      </c>
      <c r="I69" s="55">
        <v>3137.67</v>
      </c>
      <c r="J69" s="6">
        <f t="shared" si="9"/>
        <v>0.0014431598756047498</v>
      </c>
      <c r="K69" s="38">
        <f t="shared" si="10"/>
        <v>3388.05</v>
      </c>
      <c r="L69" s="6">
        <f t="shared" si="11"/>
        <v>0.00029760902409484705</v>
      </c>
    </row>
    <row r="70" spans="2:12" ht="12.75">
      <c r="B70" s="77">
        <v>33186</v>
      </c>
      <c r="C70" s="141">
        <v>15208.62</v>
      </c>
      <c r="D70" s="6">
        <f t="shared" si="6"/>
        <v>0.0026026395654904096</v>
      </c>
      <c r="E70" s="55">
        <v>15208.62</v>
      </c>
      <c r="F70" s="6">
        <f t="shared" si="7"/>
        <v>0.0054215728451017745</v>
      </c>
      <c r="G70" s="55">
        <v>231.61</v>
      </c>
      <c r="H70" s="6">
        <f t="shared" si="8"/>
        <v>0.0004126140135484052</v>
      </c>
      <c r="I70" s="55">
        <v>65450.8799999999</v>
      </c>
      <c r="J70" s="6">
        <f t="shared" si="9"/>
        <v>0.03010389360226578</v>
      </c>
      <c r="K70" s="38">
        <f t="shared" si="10"/>
        <v>96099.72999999991</v>
      </c>
      <c r="L70" s="6">
        <f t="shared" si="11"/>
        <v>0.008441477209922601</v>
      </c>
    </row>
    <row r="71" spans="2:12" ht="12.75">
      <c r="B71" s="77">
        <v>33187</v>
      </c>
      <c r="C71" s="141">
        <v>1701.09999999999</v>
      </c>
      <c r="D71" s="6">
        <f t="shared" si="6"/>
        <v>0.000291107948311925</v>
      </c>
      <c r="E71" s="55">
        <v>1701.09999999999</v>
      </c>
      <c r="F71" s="6">
        <f t="shared" si="7"/>
        <v>0.0006064085740062264</v>
      </c>
      <c r="G71" s="55">
        <v>0</v>
      </c>
      <c r="H71" s="6">
        <f t="shared" si="8"/>
        <v>0</v>
      </c>
      <c r="I71" s="55">
        <v>906.679999999999</v>
      </c>
      <c r="J71" s="6">
        <f t="shared" si="9"/>
        <v>0.00041702415997007755</v>
      </c>
      <c r="K71" s="38">
        <f t="shared" si="10"/>
        <v>4308.879999999979</v>
      </c>
      <c r="L71" s="6">
        <f t="shared" si="11"/>
        <v>0.0003784954684086121</v>
      </c>
    </row>
    <row r="72" spans="2:12" ht="12.75">
      <c r="B72" s="77">
        <v>33189</v>
      </c>
      <c r="C72" s="141">
        <v>12231.3099999999</v>
      </c>
      <c r="D72" s="6">
        <f t="shared" si="6"/>
        <v>0.0020931347711875396</v>
      </c>
      <c r="E72" s="55">
        <v>12231.3099999999</v>
      </c>
      <c r="F72" s="6">
        <f t="shared" si="7"/>
        <v>0.004360220595689894</v>
      </c>
      <c r="G72" s="55">
        <v>0</v>
      </c>
      <c r="H72" s="6">
        <f t="shared" si="8"/>
        <v>0</v>
      </c>
      <c r="I72" s="55">
        <v>17080.13</v>
      </c>
      <c r="J72" s="6">
        <f t="shared" si="9"/>
        <v>0.007855943514172287</v>
      </c>
      <c r="K72" s="38">
        <f t="shared" si="10"/>
        <v>41542.749999999796</v>
      </c>
      <c r="L72" s="6">
        <f t="shared" si="11"/>
        <v>0.0036491484144909746</v>
      </c>
    </row>
    <row r="73" spans="2:12" ht="12.75">
      <c r="B73" s="77">
        <v>33193</v>
      </c>
      <c r="C73" s="141">
        <v>0</v>
      </c>
      <c r="D73" s="6">
        <f t="shared" si="6"/>
        <v>0</v>
      </c>
      <c r="E73" s="55">
        <v>0</v>
      </c>
      <c r="F73" s="6">
        <f t="shared" si="7"/>
        <v>0</v>
      </c>
      <c r="G73" s="55">
        <v>0</v>
      </c>
      <c r="H73" s="6">
        <f t="shared" si="8"/>
        <v>0</v>
      </c>
      <c r="I73" s="55">
        <v>1581.04</v>
      </c>
      <c r="J73" s="6">
        <f t="shared" si="9"/>
        <v>0.0007271935830492479</v>
      </c>
      <c r="K73" s="38">
        <f t="shared" si="10"/>
        <v>1581.04</v>
      </c>
      <c r="L73" s="6">
        <f t="shared" si="11"/>
        <v>0.00013887981920423752</v>
      </c>
    </row>
    <row r="74" spans="2:12" ht="12.75">
      <c r="B74" s="77">
        <v>33196</v>
      </c>
      <c r="C74" s="141">
        <v>0</v>
      </c>
      <c r="D74" s="6">
        <f t="shared" si="6"/>
        <v>0</v>
      </c>
      <c r="E74" s="55">
        <v>0</v>
      </c>
      <c r="F74" s="6">
        <f t="shared" si="7"/>
        <v>0</v>
      </c>
      <c r="G74" s="55">
        <v>0</v>
      </c>
      <c r="H74" s="6">
        <f t="shared" si="8"/>
        <v>0</v>
      </c>
      <c r="I74" s="55">
        <v>10282.8799999999</v>
      </c>
      <c r="J74" s="6">
        <f t="shared" si="9"/>
        <v>0.0047295731615046915</v>
      </c>
      <c r="K74" s="38">
        <f t="shared" si="10"/>
        <v>10282.8799999999</v>
      </c>
      <c r="L74" s="6">
        <f t="shared" si="11"/>
        <v>0.0009032564105265243</v>
      </c>
    </row>
    <row r="75" spans="2:12" ht="12.75">
      <c r="B75" s="77">
        <v>33199</v>
      </c>
      <c r="C75" s="55">
        <v>0</v>
      </c>
      <c r="D75" s="6">
        <f t="shared" si="6"/>
        <v>0</v>
      </c>
      <c r="E75" s="55">
        <v>0</v>
      </c>
      <c r="F75" s="6">
        <f t="shared" si="7"/>
        <v>0</v>
      </c>
      <c r="G75" s="55">
        <v>0</v>
      </c>
      <c r="H75" s="6">
        <f t="shared" si="8"/>
        <v>0</v>
      </c>
      <c r="I75" s="55">
        <v>5545.63</v>
      </c>
      <c r="J75" s="6">
        <f t="shared" si="9"/>
        <v>0.002550692297453196</v>
      </c>
      <c r="K75" s="38">
        <f t="shared" si="10"/>
        <v>5545.63</v>
      </c>
      <c r="L75" s="6">
        <f t="shared" si="11"/>
        <v>0.0004871325784126877</v>
      </c>
    </row>
    <row r="76" spans="2:12" ht="12.75">
      <c r="B76" s="77">
        <v>33299</v>
      </c>
      <c r="C76" s="55">
        <v>0</v>
      </c>
      <c r="D76" s="6">
        <f t="shared" si="6"/>
        <v>0</v>
      </c>
      <c r="E76" s="55">
        <v>0</v>
      </c>
      <c r="F76" s="6">
        <f t="shared" si="7"/>
        <v>0</v>
      </c>
      <c r="G76" s="55">
        <v>0</v>
      </c>
      <c r="H76" s="6">
        <f t="shared" si="8"/>
        <v>0</v>
      </c>
      <c r="I76" s="55">
        <v>7020.69999999999</v>
      </c>
      <c r="J76" s="6">
        <f t="shared" si="9"/>
        <v>0.0032291453654011582</v>
      </c>
      <c r="K76" s="38">
        <f t="shared" si="10"/>
        <v>7020.69999999999</v>
      </c>
      <c r="L76" s="6">
        <f t="shared" si="11"/>
        <v>0.0006167039079891647</v>
      </c>
    </row>
    <row r="77" spans="2:12" ht="12.75">
      <c r="B77" s="77"/>
      <c r="C77" s="55"/>
      <c r="D77" s="6"/>
      <c r="E77" s="55"/>
      <c r="F77" s="6"/>
      <c r="G77" s="55"/>
      <c r="H77" s="6"/>
      <c r="I77" s="55"/>
      <c r="J77" s="6"/>
      <c r="K77" s="38"/>
      <c r="L77" s="6"/>
    </row>
    <row r="78" spans="2:12" ht="12.75">
      <c r="B78" s="77"/>
      <c r="C78" s="55"/>
      <c r="D78" s="6"/>
      <c r="E78" s="55"/>
      <c r="F78" s="6"/>
      <c r="G78" s="55"/>
      <c r="H78" s="6"/>
      <c r="I78" s="55"/>
      <c r="J78" s="6"/>
      <c r="K78" s="38"/>
      <c r="L78" s="6"/>
    </row>
    <row r="79" spans="3:12" ht="12.75">
      <c r="C79" s="4">
        <f>SUM(C3:C78)</f>
        <v>5843536.769999988</v>
      </c>
      <c r="D79" s="7">
        <f aca="true" t="shared" si="12" ref="D79:L79">SUM(D3:D77)</f>
        <v>0.9999999999999997</v>
      </c>
      <c r="E79" s="4">
        <f>SUM(E3:E78)</f>
        <v>2805204.399999997</v>
      </c>
      <c r="F79" s="7">
        <f t="shared" si="12"/>
        <v>0.9999999999999996</v>
      </c>
      <c r="G79" s="4">
        <f>SUM(G3:G78)</f>
        <v>561323.6399999998</v>
      </c>
      <c r="H79" s="7">
        <f t="shared" si="12"/>
        <v>0.9999999999999999</v>
      </c>
      <c r="I79" s="4">
        <f>SUM(I3:I78)</f>
        <v>2174166.5999999987</v>
      </c>
      <c r="J79" s="7">
        <f t="shared" si="12"/>
        <v>0.9999999999999997</v>
      </c>
      <c r="K79" s="4">
        <f>SUM(K3:K78)</f>
        <v>11384231.409999985</v>
      </c>
      <c r="L79" s="7">
        <f t="shared" si="12"/>
        <v>0.9999999999999997</v>
      </c>
    </row>
    <row r="80" spans="3:11" ht="12.75">
      <c r="C80" s="4">
        <f>+C79-C81</f>
        <v>-0.7800000114366412</v>
      </c>
      <c r="E80" s="4">
        <f>+E79-E81</f>
        <v>-0.7700000028125942</v>
      </c>
      <c r="G80" s="4">
        <f>+G79-G81</f>
        <v>0</v>
      </c>
      <c r="I80" s="4">
        <f>+I79-I81</f>
        <v>0</v>
      </c>
      <c r="K80" s="4">
        <f>+K79-K81</f>
        <v>-1.550000013783574</v>
      </c>
    </row>
    <row r="81" spans="3:11" ht="12.75">
      <c r="C81" s="16">
        <v>5843537.55</v>
      </c>
      <c r="E81" s="9">
        <v>2805205.17</v>
      </c>
      <c r="G81" s="9">
        <v>561323.64</v>
      </c>
      <c r="I81" s="9">
        <v>2174166.6</v>
      </c>
      <c r="K81" s="4">
        <f>SUM(C81:I81)</f>
        <v>11384232.959999999</v>
      </c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2"/>
  <sheetViews>
    <sheetView zoomScalePageLayoutView="0" workbookViewId="0" topLeftCell="A33">
      <selection activeCell="C42" sqref="C42"/>
    </sheetView>
  </sheetViews>
  <sheetFormatPr defaultColWidth="9.140625" defaultRowHeight="12.75"/>
  <cols>
    <col min="3" max="3" width="14.57421875" style="4" customWidth="1"/>
    <col min="5" max="5" width="13.8515625" style="4" customWidth="1"/>
    <col min="6" max="6" width="9.140625" style="10" customWidth="1"/>
    <col min="7" max="7" width="18.140625" style="4" customWidth="1"/>
    <col min="8" max="8" width="9.140625" style="10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42614</v>
      </c>
      <c r="F1" s="10" t="s">
        <v>157</v>
      </c>
    </row>
    <row r="2" spans="2:12" ht="12.75">
      <c r="B2" s="49" t="s">
        <v>150</v>
      </c>
      <c r="C2" s="51" t="s">
        <v>151</v>
      </c>
      <c r="D2" s="1" t="s">
        <v>159</v>
      </c>
      <c r="E2" s="51" t="s">
        <v>152</v>
      </c>
      <c r="F2" s="45" t="s">
        <v>159</v>
      </c>
      <c r="G2" s="51" t="s">
        <v>153</v>
      </c>
      <c r="H2" s="45" t="s">
        <v>159</v>
      </c>
      <c r="I2" s="51" t="s">
        <v>154</v>
      </c>
      <c r="J2" s="1" t="s">
        <v>159</v>
      </c>
      <c r="K2" s="51" t="s">
        <v>155</v>
      </c>
      <c r="L2" s="1" t="s">
        <v>156</v>
      </c>
    </row>
    <row r="3" spans="2:12" ht="12.75">
      <c r="B3" s="50">
        <v>33010</v>
      </c>
      <c r="C3" s="52">
        <v>39197.79</v>
      </c>
      <c r="D3" s="6">
        <f aca="true" t="shared" si="0" ref="D3:D34">+C3/$C$79</f>
        <v>0.007775627737369938</v>
      </c>
      <c r="E3" s="52">
        <v>39197.79</v>
      </c>
      <c r="F3" s="6">
        <f>+E3/$E$79</f>
        <v>0.0160307596910486</v>
      </c>
      <c r="G3" s="52">
        <v>1811.66</v>
      </c>
      <c r="H3" s="6">
        <f>+G3/$G$79</f>
        <v>0.003785944250954238</v>
      </c>
      <c r="I3" s="52">
        <v>3842.4</v>
      </c>
      <c r="J3" s="6">
        <f>+I3/$I$79</f>
        <v>0.0020383960954805038</v>
      </c>
      <c r="K3" s="38">
        <f>+C3+E3+G3+I3</f>
        <v>84049.64</v>
      </c>
      <c r="L3" s="6">
        <f>+K3/$K$79</f>
        <v>0.008533127669422257</v>
      </c>
    </row>
    <row r="4" spans="2:12" ht="12.75">
      <c r="B4" s="50">
        <v>33012</v>
      </c>
      <c r="C4" s="52">
        <v>13146.8099999999</v>
      </c>
      <c r="D4" s="6">
        <f t="shared" si="0"/>
        <v>0.0026079199999268247</v>
      </c>
      <c r="E4" s="52">
        <v>13146.8099999999</v>
      </c>
      <c r="F4" s="6">
        <f aca="true" t="shared" si="1" ref="F4:F67">+E4/$E$79</f>
        <v>0.005376664138816832</v>
      </c>
      <c r="G4" s="52">
        <v>564.039999999999</v>
      </c>
      <c r="H4" s="6">
        <f aca="true" t="shared" si="2" ref="H4:H67">+G4/$G$79</f>
        <v>0.0011787112346180989</v>
      </c>
      <c r="I4" s="52">
        <v>38092.57</v>
      </c>
      <c r="J4" s="6">
        <f aca="true" t="shared" si="3" ref="J4:J67">+I4/$I$79</f>
        <v>0.02020813709005251</v>
      </c>
      <c r="K4" s="38">
        <f aca="true" t="shared" si="4" ref="K4:K67">+C4+E4+G4+I4</f>
        <v>64950.2299999998</v>
      </c>
      <c r="L4" s="6">
        <f aca="true" t="shared" si="5" ref="L4:L67">+K4/$K$79</f>
        <v>0.006594062803223642</v>
      </c>
    </row>
    <row r="5" spans="2:12" ht="12.75">
      <c r="B5" s="50">
        <v>33013</v>
      </c>
      <c r="C5" s="52">
        <v>0</v>
      </c>
      <c r="D5" s="6">
        <f t="shared" si="0"/>
        <v>0</v>
      </c>
      <c r="E5" s="52">
        <v>0</v>
      </c>
      <c r="F5" s="6">
        <f t="shared" si="1"/>
        <v>0</v>
      </c>
      <c r="G5" s="52">
        <v>0</v>
      </c>
      <c r="H5" s="6">
        <f t="shared" si="2"/>
        <v>0</v>
      </c>
      <c r="I5" s="52">
        <v>8719.31999999999</v>
      </c>
      <c r="J5" s="6">
        <f t="shared" si="3"/>
        <v>0.004625605830534314</v>
      </c>
      <c r="K5" s="38">
        <f t="shared" si="4"/>
        <v>8719.31999999999</v>
      </c>
      <c r="L5" s="6">
        <f t="shared" si="5"/>
        <v>0.000885227714842643</v>
      </c>
    </row>
    <row r="6" spans="2:12" ht="12.75">
      <c r="B6" s="50">
        <v>33014</v>
      </c>
      <c r="C6" s="52">
        <v>17421.7</v>
      </c>
      <c r="D6" s="6">
        <f t="shared" si="0"/>
        <v>0.003455925799697836</v>
      </c>
      <c r="E6" s="52">
        <v>17421.7</v>
      </c>
      <c r="F6" s="6">
        <f t="shared" si="1"/>
        <v>0.007124970211574208</v>
      </c>
      <c r="G6" s="52">
        <v>6657.89999999999</v>
      </c>
      <c r="H6" s="6">
        <f t="shared" si="2"/>
        <v>0.013913448565640453</v>
      </c>
      <c r="I6" s="52">
        <v>32171.48</v>
      </c>
      <c r="J6" s="6">
        <f t="shared" si="3"/>
        <v>0.017066994383153528</v>
      </c>
      <c r="K6" s="38">
        <f t="shared" si="4"/>
        <v>73672.77999999998</v>
      </c>
      <c r="L6" s="6">
        <f t="shared" si="5"/>
        <v>0.007479618443353935</v>
      </c>
    </row>
    <row r="7" spans="2:12" ht="12.75">
      <c r="B7" s="50">
        <v>33015</v>
      </c>
      <c r="C7" s="52">
        <v>0</v>
      </c>
      <c r="D7" s="6">
        <f t="shared" si="0"/>
        <v>0</v>
      </c>
      <c r="E7" s="52">
        <v>0</v>
      </c>
      <c r="F7" s="6">
        <f t="shared" si="1"/>
        <v>0</v>
      </c>
      <c r="G7" s="52">
        <v>0</v>
      </c>
      <c r="H7" s="6">
        <f t="shared" si="2"/>
        <v>0</v>
      </c>
      <c r="I7" s="52">
        <v>8602.92</v>
      </c>
      <c r="J7" s="6">
        <f t="shared" si="3"/>
        <v>0.0045638555428198875</v>
      </c>
      <c r="K7" s="38">
        <f t="shared" si="4"/>
        <v>8602.92</v>
      </c>
      <c r="L7" s="6">
        <f t="shared" si="5"/>
        <v>0.0008734102215051263</v>
      </c>
    </row>
    <row r="8" spans="2:12" ht="12.75">
      <c r="B8" s="50">
        <v>33016</v>
      </c>
      <c r="C8" s="52">
        <v>41054.0199999999</v>
      </c>
      <c r="D8" s="6">
        <f t="shared" si="0"/>
        <v>0.008143846289358134</v>
      </c>
      <c r="E8" s="52">
        <v>41054.0199999999</v>
      </c>
      <c r="F8" s="6">
        <f t="shared" si="1"/>
        <v>0.016789903945388283</v>
      </c>
      <c r="G8" s="52">
        <v>1061.71</v>
      </c>
      <c r="H8" s="6">
        <f t="shared" si="2"/>
        <v>0.002218724744532983</v>
      </c>
      <c r="I8" s="52">
        <v>23933.75</v>
      </c>
      <c r="J8" s="6">
        <f t="shared" si="3"/>
        <v>0.012696872410526366</v>
      </c>
      <c r="K8" s="38">
        <f t="shared" si="4"/>
        <v>107103.49999999981</v>
      </c>
      <c r="L8" s="6">
        <f t="shared" si="5"/>
        <v>0.01087366750579735</v>
      </c>
    </row>
    <row r="9" spans="2:12" ht="12.75">
      <c r="B9" s="50">
        <v>33018</v>
      </c>
      <c r="C9" s="52">
        <v>0</v>
      </c>
      <c r="D9" s="6">
        <f t="shared" si="0"/>
        <v>0</v>
      </c>
      <c r="E9" s="52">
        <v>0</v>
      </c>
      <c r="F9" s="6">
        <f t="shared" si="1"/>
        <v>0</v>
      </c>
      <c r="G9" s="52">
        <v>0</v>
      </c>
      <c r="H9" s="6">
        <f t="shared" si="2"/>
        <v>0</v>
      </c>
      <c r="I9" s="52">
        <v>5130.27999999999</v>
      </c>
      <c r="J9" s="6">
        <f t="shared" si="3"/>
        <v>0.002721617405975874</v>
      </c>
      <c r="K9" s="38">
        <f t="shared" si="4"/>
        <v>5130.27999999999</v>
      </c>
      <c r="L9" s="6">
        <f t="shared" si="5"/>
        <v>0.0005208509426082435</v>
      </c>
    </row>
    <row r="10" spans="2:12" ht="12.75">
      <c r="B10" s="50">
        <v>33030</v>
      </c>
      <c r="C10" s="52">
        <v>17018.93</v>
      </c>
      <c r="D10" s="6">
        <f t="shared" si="0"/>
        <v>0.0033760287038722683</v>
      </c>
      <c r="E10" s="52">
        <v>17018.93</v>
      </c>
      <c r="F10" s="6">
        <f t="shared" si="1"/>
        <v>0.0069602489586473556</v>
      </c>
      <c r="G10" s="52">
        <v>64.7199999999999</v>
      </c>
      <c r="H10" s="6">
        <f t="shared" si="2"/>
        <v>0.00013524961191490562</v>
      </c>
      <c r="I10" s="52">
        <v>6123.82999999999</v>
      </c>
      <c r="J10" s="6">
        <f t="shared" si="3"/>
        <v>0.0032486964296758155</v>
      </c>
      <c r="K10" s="38">
        <f t="shared" si="4"/>
        <v>40226.40999999999</v>
      </c>
      <c r="L10" s="6">
        <f t="shared" si="5"/>
        <v>0.004083980516900776</v>
      </c>
    </row>
    <row r="11" spans="2:12" ht="12.75">
      <c r="B11" s="50">
        <v>33031</v>
      </c>
      <c r="C11" s="52">
        <v>41.77</v>
      </c>
      <c r="D11" s="6">
        <f t="shared" si="0"/>
        <v>8.285874550323942E-06</v>
      </c>
      <c r="E11" s="52">
        <v>41.77</v>
      </c>
      <c r="F11" s="6">
        <f t="shared" si="1"/>
        <v>1.7082719007757836E-05</v>
      </c>
      <c r="G11" s="52">
        <v>0</v>
      </c>
      <c r="H11" s="6">
        <f t="shared" si="2"/>
        <v>0</v>
      </c>
      <c r="I11" s="52">
        <v>665.889999999999</v>
      </c>
      <c r="J11" s="6">
        <f t="shared" si="3"/>
        <v>0.0003532551467883382</v>
      </c>
      <c r="K11" s="38">
        <f t="shared" si="4"/>
        <v>749.4299999999989</v>
      </c>
      <c r="L11" s="6">
        <f t="shared" si="5"/>
        <v>7.60857734702387E-05</v>
      </c>
    </row>
    <row r="12" spans="2:12" ht="12.75">
      <c r="B12" s="50">
        <v>33032</v>
      </c>
      <c r="C12" s="52">
        <v>650.029999999999</v>
      </c>
      <c r="D12" s="6">
        <f t="shared" si="0"/>
        <v>0.00012894582317325983</v>
      </c>
      <c r="E12" s="52">
        <v>650.029999999999</v>
      </c>
      <c r="F12" s="6">
        <f t="shared" si="1"/>
        <v>0.00026584342438622954</v>
      </c>
      <c r="G12" s="52">
        <v>0</v>
      </c>
      <c r="H12" s="6">
        <f t="shared" si="2"/>
        <v>0</v>
      </c>
      <c r="I12" s="52">
        <v>7245.93999999999</v>
      </c>
      <c r="J12" s="6">
        <f t="shared" si="3"/>
        <v>0.0038439766302534825</v>
      </c>
      <c r="K12" s="38">
        <f t="shared" si="4"/>
        <v>8545.999999999987</v>
      </c>
      <c r="L12" s="6">
        <f t="shared" si="5"/>
        <v>0.0008676314266531362</v>
      </c>
    </row>
    <row r="13" spans="2:12" ht="12.75">
      <c r="B13" s="50">
        <v>33033</v>
      </c>
      <c r="C13" s="52">
        <v>15358</v>
      </c>
      <c r="D13" s="6">
        <f t="shared" si="0"/>
        <v>0.0030465516242249246</v>
      </c>
      <c r="E13" s="52">
        <v>15358</v>
      </c>
      <c r="F13" s="6">
        <f t="shared" si="1"/>
        <v>0.0062809767421868525</v>
      </c>
      <c r="G13" s="52">
        <v>598.97</v>
      </c>
      <c r="H13" s="6">
        <f t="shared" si="2"/>
        <v>0.0012517067374640165</v>
      </c>
      <c r="I13" s="52">
        <v>9167.98999999999</v>
      </c>
      <c r="J13" s="6">
        <f t="shared" si="3"/>
        <v>0.004863625603634261</v>
      </c>
      <c r="K13" s="38">
        <f t="shared" si="4"/>
        <v>40482.95999999999</v>
      </c>
      <c r="L13" s="6">
        <f t="shared" si="5"/>
        <v>0.004110026718926035</v>
      </c>
    </row>
    <row r="14" spans="2:12" ht="12.75">
      <c r="B14" s="50">
        <v>33034</v>
      </c>
      <c r="C14" s="52">
        <v>41544.16</v>
      </c>
      <c r="D14" s="6">
        <f t="shared" si="0"/>
        <v>0.008241074887684604</v>
      </c>
      <c r="E14" s="52">
        <v>41544.16</v>
      </c>
      <c r="F14" s="6">
        <f t="shared" si="1"/>
        <v>0.016990356995291663</v>
      </c>
      <c r="G14" s="52">
        <v>46.84</v>
      </c>
      <c r="H14" s="6">
        <f t="shared" si="2"/>
        <v>9.788460788155422E-05</v>
      </c>
      <c r="I14" s="52">
        <v>6141.07999999999</v>
      </c>
      <c r="J14" s="6">
        <f t="shared" si="3"/>
        <v>0.0032578475676747322</v>
      </c>
      <c r="K14" s="38">
        <f t="shared" si="4"/>
        <v>89276.23999999999</v>
      </c>
      <c r="L14" s="6">
        <f t="shared" si="5"/>
        <v>0.00906375748624244</v>
      </c>
    </row>
    <row r="15" spans="2:12" ht="12.75">
      <c r="B15" s="50">
        <v>33035</v>
      </c>
      <c r="C15" s="52">
        <v>49.5</v>
      </c>
      <c r="D15" s="6">
        <f t="shared" si="0"/>
        <v>9.819267183170579E-06</v>
      </c>
      <c r="E15" s="52">
        <v>49.5</v>
      </c>
      <c r="F15" s="6">
        <f t="shared" si="1"/>
        <v>2.0244064900263652E-05</v>
      </c>
      <c r="G15" s="52">
        <v>0</v>
      </c>
      <c r="H15" s="6">
        <f t="shared" si="2"/>
        <v>0</v>
      </c>
      <c r="I15" s="52">
        <v>0</v>
      </c>
      <c r="J15" s="6">
        <f t="shared" si="3"/>
        <v>0</v>
      </c>
      <c r="K15" s="38">
        <f t="shared" si="4"/>
        <v>99</v>
      </c>
      <c r="L15" s="6">
        <f t="shared" si="5"/>
        <v>1.0050960828301032E-05</v>
      </c>
    </row>
    <row r="16" spans="2:12" ht="12.75">
      <c r="B16" s="50">
        <v>33056</v>
      </c>
      <c r="C16" s="52">
        <v>7485.23999999999</v>
      </c>
      <c r="D16" s="6">
        <f t="shared" si="0"/>
        <v>0.0014848398280839525</v>
      </c>
      <c r="E16" s="52">
        <v>7485.23999999999</v>
      </c>
      <c r="F16" s="6">
        <f t="shared" si="1"/>
        <v>0.0030612461485666526</v>
      </c>
      <c r="G16" s="52">
        <v>21.09</v>
      </c>
      <c r="H16" s="6">
        <f t="shared" si="2"/>
        <v>4.4073150730614394E-05</v>
      </c>
      <c r="I16" s="52">
        <v>1609.95</v>
      </c>
      <c r="J16" s="6">
        <f t="shared" si="3"/>
        <v>0.0008540796881945755</v>
      </c>
      <c r="K16" s="38">
        <f t="shared" si="4"/>
        <v>16601.51999999998</v>
      </c>
      <c r="L16" s="6">
        <f t="shared" si="5"/>
        <v>0.0016854669415177367</v>
      </c>
    </row>
    <row r="17" spans="2:12" ht="12.75">
      <c r="B17" s="50">
        <v>33109</v>
      </c>
      <c r="C17" s="52">
        <v>5630.89999999999</v>
      </c>
      <c r="D17" s="6">
        <f t="shared" si="0"/>
        <v>0.0011169961935700023</v>
      </c>
      <c r="E17" s="52">
        <v>5630.89999999999</v>
      </c>
      <c r="F17" s="6">
        <f t="shared" si="1"/>
        <v>0.00230287484943221</v>
      </c>
      <c r="G17" s="52">
        <v>6944.77999999999</v>
      </c>
      <c r="H17" s="6">
        <f t="shared" si="2"/>
        <v>0.014512960442435078</v>
      </c>
      <c r="I17" s="52">
        <v>0</v>
      </c>
      <c r="J17" s="6">
        <f t="shared" si="3"/>
        <v>0</v>
      </c>
      <c r="K17" s="38">
        <f t="shared" si="4"/>
        <v>18206.57999999997</v>
      </c>
      <c r="L17" s="6">
        <f t="shared" si="5"/>
        <v>0.0018484204282558452</v>
      </c>
    </row>
    <row r="18" spans="2:12" ht="12.75">
      <c r="B18" s="50">
        <v>33122</v>
      </c>
      <c r="C18" s="52">
        <v>60783.58</v>
      </c>
      <c r="D18" s="6">
        <f t="shared" si="0"/>
        <v>0.012057580047871183</v>
      </c>
      <c r="E18" s="52">
        <v>60783.58</v>
      </c>
      <c r="F18" s="6">
        <f t="shared" si="1"/>
        <v>0.0248587219876842</v>
      </c>
      <c r="G18" s="52">
        <v>7271.01</v>
      </c>
      <c r="H18" s="6">
        <f t="shared" si="2"/>
        <v>0.015194704584817666</v>
      </c>
      <c r="I18" s="52">
        <v>87254.0099999999</v>
      </c>
      <c r="J18" s="6">
        <f t="shared" si="3"/>
        <v>0.04628831805616714</v>
      </c>
      <c r="K18" s="38">
        <f t="shared" si="4"/>
        <v>216092.17999999988</v>
      </c>
      <c r="L18" s="6">
        <f t="shared" si="5"/>
        <v>0.021938727641234085</v>
      </c>
    </row>
    <row r="19" spans="2:12" ht="12.75">
      <c r="B19" s="50">
        <v>33125</v>
      </c>
      <c r="C19" s="52">
        <v>1974.31999999999</v>
      </c>
      <c r="D19" s="6">
        <f t="shared" si="0"/>
        <v>0.0003916439512136816</v>
      </c>
      <c r="E19" s="52">
        <v>1974.31999999999</v>
      </c>
      <c r="F19" s="6">
        <f t="shared" si="1"/>
        <v>0.0008074396406846127</v>
      </c>
      <c r="G19" s="52">
        <v>0</v>
      </c>
      <c r="H19" s="6">
        <f t="shared" si="2"/>
        <v>0</v>
      </c>
      <c r="I19" s="52">
        <v>27338.48</v>
      </c>
      <c r="J19" s="6">
        <f t="shared" si="3"/>
        <v>0.014503084241196087</v>
      </c>
      <c r="K19" s="38">
        <f t="shared" si="4"/>
        <v>31287.11999999998</v>
      </c>
      <c r="L19" s="6">
        <f t="shared" si="5"/>
        <v>0.0031764203792965006</v>
      </c>
    </row>
    <row r="20" spans="2:12" ht="12.75">
      <c r="B20" s="50">
        <v>33126</v>
      </c>
      <c r="C20" s="52">
        <v>296661.44</v>
      </c>
      <c r="D20" s="6">
        <f t="shared" si="0"/>
        <v>0.058848443278871274</v>
      </c>
      <c r="E20" s="52">
        <v>296661.44</v>
      </c>
      <c r="F20" s="6">
        <f t="shared" si="1"/>
        <v>0.12132592817708428</v>
      </c>
      <c r="G20" s="52">
        <v>35100.3799999999</v>
      </c>
      <c r="H20" s="6">
        <f t="shared" si="2"/>
        <v>0.07335155706220194</v>
      </c>
      <c r="I20" s="52">
        <v>30982.5499999999</v>
      </c>
      <c r="J20" s="6">
        <f t="shared" si="3"/>
        <v>0.016436266122222903</v>
      </c>
      <c r="K20" s="38">
        <f t="shared" si="4"/>
        <v>659405.8099999998</v>
      </c>
      <c r="L20" s="6">
        <f t="shared" si="5"/>
        <v>0.06694608046731425</v>
      </c>
    </row>
    <row r="21" spans="2:12" ht="12.75">
      <c r="B21" s="50">
        <v>33127</v>
      </c>
      <c r="C21" s="52">
        <v>693.72</v>
      </c>
      <c r="D21" s="6">
        <f t="shared" si="0"/>
        <v>0.0001376125662688706</v>
      </c>
      <c r="E21" s="52">
        <v>693.72</v>
      </c>
      <c r="F21" s="6">
        <f t="shared" si="1"/>
        <v>0.00028371136772951315</v>
      </c>
      <c r="G21" s="52">
        <v>0</v>
      </c>
      <c r="H21" s="6">
        <f t="shared" si="2"/>
        <v>0</v>
      </c>
      <c r="I21" s="52">
        <v>39198.6399999999</v>
      </c>
      <c r="J21" s="6">
        <f t="shared" si="3"/>
        <v>0.020794908058543015</v>
      </c>
      <c r="K21" s="38">
        <f t="shared" si="4"/>
        <v>40586.0799999999</v>
      </c>
      <c r="L21" s="6">
        <f t="shared" si="5"/>
        <v>0.004120495962164555</v>
      </c>
    </row>
    <row r="22" spans="2:12" ht="12.75">
      <c r="B22" s="50">
        <v>33128</v>
      </c>
      <c r="C22" s="52">
        <v>0</v>
      </c>
      <c r="D22" s="6">
        <f t="shared" si="0"/>
        <v>0</v>
      </c>
      <c r="E22" s="52">
        <v>0</v>
      </c>
      <c r="F22" s="6">
        <f t="shared" si="1"/>
        <v>0</v>
      </c>
      <c r="G22" s="52">
        <v>0</v>
      </c>
      <c r="H22" s="6">
        <f t="shared" si="2"/>
        <v>0</v>
      </c>
      <c r="I22" s="52">
        <v>16195.92</v>
      </c>
      <c r="J22" s="6">
        <f t="shared" si="3"/>
        <v>0.00859194776460405</v>
      </c>
      <c r="K22" s="38">
        <f t="shared" si="4"/>
        <v>16195.92</v>
      </c>
      <c r="L22" s="6">
        <f t="shared" si="5"/>
        <v>0.00164428845957876</v>
      </c>
    </row>
    <row r="23" spans="2:12" ht="12.75">
      <c r="B23" s="50">
        <v>33129</v>
      </c>
      <c r="C23" s="52">
        <v>34472.82</v>
      </c>
      <c r="D23" s="6">
        <f t="shared" si="0"/>
        <v>0.006838340002774675</v>
      </c>
      <c r="E23" s="52">
        <v>34472.82</v>
      </c>
      <c r="F23" s="6">
        <f t="shared" si="1"/>
        <v>0.014098383946971856</v>
      </c>
      <c r="G23" s="52">
        <v>1308.02</v>
      </c>
      <c r="H23" s="6">
        <f t="shared" si="2"/>
        <v>0.0027334548420416428</v>
      </c>
      <c r="I23" s="52">
        <v>2348.77</v>
      </c>
      <c r="J23" s="6">
        <f t="shared" si="3"/>
        <v>0.0012460242549400746</v>
      </c>
      <c r="K23" s="38">
        <f t="shared" si="4"/>
        <v>72602.43000000001</v>
      </c>
      <c r="L23" s="6">
        <f t="shared" si="5"/>
        <v>0.007370951312822906</v>
      </c>
    </row>
    <row r="24" spans="2:12" ht="12.75">
      <c r="B24" s="50">
        <v>33130</v>
      </c>
      <c r="C24" s="52">
        <v>62275.9499999999</v>
      </c>
      <c r="D24" s="6">
        <f t="shared" si="0"/>
        <v>0.012353620043146886</v>
      </c>
      <c r="E24" s="52">
        <v>62275.9499999999</v>
      </c>
      <c r="F24" s="6">
        <f t="shared" si="1"/>
        <v>0.025469058051021662</v>
      </c>
      <c r="G24" s="52">
        <v>1611.28</v>
      </c>
      <c r="H24" s="6">
        <f t="shared" si="2"/>
        <v>0.003367197074880245</v>
      </c>
      <c r="I24" s="52">
        <v>85342.9499999999</v>
      </c>
      <c r="J24" s="6">
        <f t="shared" si="3"/>
        <v>0.04527449928606799</v>
      </c>
      <c r="K24" s="38">
        <f t="shared" si="4"/>
        <v>211506.1299999997</v>
      </c>
      <c r="L24" s="6">
        <f t="shared" si="5"/>
        <v>0.02147312957147013</v>
      </c>
    </row>
    <row r="25" spans="2:12" ht="12.75">
      <c r="B25" s="50">
        <v>33131</v>
      </c>
      <c r="C25" s="52">
        <v>349594.849999999</v>
      </c>
      <c r="D25" s="6">
        <f t="shared" si="0"/>
        <v>0.06934879268707941</v>
      </c>
      <c r="E25" s="52">
        <v>349594.849999999</v>
      </c>
      <c r="F25" s="6">
        <f t="shared" si="1"/>
        <v>0.14297415822622053</v>
      </c>
      <c r="G25" s="52">
        <v>190922.48</v>
      </c>
      <c r="H25" s="6">
        <f t="shared" si="2"/>
        <v>0.3989831787056763</v>
      </c>
      <c r="I25" s="52">
        <v>86035.21</v>
      </c>
      <c r="J25" s="6">
        <f t="shared" si="3"/>
        <v>0.04564174373772777</v>
      </c>
      <c r="K25" s="38">
        <f t="shared" si="4"/>
        <v>976147.3899999979</v>
      </c>
      <c r="L25" s="6">
        <f t="shared" si="5"/>
        <v>0.0991032240357401</v>
      </c>
    </row>
    <row r="26" spans="2:12" ht="12.75">
      <c r="B26" s="50">
        <v>33132</v>
      </c>
      <c r="C26" s="52">
        <v>150820.859999999</v>
      </c>
      <c r="D26" s="6">
        <f t="shared" si="0"/>
        <v>0.029918188305768777</v>
      </c>
      <c r="E26" s="52">
        <v>150820.859999999</v>
      </c>
      <c r="F26" s="6">
        <f t="shared" si="1"/>
        <v>0.06168135915461734</v>
      </c>
      <c r="G26" s="52">
        <v>19971.8699999999</v>
      </c>
      <c r="H26" s="6">
        <f t="shared" si="2"/>
        <v>0.04173652142637418</v>
      </c>
      <c r="I26" s="52">
        <v>112449.46</v>
      </c>
      <c r="J26" s="6">
        <f t="shared" si="3"/>
        <v>0.05965452326746073</v>
      </c>
      <c r="K26" s="38">
        <f t="shared" si="4"/>
        <v>434063.0499999979</v>
      </c>
      <c r="L26" s="6">
        <f t="shared" si="5"/>
        <v>0.04406818901578637</v>
      </c>
    </row>
    <row r="27" spans="2:12" ht="12.75">
      <c r="B27" s="50">
        <v>33133</v>
      </c>
      <c r="C27" s="52">
        <v>85427.61</v>
      </c>
      <c r="D27" s="6">
        <f t="shared" si="0"/>
        <v>0.016946192472923127</v>
      </c>
      <c r="E27" s="52">
        <v>85427.61</v>
      </c>
      <c r="F27" s="6">
        <f t="shared" si="1"/>
        <v>0.03493741578008914</v>
      </c>
      <c r="G27" s="52">
        <v>21855.13</v>
      </c>
      <c r="H27" s="6">
        <f t="shared" si="2"/>
        <v>0.04567209287468813</v>
      </c>
      <c r="I27" s="52">
        <v>61973.8899999999</v>
      </c>
      <c r="J27" s="6">
        <f t="shared" si="3"/>
        <v>0.03287719534606965</v>
      </c>
      <c r="K27" s="38">
        <f t="shared" si="4"/>
        <v>254684.2399999999</v>
      </c>
      <c r="L27" s="6">
        <f t="shared" si="5"/>
        <v>0.025856781008339574</v>
      </c>
    </row>
    <row r="28" spans="2:12" ht="12.75">
      <c r="B28" s="50">
        <v>33134</v>
      </c>
      <c r="C28" s="52">
        <v>111563.57</v>
      </c>
      <c r="D28" s="6">
        <f t="shared" si="0"/>
        <v>0.022130757610875833</v>
      </c>
      <c r="E28" s="52">
        <v>111563.57</v>
      </c>
      <c r="F28" s="6">
        <f t="shared" si="1"/>
        <v>0.045626265688588026</v>
      </c>
      <c r="G28" s="52">
        <v>38222.8499999999</v>
      </c>
      <c r="H28" s="6">
        <f t="shared" si="2"/>
        <v>0.07987678660045804</v>
      </c>
      <c r="I28" s="52">
        <v>109604.71</v>
      </c>
      <c r="J28" s="6">
        <f t="shared" si="3"/>
        <v>0.058145381248769765</v>
      </c>
      <c r="K28" s="38">
        <f t="shared" si="4"/>
        <v>370954.6999999999</v>
      </c>
      <c r="L28" s="6">
        <f t="shared" si="5"/>
        <v>0.0376611228159006</v>
      </c>
    </row>
    <row r="29" spans="2:12" ht="12.75">
      <c r="B29" s="50">
        <v>33135</v>
      </c>
      <c r="C29" s="52">
        <v>2554.25</v>
      </c>
      <c r="D29" s="6">
        <f t="shared" si="0"/>
        <v>0.0005066841051033021</v>
      </c>
      <c r="E29" s="52">
        <v>2554.25</v>
      </c>
      <c r="F29" s="6">
        <f t="shared" si="1"/>
        <v>0.0010446141974040089</v>
      </c>
      <c r="G29" s="52">
        <v>0</v>
      </c>
      <c r="H29" s="6">
        <f t="shared" si="2"/>
        <v>0</v>
      </c>
      <c r="I29" s="52">
        <v>32701.4199999999</v>
      </c>
      <c r="J29" s="6">
        <f t="shared" si="3"/>
        <v>0.01734812795249528</v>
      </c>
      <c r="K29" s="38">
        <f t="shared" si="4"/>
        <v>37809.9199999999</v>
      </c>
      <c r="L29" s="6">
        <f t="shared" si="5"/>
        <v>0.003838646715567623</v>
      </c>
    </row>
    <row r="30" spans="2:12" ht="12.75">
      <c r="B30" s="50">
        <v>33136</v>
      </c>
      <c r="C30" s="52">
        <v>14235.74</v>
      </c>
      <c r="D30" s="6">
        <f t="shared" si="0"/>
        <v>0.002823929992124217</v>
      </c>
      <c r="E30" s="52">
        <v>14235.74</v>
      </c>
      <c r="F30" s="6">
        <f t="shared" si="1"/>
        <v>0.005822004938652107</v>
      </c>
      <c r="G30" s="52">
        <v>621.94</v>
      </c>
      <c r="H30" s="6">
        <f t="shared" si="2"/>
        <v>0.0012997086470079812</v>
      </c>
      <c r="I30" s="52">
        <v>1514.89</v>
      </c>
      <c r="J30" s="6">
        <f t="shared" si="3"/>
        <v>0.0008036502865611234</v>
      </c>
      <c r="K30" s="38">
        <f t="shared" si="4"/>
        <v>30608.309999999998</v>
      </c>
      <c r="L30" s="6">
        <f t="shared" si="5"/>
        <v>0.003107504291217118</v>
      </c>
    </row>
    <row r="31" spans="2:12" ht="12.75">
      <c r="B31" s="50">
        <v>33137</v>
      </c>
      <c r="C31" s="52">
        <v>6550.5</v>
      </c>
      <c r="D31" s="6">
        <f t="shared" si="0"/>
        <v>0.0012994163572395733</v>
      </c>
      <c r="E31" s="52">
        <v>6550.5</v>
      </c>
      <c r="F31" s="6">
        <f t="shared" si="1"/>
        <v>0.0026789645884682236</v>
      </c>
      <c r="G31" s="52">
        <v>0</v>
      </c>
      <c r="H31" s="6">
        <f t="shared" si="2"/>
        <v>0</v>
      </c>
      <c r="I31" s="52">
        <v>40295.29</v>
      </c>
      <c r="J31" s="6">
        <f t="shared" si="3"/>
        <v>0.02137668170993509</v>
      </c>
      <c r="K31" s="38">
        <f t="shared" si="4"/>
        <v>53396.29</v>
      </c>
      <c r="L31" s="6">
        <f t="shared" si="5"/>
        <v>0.005421050698652547</v>
      </c>
    </row>
    <row r="32" spans="2:12" ht="12.75">
      <c r="B32" s="50">
        <v>33138</v>
      </c>
      <c r="C32" s="52">
        <v>58253</v>
      </c>
      <c r="D32" s="6">
        <f t="shared" si="0"/>
        <v>0.011555591337802743</v>
      </c>
      <c r="E32" s="52">
        <v>58253</v>
      </c>
      <c r="F32" s="6">
        <f t="shared" si="1"/>
        <v>0.02382378813404159</v>
      </c>
      <c r="G32" s="52">
        <v>8119.88</v>
      </c>
      <c r="H32" s="6">
        <f t="shared" si="2"/>
        <v>0.01696864367731158</v>
      </c>
      <c r="I32" s="52">
        <v>12372.48</v>
      </c>
      <c r="J32" s="6">
        <f t="shared" si="3"/>
        <v>0.006563609963411051</v>
      </c>
      <c r="K32" s="38">
        <f t="shared" si="4"/>
        <v>136998.36000000002</v>
      </c>
      <c r="L32" s="6">
        <f t="shared" si="5"/>
        <v>0.013908738887893768</v>
      </c>
    </row>
    <row r="33" spans="2:12" ht="12.75">
      <c r="B33" s="50">
        <v>33139</v>
      </c>
      <c r="C33" s="52">
        <v>1513192.62</v>
      </c>
      <c r="D33" s="6">
        <f t="shared" si="0"/>
        <v>0.3001705582905436</v>
      </c>
      <c r="E33" s="52">
        <v>288.11</v>
      </c>
      <c r="F33" s="6">
        <f t="shared" si="1"/>
        <v>0.00011782863713969618</v>
      </c>
      <c r="G33" s="52">
        <v>0</v>
      </c>
      <c r="H33" s="6">
        <f t="shared" si="2"/>
        <v>0</v>
      </c>
      <c r="I33" s="52">
        <v>0</v>
      </c>
      <c r="J33" s="6">
        <f t="shared" si="3"/>
        <v>0</v>
      </c>
      <c r="K33" s="38">
        <f t="shared" si="4"/>
        <v>1513480.7300000002</v>
      </c>
      <c r="L33" s="6">
        <f t="shared" si="5"/>
        <v>0.15365591446079244</v>
      </c>
    </row>
    <row r="34" spans="2:12" ht="12.75">
      <c r="B34" s="50">
        <v>33140</v>
      </c>
      <c r="C34" s="52">
        <v>956216.25</v>
      </c>
      <c r="D34" s="6">
        <f t="shared" si="0"/>
        <v>0.18968369381089767</v>
      </c>
      <c r="E34" s="52">
        <v>0</v>
      </c>
      <c r="F34" s="6">
        <f t="shared" si="1"/>
        <v>0</v>
      </c>
      <c r="G34" s="52">
        <v>0</v>
      </c>
      <c r="H34" s="6">
        <f t="shared" si="2"/>
        <v>0</v>
      </c>
      <c r="I34" s="52">
        <v>0</v>
      </c>
      <c r="J34" s="6">
        <f t="shared" si="3"/>
        <v>0</v>
      </c>
      <c r="K34" s="38">
        <f t="shared" si="4"/>
        <v>956216.25</v>
      </c>
      <c r="L34" s="6">
        <f t="shared" si="5"/>
        <v>0.0970797179003526</v>
      </c>
    </row>
    <row r="35" spans="2:12" ht="12.75">
      <c r="B35" s="50">
        <v>33141</v>
      </c>
      <c r="C35" s="52">
        <v>136331.489999999</v>
      </c>
      <c r="D35" s="6">
        <f aca="true" t="shared" si="6" ref="D35:D66">+C35/$C$79</f>
        <v>0.027043945975550265</v>
      </c>
      <c r="E35" s="52">
        <v>9503.95999999999</v>
      </c>
      <c r="F35" s="6">
        <f t="shared" si="1"/>
        <v>0.003886844102010294</v>
      </c>
      <c r="G35" s="52">
        <v>8917.92</v>
      </c>
      <c r="H35" s="6">
        <f t="shared" si="2"/>
        <v>0.018636359998272203</v>
      </c>
      <c r="I35" s="52">
        <v>5871.23999999999</v>
      </c>
      <c r="J35" s="6">
        <f t="shared" si="3"/>
        <v>0.0031146972443339923</v>
      </c>
      <c r="K35" s="38">
        <f t="shared" si="4"/>
        <v>160624.609999999</v>
      </c>
      <c r="L35" s="6">
        <f t="shared" si="5"/>
        <v>0.01630739053708202</v>
      </c>
    </row>
    <row r="36" spans="2:12" ht="12.75">
      <c r="B36" s="50">
        <v>33142</v>
      </c>
      <c r="C36" s="52">
        <v>92535.46</v>
      </c>
      <c r="D36" s="6">
        <f t="shared" si="6"/>
        <v>0.018356169811264523</v>
      </c>
      <c r="E36" s="52">
        <v>92535.46</v>
      </c>
      <c r="F36" s="6">
        <f t="shared" si="1"/>
        <v>0.03784432035991417</v>
      </c>
      <c r="G36" s="52">
        <v>7479.04</v>
      </c>
      <c r="H36" s="6">
        <f t="shared" si="2"/>
        <v>0.015629438465637472</v>
      </c>
      <c r="I36" s="52">
        <v>16313.78</v>
      </c>
      <c r="J36" s="6">
        <f t="shared" si="3"/>
        <v>0.00865447258341868</v>
      </c>
      <c r="K36" s="38">
        <f t="shared" si="4"/>
        <v>208863.74000000002</v>
      </c>
      <c r="L36" s="6">
        <f t="shared" si="5"/>
        <v>0.021204861304974256</v>
      </c>
    </row>
    <row r="37" spans="2:12" ht="12.75">
      <c r="B37" s="50">
        <v>33143</v>
      </c>
      <c r="C37" s="52">
        <v>22890.36</v>
      </c>
      <c r="D37" s="6">
        <f t="shared" si="6"/>
        <v>0.004540738601191121</v>
      </c>
      <c r="E37" s="52">
        <v>22890.36</v>
      </c>
      <c r="F37" s="6">
        <f t="shared" si="1"/>
        <v>0.009361493604654528</v>
      </c>
      <c r="G37" s="52">
        <v>0</v>
      </c>
      <c r="H37" s="6">
        <f t="shared" si="2"/>
        <v>0</v>
      </c>
      <c r="I37" s="52">
        <v>50023.72</v>
      </c>
      <c r="J37" s="6">
        <f t="shared" si="3"/>
        <v>0.02653762115589475</v>
      </c>
      <c r="K37" s="38">
        <f t="shared" si="4"/>
        <v>95804.44</v>
      </c>
      <c r="L37" s="6">
        <f t="shared" si="5"/>
        <v>0.00972653205674057</v>
      </c>
    </row>
    <row r="38" spans="2:12" ht="12.75">
      <c r="B38" s="50">
        <v>33144</v>
      </c>
      <c r="C38" s="52">
        <v>13468.98</v>
      </c>
      <c r="D38" s="6">
        <f t="shared" si="6"/>
        <v>0.002671828551611735</v>
      </c>
      <c r="E38" s="52">
        <v>13468.98</v>
      </c>
      <c r="F38" s="6">
        <f t="shared" si="1"/>
        <v>0.0055084223284919825</v>
      </c>
      <c r="G38" s="52">
        <v>518.63</v>
      </c>
      <c r="H38" s="6">
        <f t="shared" si="2"/>
        <v>0.001083814991153084</v>
      </c>
      <c r="I38" s="52">
        <v>21694.18</v>
      </c>
      <c r="J38" s="6">
        <f t="shared" si="3"/>
        <v>0.011508778837875088</v>
      </c>
      <c r="K38" s="38">
        <f t="shared" si="4"/>
        <v>49150.770000000004</v>
      </c>
      <c r="L38" s="6">
        <f t="shared" si="5"/>
        <v>0.004990024888392258</v>
      </c>
    </row>
    <row r="39" spans="2:12" ht="12.75">
      <c r="B39" s="50">
        <v>33145</v>
      </c>
      <c r="C39" s="52">
        <v>6871.36999999999</v>
      </c>
      <c r="D39" s="6">
        <f t="shared" si="6"/>
        <v>0.001363067029180257</v>
      </c>
      <c r="E39" s="52">
        <v>6871.36999999999</v>
      </c>
      <c r="F39" s="6">
        <f t="shared" si="1"/>
        <v>0.0028101911158328174</v>
      </c>
      <c r="G39" s="52">
        <v>0</v>
      </c>
      <c r="H39" s="6">
        <f t="shared" si="2"/>
        <v>0</v>
      </c>
      <c r="I39" s="52">
        <v>32133.52</v>
      </c>
      <c r="J39" s="6">
        <f t="shared" si="3"/>
        <v>0.017046856574548377</v>
      </c>
      <c r="K39" s="38">
        <f t="shared" si="4"/>
        <v>45876.25999999998</v>
      </c>
      <c r="L39" s="6">
        <f t="shared" si="5"/>
        <v>0.004657580729383367</v>
      </c>
    </row>
    <row r="40" spans="2:12" ht="12.75">
      <c r="B40" s="50">
        <v>33146</v>
      </c>
      <c r="C40" s="52">
        <v>19774.2599999999</v>
      </c>
      <c r="D40" s="6">
        <f t="shared" si="6"/>
        <v>0.003922600854332963</v>
      </c>
      <c r="E40" s="52">
        <v>19774.2599999999</v>
      </c>
      <c r="F40" s="6">
        <f t="shared" si="1"/>
        <v>0.008087099046357283</v>
      </c>
      <c r="G40" s="52">
        <v>1023.77</v>
      </c>
      <c r="H40" s="6">
        <f t="shared" si="2"/>
        <v>0.0021394390480550547</v>
      </c>
      <c r="I40" s="52">
        <v>44290.0299999999</v>
      </c>
      <c r="J40" s="6">
        <f t="shared" si="3"/>
        <v>0.02349589429021293</v>
      </c>
      <c r="K40" s="38">
        <f t="shared" si="4"/>
        <v>84862.31999999969</v>
      </c>
      <c r="L40" s="6">
        <f t="shared" si="5"/>
        <v>0.008615634890088323</v>
      </c>
    </row>
    <row r="41" spans="2:12" ht="12.75">
      <c r="B41" s="50">
        <v>33147</v>
      </c>
      <c r="C41" s="52">
        <v>713.12</v>
      </c>
      <c r="D41" s="6">
        <f t="shared" si="6"/>
        <v>0.00014146092552853745</v>
      </c>
      <c r="E41" s="52">
        <v>713.12</v>
      </c>
      <c r="F41" s="6">
        <f t="shared" si="1"/>
        <v>0.00029164540528638414</v>
      </c>
      <c r="G41" s="52">
        <v>0</v>
      </c>
      <c r="H41" s="6">
        <f t="shared" si="2"/>
        <v>0</v>
      </c>
      <c r="I41" s="52">
        <v>0</v>
      </c>
      <c r="J41" s="6">
        <f t="shared" si="3"/>
        <v>0</v>
      </c>
      <c r="K41" s="38">
        <f t="shared" si="4"/>
        <v>1426.24</v>
      </c>
      <c r="L41" s="6">
        <f t="shared" si="5"/>
        <v>0.00014479881183591982</v>
      </c>
    </row>
    <row r="42" spans="2:12" ht="12.75">
      <c r="B42" s="50">
        <v>33149</v>
      </c>
      <c r="C42" s="52">
        <v>68371.38</v>
      </c>
      <c r="D42" s="6">
        <f t="shared" si="6"/>
        <v>0.013562764604082532</v>
      </c>
      <c r="E42" s="52">
        <v>68371.38</v>
      </c>
      <c r="F42" s="6">
        <f t="shared" si="1"/>
        <v>0.02796191220284017</v>
      </c>
      <c r="G42" s="52">
        <v>22533.49</v>
      </c>
      <c r="H42" s="6">
        <f t="shared" si="2"/>
        <v>0.04708970608140314</v>
      </c>
      <c r="I42" s="52">
        <v>36385.4499999999</v>
      </c>
      <c r="J42" s="6">
        <f t="shared" si="3"/>
        <v>0.01930250864363442</v>
      </c>
      <c r="K42" s="38">
        <f t="shared" si="4"/>
        <v>195661.6999999999</v>
      </c>
      <c r="L42" s="6">
        <f t="shared" si="5"/>
        <v>0.01986452608382613</v>
      </c>
    </row>
    <row r="43" spans="2:12" ht="12.75">
      <c r="B43" s="50">
        <v>33150</v>
      </c>
      <c r="C43" s="52">
        <v>166.72</v>
      </c>
      <c r="D43" s="6">
        <f t="shared" si="6"/>
        <v>3.307208534905452E-05</v>
      </c>
      <c r="E43" s="52">
        <v>166.72</v>
      </c>
      <c r="F43" s="6">
        <f t="shared" si="1"/>
        <v>6.818364646812032E-05</v>
      </c>
      <c r="G43" s="52">
        <v>0</v>
      </c>
      <c r="H43" s="6">
        <f t="shared" si="2"/>
        <v>0</v>
      </c>
      <c r="I43" s="52">
        <v>0</v>
      </c>
      <c r="J43" s="6">
        <f t="shared" si="3"/>
        <v>0</v>
      </c>
      <c r="K43" s="38">
        <f t="shared" si="4"/>
        <v>333.44</v>
      </c>
      <c r="L43" s="6">
        <f t="shared" si="5"/>
        <v>3.3852448268572686E-05</v>
      </c>
    </row>
    <row r="44" spans="2:12" ht="12.75">
      <c r="B44" s="50">
        <v>33154</v>
      </c>
      <c r="C44" s="52">
        <v>2957.38</v>
      </c>
      <c r="D44" s="6">
        <f t="shared" si="6"/>
        <v>0.0005866526137811113</v>
      </c>
      <c r="E44" s="52">
        <v>2957.38</v>
      </c>
      <c r="F44" s="6">
        <f t="shared" si="1"/>
        <v>0.0012094826798937721</v>
      </c>
      <c r="G44" s="52">
        <v>5514.26</v>
      </c>
      <c r="H44" s="6">
        <f t="shared" si="2"/>
        <v>0.011523509347927821</v>
      </c>
      <c r="I44" s="52">
        <v>452.79</v>
      </c>
      <c r="J44" s="6">
        <f t="shared" si="3"/>
        <v>0.00024020543620461622</v>
      </c>
      <c r="K44" s="38">
        <f t="shared" si="4"/>
        <v>11881.810000000001</v>
      </c>
      <c r="L44" s="6">
        <f t="shared" si="5"/>
        <v>0.0012062990593870251</v>
      </c>
    </row>
    <row r="45" spans="2:12" ht="12.75">
      <c r="B45" s="50">
        <v>33155</v>
      </c>
      <c r="C45" s="52">
        <v>0</v>
      </c>
      <c r="D45" s="6">
        <f t="shared" si="6"/>
        <v>0</v>
      </c>
      <c r="E45" s="52">
        <v>0</v>
      </c>
      <c r="F45" s="6">
        <f t="shared" si="1"/>
        <v>0</v>
      </c>
      <c r="G45" s="52">
        <v>0</v>
      </c>
      <c r="H45" s="6">
        <f t="shared" si="2"/>
        <v>0</v>
      </c>
      <c r="I45" s="52">
        <v>41107.11</v>
      </c>
      <c r="J45" s="6">
        <f t="shared" si="3"/>
        <v>0.0218073528316905</v>
      </c>
      <c r="K45" s="38">
        <f t="shared" si="4"/>
        <v>41107.11</v>
      </c>
      <c r="L45" s="6">
        <f t="shared" si="5"/>
        <v>0.004173393458329916</v>
      </c>
    </row>
    <row r="46" spans="2:12" ht="12.75">
      <c r="B46" s="50">
        <v>33156</v>
      </c>
      <c r="C46" s="52">
        <v>34009.1999999999</v>
      </c>
      <c r="D46" s="6">
        <f t="shared" si="6"/>
        <v>0.006746372151229978</v>
      </c>
      <c r="E46" s="52">
        <v>34009.1999999999</v>
      </c>
      <c r="F46" s="6">
        <f t="shared" si="1"/>
        <v>0.013908776808202922</v>
      </c>
      <c r="G46" s="52">
        <v>3897.69999999999</v>
      </c>
      <c r="H46" s="6">
        <f t="shared" si="2"/>
        <v>0.008145278312124955</v>
      </c>
      <c r="I46" s="52">
        <v>69180.2799999999</v>
      </c>
      <c r="J46" s="6">
        <f t="shared" si="3"/>
        <v>0.036700190671519826</v>
      </c>
      <c r="K46" s="38">
        <f t="shared" si="4"/>
        <v>141096.3799999997</v>
      </c>
      <c r="L46" s="6">
        <f t="shared" si="5"/>
        <v>0.014324789781768427</v>
      </c>
    </row>
    <row r="47" spans="2:12" ht="12.75">
      <c r="B47" s="50">
        <v>33157</v>
      </c>
      <c r="C47" s="52">
        <v>82.03</v>
      </c>
      <c r="D47" s="6">
        <f t="shared" si="6"/>
        <v>1.627221185930268E-05</v>
      </c>
      <c r="E47" s="52">
        <v>82.03</v>
      </c>
      <c r="F47" s="6">
        <f t="shared" si="1"/>
        <v>3.3547891793305607E-05</v>
      </c>
      <c r="G47" s="52">
        <v>0</v>
      </c>
      <c r="H47" s="6">
        <f t="shared" si="2"/>
        <v>0</v>
      </c>
      <c r="I47" s="52">
        <v>10611.9599999999</v>
      </c>
      <c r="J47" s="6">
        <f t="shared" si="3"/>
        <v>0.005629652776752833</v>
      </c>
      <c r="K47" s="38">
        <f t="shared" si="4"/>
        <v>10776.0199999999</v>
      </c>
      <c r="L47" s="6">
        <f t="shared" si="5"/>
        <v>0.0010940338879291665</v>
      </c>
    </row>
    <row r="48" spans="2:12" ht="12.75">
      <c r="B48" s="50">
        <v>33158</v>
      </c>
      <c r="C48" s="52">
        <v>73.14</v>
      </c>
      <c r="D48" s="6">
        <f t="shared" si="6"/>
        <v>1.4508711147012044E-05</v>
      </c>
      <c r="E48" s="52">
        <v>73.14</v>
      </c>
      <c r="F48" s="6">
        <f t="shared" si="1"/>
        <v>2.991213953141987E-05</v>
      </c>
      <c r="G48" s="52">
        <v>0</v>
      </c>
      <c r="H48" s="6">
        <f t="shared" si="2"/>
        <v>0</v>
      </c>
      <c r="I48" s="52">
        <v>879.429999999999</v>
      </c>
      <c r="J48" s="6">
        <f t="shared" si="3"/>
        <v>0.0004665382777036273</v>
      </c>
      <c r="K48" s="38">
        <f t="shared" si="4"/>
        <v>1025.7099999999991</v>
      </c>
      <c r="L48" s="6">
        <f t="shared" si="5"/>
        <v>0.00010413506092117821</v>
      </c>
    </row>
    <row r="49" spans="2:12" ht="12.75">
      <c r="B49" s="50">
        <v>33160</v>
      </c>
      <c r="C49" s="52">
        <v>209837.89</v>
      </c>
      <c r="D49" s="6">
        <f t="shared" si="6"/>
        <v>0.04162533953662138</v>
      </c>
      <c r="E49" s="52">
        <v>209837.89</v>
      </c>
      <c r="F49" s="6">
        <f t="shared" si="1"/>
        <v>0.08581761340796738</v>
      </c>
      <c r="G49" s="52">
        <v>31941.0999999999</v>
      </c>
      <c r="H49" s="6">
        <f t="shared" si="2"/>
        <v>0.06674940326228654</v>
      </c>
      <c r="I49" s="52">
        <v>79493.36</v>
      </c>
      <c r="J49" s="6">
        <f t="shared" si="3"/>
        <v>0.04217128738304863</v>
      </c>
      <c r="K49" s="38">
        <f t="shared" si="4"/>
        <v>531110.24</v>
      </c>
      <c r="L49" s="6">
        <f t="shared" si="5"/>
        <v>0.053920891088379386</v>
      </c>
    </row>
    <row r="50" spans="2:12" ht="12.75">
      <c r="B50" s="50">
        <v>33161</v>
      </c>
      <c r="C50" s="52">
        <v>0</v>
      </c>
      <c r="D50" s="6">
        <f t="shared" si="6"/>
        <v>0</v>
      </c>
      <c r="E50" s="52">
        <v>0</v>
      </c>
      <c r="F50" s="6">
        <f t="shared" si="1"/>
        <v>0</v>
      </c>
      <c r="G50" s="52">
        <v>0</v>
      </c>
      <c r="H50" s="6">
        <f t="shared" si="2"/>
        <v>0</v>
      </c>
      <c r="I50" s="52">
        <v>1504.53</v>
      </c>
      <c r="J50" s="6">
        <f t="shared" si="3"/>
        <v>0.0007981542987542375</v>
      </c>
      <c r="K50" s="38">
        <f t="shared" si="4"/>
        <v>1504.53</v>
      </c>
      <c r="L50" s="6">
        <f t="shared" si="5"/>
        <v>0.00015274719287882576</v>
      </c>
    </row>
    <row r="51" spans="2:12" ht="12.75">
      <c r="B51" s="50">
        <v>33162</v>
      </c>
      <c r="C51" s="52">
        <v>426.699999999999</v>
      </c>
      <c r="D51" s="6">
        <f t="shared" si="6"/>
        <v>8.464406680927023E-05</v>
      </c>
      <c r="E51" s="52">
        <v>426.699999999999</v>
      </c>
      <c r="F51" s="6">
        <f t="shared" si="1"/>
        <v>0.00017450792915035316</v>
      </c>
      <c r="G51" s="52">
        <v>0</v>
      </c>
      <c r="H51" s="6">
        <f t="shared" si="2"/>
        <v>0</v>
      </c>
      <c r="I51" s="52">
        <v>1713.7</v>
      </c>
      <c r="J51" s="6">
        <f t="shared" si="3"/>
        <v>0.0009091191413764677</v>
      </c>
      <c r="K51" s="38">
        <f t="shared" si="4"/>
        <v>2567.099999999998</v>
      </c>
      <c r="L51" s="6">
        <f t="shared" si="5"/>
        <v>0.0002606244600235511</v>
      </c>
    </row>
    <row r="52" spans="2:12" ht="12.75">
      <c r="B52" s="50">
        <v>33165</v>
      </c>
      <c r="C52" s="52">
        <v>0</v>
      </c>
      <c r="D52" s="6">
        <f t="shared" si="6"/>
        <v>0</v>
      </c>
      <c r="E52" s="52">
        <v>0</v>
      </c>
      <c r="F52" s="6">
        <f t="shared" si="1"/>
        <v>0</v>
      </c>
      <c r="G52" s="52">
        <v>0</v>
      </c>
      <c r="H52" s="6">
        <f t="shared" si="2"/>
        <v>0</v>
      </c>
      <c r="I52" s="52">
        <v>29055.73</v>
      </c>
      <c r="J52" s="6">
        <f t="shared" si="3"/>
        <v>0.015414086660247694</v>
      </c>
      <c r="K52" s="38">
        <f t="shared" si="4"/>
        <v>29055.73</v>
      </c>
      <c r="L52" s="6">
        <f t="shared" si="5"/>
        <v>0.002949878828966577</v>
      </c>
    </row>
    <row r="53" spans="2:12" ht="12.75">
      <c r="B53" s="50">
        <v>33166</v>
      </c>
      <c r="C53" s="52">
        <v>158591.22</v>
      </c>
      <c r="D53" s="6">
        <f t="shared" si="6"/>
        <v>0.031459587112827994</v>
      </c>
      <c r="E53" s="52">
        <v>158591.22</v>
      </c>
      <c r="F53" s="6">
        <f t="shared" si="1"/>
        <v>0.06485921111700992</v>
      </c>
      <c r="G53" s="52">
        <v>5810.85</v>
      </c>
      <c r="H53" s="6">
        <f t="shared" si="2"/>
        <v>0.012143312846040337</v>
      </c>
      <c r="I53" s="52">
        <v>32963</v>
      </c>
      <c r="J53" s="6">
        <f t="shared" si="3"/>
        <v>0.01748689633961166</v>
      </c>
      <c r="K53" s="38">
        <f t="shared" si="4"/>
        <v>355956.29</v>
      </c>
      <c r="L53" s="6">
        <f t="shared" si="5"/>
        <v>0.03613841138765012</v>
      </c>
    </row>
    <row r="54" spans="2:12" ht="12.75">
      <c r="B54" s="50">
        <v>33168</v>
      </c>
      <c r="C54" s="52">
        <v>1332.83999999999</v>
      </c>
      <c r="D54" s="6">
        <f t="shared" si="6"/>
        <v>0.00026439418328115104</v>
      </c>
      <c r="E54" s="52">
        <v>1332.83999999999</v>
      </c>
      <c r="F54" s="6">
        <f t="shared" si="1"/>
        <v>0.0005450929184175193</v>
      </c>
      <c r="G54" s="52">
        <v>0</v>
      </c>
      <c r="H54" s="6">
        <f t="shared" si="2"/>
        <v>0</v>
      </c>
      <c r="I54" s="52">
        <v>3591.73999999999</v>
      </c>
      <c r="J54" s="6">
        <f t="shared" si="3"/>
        <v>0.001905420776593047</v>
      </c>
      <c r="K54" s="38">
        <f t="shared" si="4"/>
        <v>6257.419999999969</v>
      </c>
      <c r="L54" s="6">
        <f t="shared" si="5"/>
        <v>0.00063528366975987</v>
      </c>
    </row>
    <row r="55" spans="2:12" ht="12.75">
      <c r="B55" s="50">
        <v>33169</v>
      </c>
      <c r="C55" s="52">
        <v>8267.76</v>
      </c>
      <c r="D55" s="6">
        <f t="shared" si="6"/>
        <v>0.0016400675645723312</v>
      </c>
      <c r="E55" s="52">
        <v>8267.76</v>
      </c>
      <c r="F55" s="6">
        <f t="shared" si="1"/>
        <v>0.003381274141814219</v>
      </c>
      <c r="G55" s="52">
        <v>0</v>
      </c>
      <c r="H55" s="6">
        <f t="shared" si="2"/>
        <v>0</v>
      </c>
      <c r="I55" s="52">
        <v>21642.97</v>
      </c>
      <c r="J55" s="6">
        <f t="shared" si="3"/>
        <v>0.01148161189428526</v>
      </c>
      <c r="K55" s="38">
        <f t="shared" si="4"/>
        <v>38178.490000000005</v>
      </c>
      <c r="L55" s="6">
        <f t="shared" si="5"/>
        <v>0.003876065732057401</v>
      </c>
    </row>
    <row r="56" spans="2:12" ht="12.75">
      <c r="B56" s="50">
        <v>33170</v>
      </c>
      <c r="C56" s="52">
        <v>433.029999999999</v>
      </c>
      <c r="D56" s="6">
        <f t="shared" si="6"/>
        <v>8.589974279451204E-05</v>
      </c>
      <c r="E56" s="52">
        <v>433.029999999999</v>
      </c>
      <c r="F56" s="6">
        <f t="shared" si="1"/>
        <v>0.00017709671563153836</v>
      </c>
      <c r="G56" s="52">
        <v>0</v>
      </c>
      <c r="H56" s="6">
        <f t="shared" si="2"/>
        <v>0</v>
      </c>
      <c r="I56" s="52">
        <v>0</v>
      </c>
      <c r="J56" s="6">
        <f t="shared" si="3"/>
        <v>0</v>
      </c>
      <c r="K56" s="38">
        <f t="shared" si="4"/>
        <v>866.059999999998</v>
      </c>
      <c r="L56" s="6">
        <f t="shared" si="5"/>
        <v>8.792661752483204E-05</v>
      </c>
    </row>
    <row r="57" spans="2:12" ht="12.75">
      <c r="B57" s="50">
        <v>33172</v>
      </c>
      <c r="C57" s="52">
        <v>100363.16</v>
      </c>
      <c r="D57" s="6">
        <f t="shared" si="6"/>
        <v>0.019908943098733298</v>
      </c>
      <c r="E57" s="52">
        <v>100363.16</v>
      </c>
      <c r="F57" s="6">
        <f t="shared" si="1"/>
        <v>0.041045622719910003</v>
      </c>
      <c r="G57" s="52">
        <v>7085.79</v>
      </c>
      <c r="H57" s="6">
        <f t="shared" si="2"/>
        <v>0.014807638251089624</v>
      </c>
      <c r="I57" s="52">
        <v>114661.929999999</v>
      </c>
      <c r="J57" s="6">
        <f t="shared" si="3"/>
        <v>0.06082824026968999</v>
      </c>
      <c r="K57" s="38">
        <f t="shared" si="4"/>
        <v>322474.039999999</v>
      </c>
      <c r="L57" s="6">
        <f t="shared" si="5"/>
        <v>0.03273913074933303</v>
      </c>
    </row>
    <row r="58" spans="2:12" ht="12.75">
      <c r="B58" s="50">
        <v>33173</v>
      </c>
      <c r="C58" s="52">
        <v>0</v>
      </c>
      <c r="D58" s="6">
        <f t="shared" si="6"/>
        <v>0</v>
      </c>
      <c r="E58" s="52">
        <v>0</v>
      </c>
      <c r="F58" s="6">
        <f t="shared" si="1"/>
        <v>0</v>
      </c>
      <c r="G58" s="52">
        <v>0</v>
      </c>
      <c r="H58" s="6">
        <f t="shared" si="2"/>
        <v>0</v>
      </c>
      <c r="I58" s="52">
        <v>15325.49</v>
      </c>
      <c r="J58" s="6">
        <f t="shared" si="3"/>
        <v>0.008130183993682465</v>
      </c>
      <c r="K58" s="38">
        <f t="shared" si="4"/>
        <v>15325.49</v>
      </c>
      <c r="L58" s="6">
        <f t="shared" si="5"/>
        <v>0.0015559181784294866</v>
      </c>
    </row>
    <row r="59" spans="2:12" ht="12.75">
      <c r="B59" s="50">
        <v>33174</v>
      </c>
      <c r="C59" s="52">
        <v>87.45</v>
      </c>
      <c r="D59" s="6">
        <f t="shared" si="6"/>
        <v>1.7347372023601356E-05</v>
      </c>
      <c r="E59" s="52">
        <v>87.45</v>
      </c>
      <c r="F59" s="6">
        <f t="shared" si="1"/>
        <v>3.5764514657132454E-05</v>
      </c>
      <c r="G59" s="52">
        <v>0</v>
      </c>
      <c r="H59" s="6">
        <f t="shared" si="2"/>
        <v>0</v>
      </c>
      <c r="I59" s="52">
        <v>13564.34</v>
      </c>
      <c r="J59" s="6">
        <f t="shared" si="3"/>
        <v>0.0071958925915495565</v>
      </c>
      <c r="K59" s="38">
        <f t="shared" si="4"/>
        <v>13739.24</v>
      </c>
      <c r="L59" s="6">
        <f t="shared" si="5"/>
        <v>0.001394874374248754</v>
      </c>
    </row>
    <row r="60" spans="2:12" ht="12.75">
      <c r="B60" s="50">
        <v>33175</v>
      </c>
      <c r="C60" s="52">
        <v>8544.77</v>
      </c>
      <c r="D60" s="6">
        <f t="shared" si="6"/>
        <v>0.0016950177706816258</v>
      </c>
      <c r="E60" s="52">
        <v>8544.77</v>
      </c>
      <c r="F60" s="6">
        <f t="shared" si="1"/>
        <v>0.0034945632007641588</v>
      </c>
      <c r="G60" s="52">
        <v>0</v>
      </c>
      <c r="H60" s="6">
        <f t="shared" si="2"/>
        <v>0</v>
      </c>
      <c r="I60" s="52">
        <v>30563.29</v>
      </c>
      <c r="J60" s="6">
        <f t="shared" si="3"/>
        <v>0.01621384837628522</v>
      </c>
      <c r="K60" s="38">
        <f t="shared" si="4"/>
        <v>47652.83</v>
      </c>
      <c r="L60" s="6">
        <f t="shared" si="5"/>
        <v>0.004837946744320083</v>
      </c>
    </row>
    <row r="61" spans="2:12" ht="12.75">
      <c r="B61" s="50">
        <v>33176</v>
      </c>
      <c r="C61" s="52">
        <v>9276.86</v>
      </c>
      <c r="D61" s="6">
        <f t="shared" si="6"/>
        <v>0.0018402417567852086</v>
      </c>
      <c r="E61" s="52">
        <v>9276.86</v>
      </c>
      <c r="F61" s="6">
        <f t="shared" si="1"/>
        <v>0.003793966786073937</v>
      </c>
      <c r="G61" s="52">
        <v>0</v>
      </c>
      <c r="H61" s="6">
        <f t="shared" si="2"/>
        <v>0</v>
      </c>
      <c r="I61" s="52">
        <v>55305.3399999999</v>
      </c>
      <c r="J61" s="6">
        <f t="shared" si="3"/>
        <v>0.02933952454591441</v>
      </c>
      <c r="K61" s="38">
        <f t="shared" si="4"/>
        <v>73859.05999999991</v>
      </c>
      <c r="L61" s="6">
        <f t="shared" si="5"/>
        <v>0.007498530493688229</v>
      </c>
    </row>
    <row r="62" spans="2:12" ht="12.75">
      <c r="B62" s="50">
        <v>33177</v>
      </c>
      <c r="C62" s="52">
        <v>0</v>
      </c>
      <c r="D62" s="6">
        <f t="shared" si="6"/>
        <v>0</v>
      </c>
      <c r="E62" s="52">
        <v>0</v>
      </c>
      <c r="F62" s="6">
        <f t="shared" si="1"/>
        <v>0</v>
      </c>
      <c r="G62" s="52">
        <v>0</v>
      </c>
      <c r="H62" s="6">
        <f t="shared" si="2"/>
        <v>0</v>
      </c>
      <c r="I62" s="52">
        <v>10902.87</v>
      </c>
      <c r="J62" s="6">
        <f t="shared" si="3"/>
        <v>0.005783980750971144</v>
      </c>
      <c r="K62" s="38">
        <f t="shared" si="4"/>
        <v>10902.87</v>
      </c>
      <c r="L62" s="6">
        <f t="shared" si="5"/>
        <v>0.0011069123160207927</v>
      </c>
    </row>
    <row r="63" spans="2:12" ht="12.75">
      <c r="B63" s="50">
        <v>33178</v>
      </c>
      <c r="C63" s="52">
        <v>106408.789999999</v>
      </c>
      <c r="D63" s="6">
        <f t="shared" si="6"/>
        <v>0.021108208881775354</v>
      </c>
      <c r="E63" s="52">
        <v>106408.789999999</v>
      </c>
      <c r="F63" s="6">
        <f t="shared" si="1"/>
        <v>0.04351811011552537</v>
      </c>
      <c r="G63" s="52">
        <v>21767.0499999999</v>
      </c>
      <c r="H63" s="6">
        <f t="shared" si="2"/>
        <v>0.04548802634475181</v>
      </c>
      <c r="I63" s="52">
        <v>30515.32</v>
      </c>
      <c r="J63" s="6">
        <f t="shared" si="3"/>
        <v>0.016188400255136928</v>
      </c>
      <c r="K63" s="38">
        <f t="shared" si="4"/>
        <v>265099.9499999979</v>
      </c>
      <c r="L63" s="6">
        <f t="shared" si="5"/>
        <v>0.026914234475096374</v>
      </c>
    </row>
    <row r="64" spans="2:12" ht="12.75">
      <c r="B64" s="50">
        <v>33179</v>
      </c>
      <c r="C64" s="52">
        <v>2485.80999999999</v>
      </c>
      <c r="D64" s="6">
        <f t="shared" si="6"/>
        <v>0.0004931077284161042</v>
      </c>
      <c r="E64" s="52">
        <v>2485.80999999999</v>
      </c>
      <c r="F64" s="6">
        <f t="shared" si="1"/>
        <v>0.0010166242216105897</v>
      </c>
      <c r="G64" s="52">
        <v>0</v>
      </c>
      <c r="H64" s="6">
        <f t="shared" si="2"/>
        <v>0</v>
      </c>
      <c r="I64" s="52">
        <v>616.5</v>
      </c>
      <c r="J64" s="6">
        <f t="shared" si="3"/>
        <v>0.00032705371456999026</v>
      </c>
      <c r="K64" s="38">
        <f t="shared" si="4"/>
        <v>5588.11999999998</v>
      </c>
      <c r="L64" s="6">
        <f t="shared" si="5"/>
        <v>0.000567333083069145</v>
      </c>
    </row>
    <row r="65" spans="2:12" ht="12.75">
      <c r="B65" s="50">
        <v>33180</v>
      </c>
      <c r="C65" s="52">
        <v>78983.96</v>
      </c>
      <c r="D65" s="6">
        <f t="shared" si="6"/>
        <v>0.015667971846966822</v>
      </c>
      <c r="E65" s="52">
        <v>78983.96</v>
      </c>
      <c r="F65" s="6">
        <f t="shared" si="1"/>
        <v>0.03230214974383492</v>
      </c>
      <c r="G65" s="52">
        <v>19052.52</v>
      </c>
      <c r="H65" s="6">
        <f t="shared" si="2"/>
        <v>0.039815295673686364</v>
      </c>
      <c r="I65" s="52">
        <v>68837.11</v>
      </c>
      <c r="J65" s="6">
        <f t="shared" si="3"/>
        <v>0.036518138727920556</v>
      </c>
      <c r="K65" s="38">
        <f t="shared" si="4"/>
        <v>245857.55</v>
      </c>
      <c r="L65" s="6">
        <f t="shared" si="5"/>
        <v>0.024960652569616788</v>
      </c>
    </row>
    <row r="66" spans="2:12" ht="12.75">
      <c r="B66" s="50">
        <v>33181</v>
      </c>
      <c r="C66" s="52">
        <v>11741.84</v>
      </c>
      <c r="D66" s="6">
        <f t="shared" si="6"/>
        <v>0.002329217458223023</v>
      </c>
      <c r="E66" s="52">
        <v>11741.84</v>
      </c>
      <c r="F66" s="6">
        <f t="shared" si="1"/>
        <v>0.004802072141586096</v>
      </c>
      <c r="G66" s="52">
        <v>0</v>
      </c>
      <c r="H66" s="6">
        <f t="shared" si="2"/>
        <v>0</v>
      </c>
      <c r="I66" s="52">
        <v>22199.27</v>
      </c>
      <c r="J66" s="6">
        <f t="shared" si="3"/>
        <v>0.011776729463490914</v>
      </c>
      <c r="K66" s="38">
        <f t="shared" si="4"/>
        <v>45682.95</v>
      </c>
      <c r="L66" s="6">
        <f t="shared" si="5"/>
        <v>0.0046379549593053996</v>
      </c>
    </row>
    <row r="67" spans="2:12" ht="12.75">
      <c r="B67" s="50">
        <v>33183</v>
      </c>
      <c r="C67" s="52">
        <v>16206.02</v>
      </c>
      <c r="D67" s="6">
        <f aca="true" t="shared" si="7" ref="D67:D78">+C67/$C$79</f>
        <v>0.003214772532440527</v>
      </c>
      <c r="E67" s="52">
        <v>16206.02</v>
      </c>
      <c r="F67" s="6">
        <f t="shared" si="1"/>
        <v>0.006627792336464056</v>
      </c>
      <c r="G67" s="52">
        <v>0</v>
      </c>
      <c r="H67" s="6">
        <f t="shared" si="2"/>
        <v>0</v>
      </c>
      <c r="I67" s="52">
        <v>31869.7799999999</v>
      </c>
      <c r="J67" s="6">
        <f t="shared" si="3"/>
        <v>0.0169069423058043</v>
      </c>
      <c r="K67" s="38">
        <f t="shared" si="4"/>
        <v>64281.819999999905</v>
      </c>
      <c r="L67" s="6">
        <f t="shared" si="5"/>
        <v>0.006526202573655524</v>
      </c>
    </row>
    <row r="68" spans="2:12" ht="12.75">
      <c r="B68" s="50">
        <v>33184</v>
      </c>
      <c r="C68" s="52">
        <v>0</v>
      </c>
      <c r="D68" s="6">
        <f t="shared" si="7"/>
        <v>0</v>
      </c>
      <c r="E68" s="52">
        <v>0</v>
      </c>
      <c r="F68" s="6">
        <f aca="true" t="shared" si="8" ref="F68:F78">+E68/$E$79</f>
        <v>0</v>
      </c>
      <c r="G68" s="52">
        <v>0</v>
      </c>
      <c r="H68" s="6">
        <f aca="true" t="shared" si="9" ref="H68:H78">+G68/$G$79</f>
        <v>0</v>
      </c>
      <c r="I68" s="52">
        <v>5172.94999999999</v>
      </c>
      <c r="J68" s="6">
        <f aca="true" t="shared" si="10" ref="J68:J78">+I68/$I$79</f>
        <v>0.0027442538731302967</v>
      </c>
      <c r="K68" s="38">
        <f aca="true" t="shared" si="11" ref="K68:K78">+C68+E68+G68+I68</f>
        <v>5172.94999999999</v>
      </c>
      <c r="L68" s="6">
        <f aca="true" t="shared" si="12" ref="L68:L78">+K68/$K$79</f>
        <v>0.0005251830082500981</v>
      </c>
    </row>
    <row r="69" spans="2:12" ht="12.75">
      <c r="B69" s="50">
        <v>33185</v>
      </c>
      <c r="C69" s="52">
        <v>0</v>
      </c>
      <c r="D69" s="6">
        <f t="shared" si="7"/>
        <v>0</v>
      </c>
      <c r="E69" s="52">
        <v>0</v>
      </c>
      <c r="F69" s="6">
        <f t="shared" si="8"/>
        <v>0</v>
      </c>
      <c r="G69" s="52">
        <v>0</v>
      </c>
      <c r="H69" s="6">
        <f t="shared" si="9"/>
        <v>0</v>
      </c>
      <c r="I69" s="52">
        <v>3236.61</v>
      </c>
      <c r="J69" s="6">
        <f t="shared" si="10"/>
        <v>0.0017170240439811455</v>
      </c>
      <c r="K69" s="38">
        <f t="shared" si="11"/>
        <v>3236.61</v>
      </c>
      <c r="L69" s="6">
        <f t="shared" si="12"/>
        <v>0.0003285963669342162</v>
      </c>
    </row>
    <row r="70" spans="2:12" ht="12.75">
      <c r="B70" s="50">
        <v>33186</v>
      </c>
      <c r="C70" s="52">
        <v>13619.73</v>
      </c>
      <c r="D70" s="6">
        <f t="shared" si="7"/>
        <v>0.0027017326834877543</v>
      </c>
      <c r="E70" s="52">
        <v>13619.73</v>
      </c>
      <c r="F70" s="6">
        <f t="shared" si="8"/>
        <v>0.005570074707960967</v>
      </c>
      <c r="G70" s="52">
        <v>203.96</v>
      </c>
      <c r="H70" s="6">
        <f t="shared" si="9"/>
        <v>0.0004262285359419684</v>
      </c>
      <c r="I70" s="52">
        <v>53726.55</v>
      </c>
      <c r="J70" s="6">
        <f t="shared" si="10"/>
        <v>0.02850197526120083</v>
      </c>
      <c r="K70" s="38">
        <f t="shared" si="11"/>
        <v>81169.97</v>
      </c>
      <c r="L70" s="6">
        <f t="shared" si="12"/>
        <v>0.008240769584892626</v>
      </c>
    </row>
    <row r="71" spans="2:12" ht="12.75">
      <c r="B71" s="50">
        <v>33187</v>
      </c>
      <c r="C71" s="52">
        <v>1841.59999999999</v>
      </c>
      <c r="D71" s="6">
        <f t="shared" si="7"/>
        <v>0.00036531641302074426</v>
      </c>
      <c r="E71" s="52">
        <v>1841.59999999999</v>
      </c>
      <c r="F71" s="6">
        <f t="shared" si="8"/>
        <v>0.000753161008491421</v>
      </c>
      <c r="G71" s="52">
        <v>0</v>
      </c>
      <c r="H71" s="6">
        <f t="shared" si="9"/>
        <v>0</v>
      </c>
      <c r="I71" s="52">
        <v>1036.97</v>
      </c>
      <c r="J71" s="6">
        <f t="shared" si="10"/>
        <v>0.0005501133664195341</v>
      </c>
      <c r="K71" s="38">
        <f t="shared" si="11"/>
        <v>4720.16999999998</v>
      </c>
      <c r="L71" s="6">
        <f t="shared" si="12"/>
        <v>0.0004792145835648634</v>
      </c>
    </row>
    <row r="72" spans="2:12" ht="12.75">
      <c r="B72" s="50">
        <v>33189</v>
      </c>
      <c r="C72" s="52">
        <v>10545.1399999999</v>
      </c>
      <c r="D72" s="6">
        <f t="shared" si="7"/>
        <v>0.0020918292352310793</v>
      </c>
      <c r="E72" s="52">
        <v>10545.1399999999</v>
      </c>
      <c r="F72" s="6">
        <f t="shared" si="8"/>
        <v>0.004312656536209378</v>
      </c>
      <c r="G72" s="52">
        <v>0</v>
      </c>
      <c r="H72" s="6">
        <f t="shared" si="9"/>
        <v>0</v>
      </c>
      <c r="I72" s="52">
        <v>10916.2099999999</v>
      </c>
      <c r="J72" s="6">
        <f t="shared" si="10"/>
        <v>0.005791057631023586</v>
      </c>
      <c r="K72" s="38">
        <f t="shared" si="11"/>
        <v>32006.4899999997</v>
      </c>
      <c r="L72" s="6">
        <f t="shared" si="12"/>
        <v>0.003249454315569754</v>
      </c>
    </row>
    <row r="73" spans="2:12" ht="12.75">
      <c r="B73" s="50">
        <v>33193</v>
      </c>
      <c r="C73" s="52">
        <v>0</v>
      </c>
      <c r="D73" s="6">
        <f t="shared" si="7"/>
        <v>0</v>
      </c>
      <c r="E73" s="52">
        <v>0</v>
      </c>
      <c r="F73" s="6">
        <f t="shared" si="8"/>
        <v>0</v>
      </c>
      <c r="G73" s="52">
        <v>0</v>
      </c>
      <c r="H73" s="6">
        <f t="shared" si="9"/>
        <v>0</v>
      </c>
      <c r="I73" s="52">
        <v>1932.3</v>
      </c>
      <c r="J73" s="6">
        <f t="shared" si="10"/>
        <v>0.0010250866061047724</v>
      </c>
      <c r="K73" s="38">
        <f t="shared" si="11"/>
        <v>1932.3</v>
      </c>
      <c r="L73" s="6">
        <f t="shared" si="12"/>
        <v>0.00019617648089420285</v>
      </c>
    </row>
    <row r="74" spans="2:12" ht="12.75">
      <c r="B74" s="50">
        <v>33194</v>
      </c>
      <c r="C74" s="52">
        <v>0</v>
      </c>
      <c r="D74" s="6">
        <f t="shared" si="7"/>
        <v>0</v>
      </c>
      <c r="E74" s="52">
        <v>0</v>
      </c>
      <c r="F74" s="6">
        <f t="shared" si="8"/>
        <v>0</v>
      </c>
      <c r="G74" s="52">
        <v>0</v>
      </c>
      <c r="H74" s="6">
        <f t="shared" si="9"/>
        <v>0</v>
      </c>
      <c r="I74" s="52">
        <v>421.019999999999</v>
      </c>
      <c r="J74" s="6">
        <f t="shared" si="10"/>
        <v>0.0002233514272640016</v>
      </c>
      <c r="K74" s="38">
        <f t="shared" si="11"/>
        <v>421.019999999999</v>
      </c>
      <c r="L74" s="6">
        <f t="shared" si="12"/>
        <v>4.27439952316292E-05</v>
      </c>
    </row>
    <row r="75" spans="2:12" ht="12.75">
      <c r="B75" s="50">
        <v>33196</v>
      </c>
      <c r="C75" s="52">
        <v>0</v>
      </c>
      <c r="D75" s="6">
        <f t="shared" si="7"/>
        <v>0</v>
      </c>
      <c r="E75" s="52">
        <v>0</v>
      </c>
      <c r="F75" s="6">
        <f t="shared" si="8"/>
        <v>0</v>
      </c>
      <c r="G75" s="52">
        <v>0</v>
      </c>
      <c r="H75" s="6">
        <f t="shared" si="9"/>
        <v>0</v>
      </c>
      <c r="I75" s="52">
        <v>6229.71</v>
      </c>
      <c r="J75" s="6">
        <f t="shared" si="10"/>
        <v>0.0033048658494627967</v>
      </c>
      <c r="K75" s="38">
        <f t="shared" si="11"/>
        <v>6229.71</v>
      </c>
      <c r="L75" s="6">
        <f t="shared" si="12"/>
        <v>0.0006324704159765173</v>
      </c>
    </row>
    <row r="76" spans="2:12" ht="12.75">
      <c r="B76" s="50">
        <v>33199</v>
      </c>
      <c r="C76" s="52">
        <v>0</v>
      </c>
      <c r="D76" s="6">
        <f t="shared" si="7"/>
        <v>0</v>
      </c>
      <c r="E76" s="52">
        <v>0</v>
      </c>
      <c r="F76" s="6">
        <f t="shared" si="8"/>
        <v>0</v>
      </c>
      <c r="G76" s="52">
        <v>0</v>
      </c>
      <c r="H76" s="6">
        <f t="shared" si="9"/>
        <v>0</v>
      </c>
      <c r="I76" s="52">
        <v>5245.81</v>
      </c>
      <c r="J76" s="6">
        <f t="shared" si="10"/>
        <v>0.0027829061580347133</v>
      </c>
      <c r="K76" s="38">
        <f t="shared" si="11"/>
        <v>5245.81</v>
      </c>
      <c r="L76" s="6">
        <f t="shared" si="12"/>
        <v>0.0005325801093203013</v>
      </c>
    </row>
    <row r="77" spans="2:12" ht="12.75">
      <c r="B77" s="50">
        <v>33299</v>
      </c>
      <c r="C77" s="52">
        <v>0</v>
      </c>
      <c r="D77" s="6">
        <f t="shared" si="7"/>
        <v>0</v>
      </c>
      <c r="E77" s="52">
        <v>0</v>
      </c>
      <c r="F77" s="6">
        <f t="shared" si="8"/>
        <v>0</v>
      </c>
      <c r="G77" s="52">
        <v>0</v>
      </c>
      <c r="H77" s="6">
        <f t="shared" si="9"/>
        <v>0</v>
      </c>
      <c r="I77" s="52">
        <v>6767.5</v>
      </c>
      <c r="J77" s="6">
        <f t="shared" si="10"/>
        <v>0.0035901638497200473</v>
      </c>
      <c r="K77" s="38">
        <f t="shared" si="11"/>
        <v>6767.5</v>
      </c>
      <c r="L77" s="6">
        <f t="shared" si="12"/>
        <v>0.0006870694687426993</v>
      </c>
    </row>
    <row r="78" spans="2:12" ht="12.75">
      <c r="B78" s="50"/>
      <c r="C78" s="52"/>
      <c r="D78" s="6"/>
      <c r="E78" s="52"/>
      <c r="F78" s="6"/>
      <c r="G78" s="52"/>
      <c r="H78" s="6"/>
      <c r="I78" s="52"/>
      <c r="J78" s="6"/>
      <c r="K78" s="38"/>
      <c r="L78" s="6"/>
    </row>
    <row r="79" spans="2:14" ht="12.75">
      <c r="B79" s="50"/>
      <c r="C79" s="4">
        <f>SUM(C3:C78)</f>
        <v>5041109.389999994</v>
      </c>
      <c r="D79" s="7">
        <f aca="true" t="shared" si="13" ref="D79:J79">SUM(D3:D77)</f>
        <v>1.0000000000000002</v>
      </c>
      <c r="E79" s="4">
        <f>SUM(E3:E78)</f>
        <v>2445161.099999997</v>
      </c>
      <c r="F79" s="10">
        <f t="shared" si="13"/>
        <v>0.9999999999999999</v>
      </c>
      <c r="G79" s="4">
        <f>SUM(G3:G78)</f>
        <v>478522.6299999995</v>
      </c>
      <c r="H79" s="10">
        <f t="shared" si="13"/>
        <v>0.9999999999999999</v>
      </c>
      <c r="I79" s="4">
        <f>SUM(I3:I78)</f>
        <v>1885011.459999998</v>
      </c>
      <c r="J79" s="7">
        <f t="shared" si="13"/>
        <v>0.9999999999999994</v>
      </c>
      <c r="K79" s="4">
        <f>SUM(K3:K78)</f>
        <v>9849804.57999999</v>
      </c>
      <c r="L79" s="7">
        <f>SUM(L3:L77)</f>
        <v>0.9999999999999999</v>
      </c>
      <c r="N79" s="4">
        <f>SUM(I79+G79+E79+C79)</f>
        <v>9849804.579999987</v>
      </c>
    </row>
    <row r="80" spans="3:11" ht="12.75">
      <c r="C80" s="4">
        <f>+C79-C81</f>
        <v>-0.6100000059232116</v>
      </c>
      <c r="E80" s="4">
        <f>+E79-E81</f>
        <v>0.09999999683350325</v>
      </c>
      <c r="G80" s="4">
        <f>+G79-G81</f>
        <v>0.6299999994807877</v>
      </c>
      <c r="I80" s="4">
        <f>+I79-I81</f>
        <v>0.45999999810010195</v>
      </c>
      <c r="K80" s="4">
        <f>+K79-K81</f>
        <v>-1.42000000923872</v>
      </c>
    </row>
    <row r="81" spans="3:11" ht="12.75">
      <c r="C81" s="16">
        <v>5041110</v>
      </c>
      <c r="E81" s="9">
        <v>2445161</v>
      </c>
      <c r="G81" s="9">
        <v>478522</v>
      </c>
      <c r="I81" s="9">
        <v>1885011</v>
      </c>
      <c r="K81" s="4">
        <v>9849806</v>
      </c>
    </row>
    <row r="85" ht="12.75">
      <c r="C85" s="24"/>
    </row>
    <row r="88" ht="12.75">
      <c r="C88" s="24"/>
    </row>
    <row r="90" spans="3:21" ht="12.75">
      <c r="C90" s="16"/>
      <c r="D90" s="13"/>
      <c r="E90" s="16"/>
      <c r="G90" s="16"/>
      <c r="H90" s="66"/>
      <c r="I90" s="14"/>
      <c r="K90" s="13"/>
      <c r="L90" s="13"/>
      <c r="M90" s="14"/>
      <c r="O90" s="13"/>
      <c r="P90" s="13"/>
      <c r="Q90" s="14"/>
      <c r="S90" s="13"/>
      <c r="T90" s="13"/>
      <c r="U90" s="14"/>
    </row>
    <row r="100" spans="3:4" ht="12.75">
      <c r="C100" s="4">
        <v>20</v>
      </c>
      <c r="D100">
        <v>20</v>
      </c>
    </row>
    <row r="101" spans="3:4" ht="12.75">
      <c r="C101" s="4">
        <v>10</v>
      </c>
      <c r="D101">
        <v>-10</v>
      </c>
    </row>
    <row r="102" spans="3:4" ht="12.75">
      <c r="C102" s="4">
        <f>SUM(C100:C101)</f>
        <v>30</v>
      </c>
      <c r="D102">
        <f>SUM(D100:D101)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7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105" t="s">
        <v>150</v>
      </c>
      <c r="C1" s="97" t="s">
        <v>151</v>
      </c>
      <c r="D1" s="1" t="s">
        <v>159</v>
      </c>
      <c r="E1" s="97" t="s">
        <v>152</v>
      </c>
      <c r="F1" s="45" t="s">
        <v>159</v>
      </c>
      <c r="G1" s="97" t="s">
        <v>153</v>
      </c>
      <c r="H1" s="1" t="s">
        <v>159</v>
      </c>
      <c r="I1" s="97" t="s">
        <v>161</v>
      </c>
      <c r="J1" s="1" t="s">
        <v>159</v>
      </c>
      <c r="K1" s="97" t="s">
        <v>163</v>
      </c>
      <c r="L1" s="1" t="s">
        <v>156</v>
      </c>
      <c r="P1" s="105" t="s">
        <v>150</v>
      </c>
      <c r="Q1" s="97" t="s">
        <v>151</v>
      </c>
      <c r="R1" s="12" t="s">
        <v>159</v>
      </c>
      <c r="S1" s="11"/>
      <c r="AC1" s="105" t="s">
        <v>150</v>
      </c>
      <c r="AD1" s="139" t="s">
        <v>152</v>
      </c>
      <c r="AE1" s="12" t="s">
        <v>159</v>
      </c>
      <c r="AF1" s="11"/>
      <c r="AQ1" s="105" t="s">
        <v>150</v>
      </c>
      <c r="AR1" s="97" t="s">
        <v>153</v>
      </c>
      <c r="AS1" s="12" t="s">
        <v>159</v>
      </c>
      <c r="AT1" s="11"/>
      <c r="BD1" s="105" t="s">
        <v>150</v>
      </c>
      <c r="BE1" s="97" t="s">
        <v>161</v>
      </c>
      <c r="BF1" s="12" t="s">
        <v>159</v>
      </c>
      <c r="BR1" s="105" t="s">
        <v>150</v>
      </c>
      <c r="BS1" s="97" t="s">
        <v>163</v>
      </c>
      <c r="BT1" s="12" t="s">
        <v>159</v>
      </c>
    </row>
    <row r="2" spans="2:77" ht="17.25" customHeight="1">
      <c r="B2" s="106">
        <v>33010</v>
      </c>
      <c r="C2" s="98">
        <v>472323.19</v>
      </c>
      <c r="D2" s="6">
        <f>+C2/$C$79</f>
        <v>0.005887170262203291</v>
      </c>
      <c r="E2" s="98">
        <v>472323.19</v>
      </c>
      <c r="F2" s="6">
        <f>+E2/$E$79</f>
        <v>0.01199329775515488</v>
      </c>
      <c r="G2" s="98">
        <v>20800.8999999999</v>
      </c>
      <c r="H2" s="6">
        <f>+G2/$G$79</f>
        <v>0.0025515972652466958</v>
      </c>
      <c r="I2" s="98">
        <v>40479.2699999999</v>
      </c>
      <c r="J2" s="6">
        <f>+I2/$I$79</f>
        <v>0.0016069751302004985</v>
      </c>
      <c r="K2" s="98">
        <f>+C2+E2+G2+I2</f>
        <v>1005926.5499999998</v>
      </c>
      <c r="L2" s="6">
        <f>+K2/$K$79</f>
        <v>0.006576688998666933</v>
      </c>
      <c r="O2">
        <v>1</v>
      </c>
      <c r="P2" s="106">
        <v>33139</v>
      </c>
      <c r="Q2" s="98">
        <v>23993812.25</v>
      </c>
      <c r="R2" s="6">
        <f aca="true" t="shared" si="0" ref="R2:R67">+Q2/$C$79</f>
        <v>0.29906568414540274</v>
      </c>
      <c r="W2">
        <v>1</v>
      </c>
      <c r="X2" s="2">
        <f>+P2</f>
        <v>33139</v>
      </c>
      <c r="Y2" s="3">
        <f>+Q2</f>
        <v>23993812.25</v>
      </c>
      <c r="Z2" s="10">
        <f>+Y2/$AA$14</f>
        <v>0.29906568414540274</v>
      </c>
      <c r="AB2">
        <v>1</v>
      </c>
      <c r="AC2" s="106">
        <v>33131</v>
      </c>
      <c r="AD2" s="98">
        <v>6208466.01999999</v>
      </c>
      <c r="AE2" s="6">
        <f>+AD2/$AD$79</f>
        <v>0.15764625399955742</v>
      </c>
      <c r="AI2">
        <f>+AC2</f>
        <v>33131</v>
      </c>
      <c r="AJ2" s="4">
        <f aca="true" t="shared" si="1" ref="AJ2:AJ11">+AD2</f>
        <v>6208466.01999999</v>
      </c>
      <c r="AK2" s="6">
        <f aca="true" t="shared" si="2" ref="AK2:AK12">+AJ2/$E$79</f>
        <v>0.15764625399955745</v>
      </c>
      <c r="AP2">
        <v>1</v>
      </c>
      <c r="AQ2" s="106">
        <v>33131</v>
      </c>
      <c r="AR2" s="98">
        <v>2740826.97999999</v>
      </c>
      <c r="AS2" s="6">
        <f aca="true" t="shared" si="3" ref="AS2:AS66">+AR2/$G$79</f>
        <v>0.33621077100906066</v>
      </c>
      <c r="AV2">
        <v>1</v>
      </c>
      <c r="AW2" s="2">
        <f>+AQ2</f>
        <v>33131</v>
      </c>
      <c r="AX2" s="3">
        <f>+AR2</f>
        <v>2740826.97999999</v>
      </c>
      <c r="AY2" s="6">
        <f>+AX2/$G$79</f>
        <v>0.33621077100906066</v>
      </c>
      <c r="BC2">
        <v>1</v>
      </c>
      <c r="BD2" s="106">
        <v>33132</v>
      </c>
      <c r="BE2" s="81">
        <v>1626088.93</v>
      </c>
      <c r="BF2" s="6">
        <f aca="true" t="shared" si="4" ref="BF2:BF66">+BE2/$I$79</f>
        <v>0.06455364610093871</v>
      </c>
      <c r="BH2">
        <v>1</v>
      </c>
      <c r="BI2">
        <f>+BD2</f>
        <v>33132</v>
      </c>
      <c r="BJ2" s="4">
        <f>+BE2</f>
        <v>1626088.93</v>
      </c>
      <c r="BK2" s="10">
        <f>+BJ2/$BM$6</f>
        <v>0.06455364610093871</v>
      </c>
      <c r="BR2" s="106">
        <v>33139</v>
      </c>
      <c r="BS2" s="98">
        <v>24002521.7299999</v>
      </c>
      <c r="BT2" s="6">
        <f>+BS2/$BS$79</f>
        <v>0.15692708438996308</v>
      </c>
      <c r="BW2">
        <f>+BR2</f>
        <v>33139</v>
      </c>
      <c r="BX2" s="4">
        <f>+BS2</f>
        <v>24002521.7299999</v>
      </c>
      <c r="BY2" s="10">
        <f>+BX2/$CA$9</f>
        <v>0.15692708438996303</v>
      </c>
    </row>
    <row r="3" spans="2:77" ht="12.75">
      <c r="B3" s="106">
        <v>33012</v>
      </c>
      <c r="C3" s="98">
        <v>153082.83</v>
      </c>
      <c r="D3" s="6">
        <f aca="true" t="shared" si="5" ref="D3:D66">+C3/$C$79</f>
        <v>0.001908067830482602</v>
      </c>
      <c r="E3" s="98">
        <v>153082.83</v>
      </c>
      <c r="F3" s="6">
        <f aca="true" t="shared" si="6" ref="F3:F66">+E3/$E$79</f>
        <v>0.003887101036457168</v>
      </c>
      <c r="G3" s="98">
        <v>8445.69999999999</v>
      </c>
      <c r="H3" s="6">
        <f aca="true" t="shared" si="7" ref="H3:H66">+G3/$G$79</f>
        <v>0.001036014067809282</v>
      </c>
      <c r="I3" s="98">
        <v>637860.919999999</v>
      </c>
      <c r="J3" s="6">
        <f aca="true" t="shared" si="8" ref="J3:J66">+I3/$I$79</f>
        <v>0.025322260874932046</v>
      </c>
      <c r="K3" s="98">
        <f aca="true" t="shared" si="9" ref="K3:K66">+C3+E3+G3+I3</f>
        <v>952472.279999999</v>
      </c>
      <c r="L3" s="6">
        <f aca="true" t="shared" si="10" ref="L3:L66">+K3/$K$79</f>
        <v>0.006227208105215242</v>
      </c>
      <c r="O3">
        <v>2</v>
      </c>
      <c r="P3" s="106">
        <v>33140</v>
      </c>
      <c r="Q3" s="98">
        <v>15021820.96</v>
      </c>
      <c r="R3" s="6">
        <f t="shared" si="0"/>
        <v>0.1872362388978913</v>
      </c>
      <c r="W3">
        <v>2</v>
      </c>
      <c r="X3" s="2">
        <f aca="true" t="shared" si="11" ref="X3:X13">+P3</f>
        <v>33140</v>
      </c>
      <c r="Y3" s="3">
        <f aca="true" t="shared" si="12" ref="Y3:Y13">+Q3</f>
        <v>15021820.96</v>
      </c>
      <c r="Z3" s="10">
        <f aca="true" t="shared" si="13" ref="Z3:Z15">+Y3/$AA$14</f>
        <v>0.1872362388978913</v>
      </c>
      <c r="AB3">
        <v>2</v>
      </c>
      <c r="AC3" s="106">
        <v>33126</v>
      </c>
      <c r="AD3" s="98">
        <v>4504602.11</v>
      </c>
      <c r="AE3" s="6">
        <f aca="true" t="shared" si="14" ref="AE3:AE66">+AD3/$AD$79</f>
        <v>0.11438149876513352</v>
      </c>
      <c r="AI3">
        <f aca="true" t="shared" si="15" ref="AI3:AI11">+AC3</f>
        <v>33126</v>
      </c>
      <c r="AJ3" s="4">
        <f t="shared" si="1"/>
        <v>4504602.11</v>
      </c>
      <c r="AK3" s="6">
        <f t="shared" si="2"/>
        <v>0.11438149876513354</v>
      </c>
      <c r="AP3">
        <v>2</v>
      </c>
      <c r="AQ3" s="106">
        <v>33149</v>
      </c>
      <c r="AR3" s="98">
        <v>671823.9</v>
      </c>
      <c r="AS3" s="6">
        <f t="shared" si="3"/>
        <v>0.0824110507702733</v>
      </c>
      <c r="AV3">
        <v>2</v>
      </c>
      <c r="AW3" s="2">
        <f>+AQ3</f>
        <v>33149</v>
      </c>
      <c r="AX3" s="3">
        <f aca="true" t="shared" si="16" ref="AX3:AX11">+AR3</f>
        <v>671823.9</v>
      </c>
      <c r="AY3" s="6">
        <f aca="true" t="shared" si="17" ref="AY3:AY11">+AX3/$G$79</f>
        <v>0.0824110507702733</v>
      </c>
      <c r="BC3">
        <f>+BC2+1</f>
        <v>2</v>
      </c>
      <c r="BD3" s="106">
        <v>33172</v>
      </c>
      <c r="BE3" s="98">
        <v>1487973.88</v>
      </c>
      <c r="BF3" s="6">
        <f t="shared" si="4"/>
        <v>0.059070655660241556</v>
      </c>
      <c r="BH3">
        <v>2</v>
      </c>
      <c r="BI3">
        <f aca="true" t="shared" si="18" ref="BI3:BI21">+BD3</f>
        <v>33172</v>
      </c>
      <c r="BJ3" s="4">
        <f aca="true" t="shared" si="19" ref="BJ3:BJ21">+BE3</f>
        <v>1487973.88</v>
      </c>
      <c r="BK3" s="10">
        <f aca="true" t="shared" si="20" ref="BK3:BK21">+BJ3/$BM$6</f>
        <v>0.059070655660241556</v>
      </c>
      <c r="BR3" s="106">
        <v>33131</v>
      </c>
      <c r="BS3" s="98">
        <v>16330401.07</v>
      </c>
      <c r="BT3" s="6">
        <f aca="true" t="shared" si="21" ref="BT3:BT66">+BS3/$BS$79</f>
        <v>0.10676720786511476</v>
      </c>
      <c r="BW3">
        <f aca="true" t="shared" si="22" ref="BW3:BW18">+BR3</f>
        <v>33131</v>
      </c>
      <c r="BX3" s="4">
        <f aca="true" t="shared" si="23" ref="BX3:BX18">+BS3</f>
        <v>16330401.07</v>
      </c>
      <c r="BY3" s="10">
        <f aca="true" t="shared" si="24" ref="BY3:BY19">+BX3/$CA$9</f>
        <v>0.10676720786511475</v>
      </c>
    </row>
    <row r="4" spans="2:77" ht="12.75">
      <c r="B4" s="106">
        <v>33013</v>
      </c>
      <c r="C4" s="98">
        <v>0</v>
      </c>
      <c r="D4" s="6">
        <f t="shared" si="5"/>
        <v>0</v>
      </c>
      <c r="E4" s="98">
        <v>0</v>
      </c>
      <c r="F4" s="6">
        <f t="shared" si="6"/>
        <v>0</v>
      </c>
      <c r="G4" s="98">
        <v>0</v>
      </c>
      <c r="H4" s="6">
        <f t="shared" si="7"/>
        <v>0</v>
      </c>
      <c r="I4" s="98">
        <v>66793.94</v>
      </c>
      <c r="J4" s="6">
        <f t="shared" si="8"/>
        <v>0.0026516337974500166</v>
      </c>
      <c r="K4" s="98">
        <f t="shared" si="9"/>
        <v>66793.94</v>
      </c>
      <c r="L4" s="6">
        <f t="shared" si="10"/>
        <v>0.0004366948763561508</v>
      </c>
      <c r="O4">
        <v>3</v>
      </c>
      <c r="P4" s="106">
        <v>33131</v>
      </c>
      <c r="Q4" s="98">
        <v>6208466.01999999</v>
      </c>
      <c r="R4" s="6">
        <f t="shared" si="0"/>
        <v>0.0773840821299576</v>
      </c>
      <c r="W4">
        <v>3</v>
      </c>
      <c r="X4" s="2">
        <f t="shared" si="11"/>
        <v>33131</v>
      </c>
      <c r="Y4" s="3">
        <f t="shared" si="12"/>
        <v>6208466.01999999</v>
      </c>
      <c r="Z4" s="10">
        <f t="shared" si="13"/>
        <v>0.0773840821299576</v>
      </c>
      <c r="AB4">
        <v>3</v>
      </c>
      <c r="AC4" s="106">
        <v>33160</v>
      </c>
      <c r="AD4" s="98">
        <v>3056951.19999999</v>
      </c>
      <c r="AE4" s="6">
        <f t="shared" si="14"/>
        <v>0.07762254054173771</v>
      </c>
      <c r="AI4">
        <f t="shared" si="15"/>
        <v>33160</v>
      </c>
      <c r="AJ4" s="4">
        <f t="shared" si="1"/>
        <v>3056951.19999999</v>
      </c>
      <c r="AK4" s="6">
        <f t="shared" si="2"/>
        <v>0.07762254054173773</v>
      </c>
      <c r="AP4">
        <v>3</v>
      </c>
      <c r="AQ4" s="106">
        <v>33134</v>
      </c>
      <c r="AR4" s="98">
        <v>661136.929999999</v>
      </c>
      <c r="AS4" s="6">
        <f t="shared" si="3"/>
        <v>0.0811001054060931</v>
      </c>
      <c r="AV4">
        <v>3</v>
      </c>
      <c r="AW4" s="2">
        <f aca="true" t="shared" si="25" ref="AW4:AW11">+AQ4</f>
        <v>33134</v>
      </c>
      <c r="AX4" s="3">
        <f t="shared" si="16"/>
        <v>661136.929999999</v>
      </c>
      <c r="AY4" s="6">
        <f t="shared" si="17"/>
        <v>0.0811001054060931</v>
      </c>
      <c r="BC4">
        <f aca="true" t="shared" si="26" ref="BC4:BC67">+BC3+1</f>
        <v>3</v>
      </c>
      <c r="BD4" s="106">
        <v>33134</v>
      </c>
      <c r="BE4" s="98">
        <v>1432820.83</v>
      </c>
      <c r="BF4" s="6">
        <f t="shared" si="4"/>
        <v>0.05688115027378809</v>
      </c>
      <c r="BH4">
        <v>3</v>
      </c>
      <c r="BI4">
        <f t="shared" si="18"/>
        <v>33134</v>
      </c>
      <c r="BJ4" s="4">
        <f t="shared" si="19"/>
        <v>1432820.83</v>
      </c>
      <c r="BK4" s="10">
        <f t="shared" si="20"/>
        <v>0.05688115027378809</v>
      </c>
      <c r="BR4" s="106">
        <v>33140</v>
      </c>
      <c r="BS4" s="98">
        <v>15021820.96</v>
      </c>
      <c r="BT4" s="6">
        <f t="shared" si="21"/>
        <v>0.09821178757790655</v>
      </c>
      <c r="BW4">
        <f t="shared" si="22"/>
        <v>33140</v>
      </c>
      <c r="BX4" s="4">
        <f t="shared" si="23"/>
        <v>15021820.96</v>
      </c>
      <c r="BY4" s="10">
        <f t="shared" si="24"/>
        <v>0.09821178757790654</v>
      </c>
    </row>
    <row r="5" spans="2:77" ht="12.75">
      <c r="B5" s="106">
        <v>33014</v>
      </c>
      <c r="C5" s="98">
        <v>260341.97</v>
      </c>
      <c r="D5" s="6">
        <f t="shared" si="5"/>
        <v>0.0032449761863003624</v>
      </c>
      <c r="E5" s="98">
        <v>260341.97</v>
      </c>
      <c r="F5" s="6">
        <f t="shared" si="6"/>
        <v>0.0066106404057221894</v>
      </c>
      <c r="G5" s="98">
        <v>101690.139999999</v>
      </c>
      <c r="H5" s="6">
        <f t="shared" si="7"/>
        <v>0.012474089252222372</v>
      </c>
      <c r="I5" s="98">
        <v>402572.37</v>
      </c>
      <c r="J5" s="6">
        <f t="shared" si="8"/>
        <v>0.015981607047159566</v>
      </c>
      <c r="K5" s="98">
        <f t="shared" si="9"/>
        <v>1024946.449999999</v>
      </c>
      <c r="L5" s="6">
        <f t="shared" si="10"/>
        <v>0.006701039993365045</v>
      </c>
      <c r="O5">
        <v>4</v>
      </c>
      <c r="P5" s="106">
        <v>33126</v>
      </c>
      <c r="Q5" s="98">
        <v>4504602.11</v>
      </c>
      <c r="R5" s="6">
        <f t="shared" si="0"/>
        <v>0.05614663888311349</v>
      </c>
      <c r="W5">
        <v>4</v>
      </c>
      <c r="X5" s="2">
        <f t="shared" si="11"/>
        <v>33126</v>
      </c>
      <c r="Y5" s="3">
        <f t="shared" si="12"/>
        <v>4504602.11</v>
      </c>
      <c r="Z5" s="10">
        <f t="shared" si="13"/>
        <v>0.05614663888311349</v>
      </c>
      <c r="AB5">
        <v>4</v>
      </c>
      <c r="AC5" s="106">
        <v>33132</v>
      </c>
      <c r="AD5" s="98">
        <v>2549478.84</v>
      </c>
      <c r="AE5" s="6">
        <f t="shared" si="14"/>
        <v>0.06473673005254486</v>
      </c>
      <c r="AI5">
        <f t="shared" si="15"/>
        <v>33132</v>
      </c>
      <c r="AJ5" s="4">
        <f t="shared" si="1"/>
        <v>2549478.84</v>
      </c>
      <c r="AK5" s="6">
        <f t="shared" si="2"/>
        <v>0.06473673005254488</v>
      </c>
      <c r="AP5">
        <v>4</v>
      </c>
      <c r="AQ5" s="106">
        <v>33178</v>
      </c>
      <c r="AR5" s="98">
        <v>614993.439999999</v>
      </c>
      <c r="AS5" s="6">
        <f t="shared" si="3"/>
        <v>0.0754397924920875</v>
      </c>
      <c r="AV5">
        <v>4</v>
      </c>
      <c r="AW5" s="2">
        <f t="shared" si="25"/>
        <v>33178</v>
      </c>
      <c r="AX5" s="3">
        <f t="shared" si="16"/>
        <v>614993.439999999</v>
      </c>
      <c r="AY5" s="6">
        <f t="shared" si="17"/>
        <v>0.0754397924920875</v>
      </c>
      <c r="BC5">
        <f t="shared" si="26"/>
        <v>4</v>
      </c>
      <c r="BD5" s="106">
        <v>33131</v>
      </c>
      <c r="BE5" s="98">
        <v>1172642.05</v>
      </c>
      <c r="BF5" s="6">
        <f t="shared" si="4"/>
        <v>0.046552386220831896</v>
      </c>
      <c r="BH5">
        <v>4</v>
      </c>
      <c r="BI5">
        <f t="shared" si="18"/>
        <v>33131</v>
      </c>
      <c r="BJ5" s="4">
        <f t="shared" si="19"/>
        <v>1172642.05</v>
      </c>
      <c r="BK5" s="10">
        <f t="shared" si="20"/>
        <v>0.046552386220831896</v>
      </c>
      <c r="BR5" s="106">
        <v>33126</v>
      </c>
      <c r="BS5" s="98">
        <v>9952640.39</v>
      </c>
      <c r="BT5" s="6">
        <f t="shared" si="21"/>
        <v>0.06506978124854265</v>
      </c>
      <c r="BW5">
        <f t="shared" si="22"/>
        <v>33126</v>
      </c>
      <c r="BX5" s="4">
        <f t="shared" si="23"/>
        <v>9952640.39</v>
      </c>
      <c r="BY5" s="10">
        <f t="shared" si="24"/>
        <v>0.06506978124854264</v>
      </c>
    </row>
    <row r="6" spans="2:77" ht="12.75">
      <c r="B6" s="106">
        <v>33015</v>
      </c>
      <c r="C6" s="98">
        <v>528.389999999999</v>
      </c>
      <c r="D6" s="6">
        <f t="shared" si="5"/>
        <v>6.586002891040753E-06</v>
      </c>
      <c r="E6" s="98">
        <v>528.389999999999</v>
      </c>
      <c r="F6" s="6">
        <f t="shared" si="6"/>
        <v>1.3416954185218544E-05</v>
      </c>
      <c r="G6" s="98">
        <v>0</v>
      </c>
      <c r="H6" s="6">
        <f t="shared" si="7"/>
        <v>0</v>
      </c>
      <c r="I6" s="98">
        <v>160905.31</v>
      </c>
      <c r="J6" s="6">
        <f t="shared" si="8"/>
        <v>0.006387734548750562</v>
      </c>
      <c r="K6" s="98">
        <f t="shared" si="9"/>
        <v>161962.09</v>
      </c>
      <c r="L6" s="6">
        <f t="shared" si="10"/>
        <v>0.0010588986795349064</v>
      </c>
      <c r="O6">
        <v>5</v>
      </c>
      <c r="P6" s="106">
        <v>33160</v>
      </c>
      <c r="Q6" s="98">
        <v>3056951.19999999</v>
      </c>
      <c r="R6" s="6">
        <f t="shared" si="0"/>
        <v>0.038102707168891296</v>
      </c>
      <c r="W6">
        <v>5</v>
      </c>
      <c r="X6" s="2">
        <f t="shared" si="11"/>
        <v>33160</v>
      </c>
      <c r="Y6" s="3">
        <f t="shared" si="12"/>
        <v>3056951.19999999</v>
      </c>
      <c r="Z6" s="10">
        <f t="shared" si="13"/>
        <v>0.038102707168891296</v>
      </c>
      <c r="AB6">
        <v>5</v>
      </c>
      <c r="AC6" s="106">
        <v>33166</v>
      </c>
      <c r="AD6" s="98">
        <v>2282102.95</v>
      </c>
      <c r="AE6" s="6">
        <f t="shared" si="14"/>
        <v>0.05794748334772071</v>
      </c>
      <c r="AI6">
        <f t="shared" si="15"/>
        <v>33166</v>
      </c>
      <c r="AJ6" s="4">
        <f t="shared" si="1"/>
        <v>2282102.95</v>
      </c>
      <c r="AK6" s="6">
        <f t="shared" si="2"/>
        <v>0.05794748334772072</v>
      </c>
      <c r="AP6">
        <v>5</v>
      </c>
      <c r="AQ6" s="106">
        <v>33126</v>
      </c>
      <c r="AR6" s="98">
        <v>488110.249999999</v>
      </c>
      <c r="AS6" s="6">
        <f t="shared" si="3"/>
        <v>0.05987533130964932</v>
      </c>
      <c r="AV6">
        <v>5</v>
      </c>
      <c r="AW6" s="2">
        <f t="shared" si="25"/>
        <v>33126</v>
      </c>
      <c r="AX6" s="3">
        <f t="shared" si="16"/>
        <v>488110.249999999</v>
      </c>
      <c r="AY6" s="6">
        <f t="shared" si="17"/>
        <v>0.05987533130964932</v>
      </c>
      <c r="BC6">
        <f t="shared" si="26"/>
        <v>5</v>
      </c>
      <c r="BD6" s="106">
        <v>33130</v>
      </c>
      <c r="BE6" s="98">
        <v>1056172.17</v>
      </c>
      <c r="BF6" s="6">
        <f t="shared" si="4"/>
        <v>0.041928681283034425</v>
      </c>
      <c r="BH6">
        <v>5</v>
      </c>
      <c r="BI6">
        <f t="shared" si="18"/>
        <v>33130</v>
      </c>
      <c r="BJ6" s="4">
        <f t="shared" si="19"/>
        <v>1056172.17</v>
      </c>
      <c r="BK6" s="10">
        <f t="shared" si="20"/>
        <v>0.041928681283034425</v>
      </c>
      <c r="BM6" s="4">
        <f>+I79</f>
        <v>25189730.219999984</v>
      </c>
      <c r="BR6" s="106">
        <v>33160</v>
      </c>
      <c r="BS6" s="98">
        <v>7614835.38</v>
      </c>
      <c r="BT6" s="6">
        <f t="shared" si="21"/>
        <v>0.049785348711897257</v>
      </c>
      <c r="BW6">
        <f t="shared" si="22"/>
        <v>33160</v>
      </c>
      <c r="BX6" s="4">
        <f t="shared" si="23"/>
        <v>7614835.38</v>
      </c>
      <c r="BY6" s="10">
        <f t="shared" si="24"/>
        <v>0.04978534871189725</v>
      </c>
    </row>
    <row r="7" spans="2:77" ht="12.75">
      <c r="B7" s="106">
        <v>33016</v>
      </c>
      <c r="C7" s="98">
        <v>612213.439999999</v>
      </c>
      <c r="D7" s="6">
        <f t="shared" si="5"/>
        <v>0.007630802032161862</v>
      </c>
      <c r="E7" s="98">
        <v>612213.439999999</v>
      </c>
      <c r="F7" s="6">
        <f t="shared" si="6"/>
        <v>0.015545410920068597</v>
      </c>
      <c r="G7" s="98">
        <v>12830.6</v>
      </c>
      <c r="H7" s="6">
        <f t="shared" si="7"/>
        <v>0.0015738993924048678</v>
      </c>
      <c r="I7" s="98">
        <v>285530.06</v>
      </c>
      <c r="J7" s="6">
        <f t="shared" si="8"/>
        <v>0.011335177372137817</v>
      </c>
      <c r="K7" s="98">
        <f t="shared" si="9"/>
        <v>1522787.5399999982</v>
      </c>
      <c r="L7" s="6">
        <f t="shared" si="10"/>
        <v>0.009955895946503323</v>
      </c>
      <c r="O7">
        <v>6</v>
      </c>
      <c r="P7" s="106">
        <v>33132</v>
      </c>
      <c r="Q7" s="98">
        <v>2549478.84</v>
      </c>
      <c r="R7" s="6">
        <f t="shared" si="0"/>
        <v>0.03177742767820598</v>
      </c>
      <c r="W7">
        <v>6</v>
      </c>
      <c r="X7" s="2">
        <f t="shared" si="11"/>
        <v>33132</v>
      </c>
      <c r="Y7" s="3">
        <f t="shared" si="12"/>
        <v>2549478.84</v>
      </c>
      <c r="Z7" s="10">
        <f t="shared" si="13"/>
        <v>0.03177742767820598</v>
      </c>
      <c r="AB7">
        <v>6</v>
      </c>
      <c r="AC7" s="106">
        <v>33178</v>
      </c>
      <c r="AD7" s="98">
        <v>1879881.68999999</v>
      </c>
      <c r="AE7" s="6">
        <f t="shared" si="14"/>
        <v>0.047734223789930016</v>
      </c>
      <c r="AI7">
        <f t="shared" si="15"/>
        <v>33178</v>
      </c>
      <c r="AJ7" s="4">
        <f t="shared" si="1"/>
        <v>1879881.68999999</v>
      </c>
      <c r="AK7" s="6">
        <f t="shared" si="2"/>
        <v>0.04773422378993002</v>
      </c>
      <c r="AP7">
        <v>6</v>
      </c>
      <c r="AQ7" s="106">
        <v>33180</v>
      </c>
      <c r="AR7" s="98">
        <v>487442.84</v>
      </c>
      <c r="AS7" s="6">
        <f t="shared" si="3"/>
        <v>0.05979346170156526</v>
      </c>
      <c r="AV7">
        <v>6</v>
      </c>
      <c r="AW7" s="2">
        <f t="shared" si="25"/>
        <v>33180</v>
      </c>
      <c r="AX7" s="3">
        <f t="shared" si="16"/>
        <v>487442.84</v>
      </c>
      <c r="AY7" s="6">
        <f t="shared" si="17"/>
        <v>0.05979346170156526</v>
      </c>
      <c r="BC7">
        <f t="shared" si="26"/>
        <v>6</v>
      </c>
      <c r="BD7" s="106">
        <v>33122</v>
      </c>
      <c r="BE7" s="98">
        <v>1055311.52</v>
      </c>
      <c r="BF7" s="6">
        <f t="shared" si="4"/>
        <v>0.04189451458126814</v>
      </c>
      <c r="BH7">
        <v>6</v>
      </c>
      <c r="BI7">
        <f t="shared" si="18"/>
        <v>33122</v>
      </c>
      <c r="BJ7" s="4">
        <f t="shared" si="19"/>
        <v>1055311.52</v>
      </c>
      <c r="BK7" s="10">
        <f t="shared" si="20"/>
        <v>0.04189451458126814</v>
      </c>
      <c r="BM7" s="4">
        <f>+SUM(BJ2:BJ21)</f>
        <v>17736809.14999999</v>
      </c>
      <c r="BR7" s="106">
        <v>33132</v>
      </c>
      <c r="BS7" s="81">
        <v>7124124.25</v>
      </c>
      <c r="BT7" s="6">
        <f t="shared" si="21"/>
        <v>0.046577108020572015</v>
      </c>
      <c r="BW7">
        <f t="shared" si="22"/>
        <v>33132</v>
      </c>
      <c r="BX7" s="4">
        <f t="shared" si="23"/>
        <v>7124124.25</v>
      </c>
      <c r="BY7" s="10">
        <f t="shared" si="24"/>
        <v>0.046577108020572</v>
      </c>
    </row>
    <row r="8" spans="2:77" ht="12.75">
      <c r="B8" s="106">
        <v>33018</v>
      </c>
      <c r="C8" s="98">
        <v>0</v>
      </c>
      <c r="D8" s="6">
        <f t="shared" si="5"/>
        <v>0</v>
      </c>
      <c r="E8" s="98">
        <v>0</v>
      </c>
      <c r="F8" s="6">
        <f t="shared" si="6"/>
        <v>0</v>
      </c>
      <c r="G8" s="98">
        <v>0</v>
      </c>
      <c r="H8" s="6">
        <f t="shared" si="7"/>
        <v>0</v>
      </c>
      <c r="I8" s="98">
        <v>67921.4299999999</v>
      </c>
      <c r="J8" s="6">
        <f t="shared" si="8"/>
        <v>0.002696393705164499</v>
      </c>
      <c r="K8" s="98">
        <f t="shared" si="9"/>
        <v>67921.4299999999</v>
      </c>
      <c r="L8" s="6">
        <f t="shared" si="10"/>
        <v>0.00044406634008688374</v>
      </c>
      <c r="O8">
        <v>7</v>
      </c>
      <c r="P8" s="106">
        <v>33166</v>
      </c>
      <c r="Q8" s="98">
        <v>2282102.95</v>
      </c>
      <c r="R8" s="6">
        <f t="shared" si="0"/>
        <v>0.028444778717145788</v>
      </c>
      <c r="W8">
        <v>7</v>
      </c>
      <c r="X8" s="2">
        <f t="shared" si="11"/>
        <v>33166</v>
      </c>
      <c r="Y8" s="3">
        <f t="shared" si="12"/>
        <v>2282102.95</v>
      </c>
      <c r="Z8" s="10">
        <f t="shared" si="13"/>
        <v>0.028444778717145788</v>
      </c>
      <c r="AB8">
        <v>7</v>
      </c>
      <c r="AC8" s="106">
        <v>33134</v>
      </c>
      <c r="AD8" s="98">
        <v>1782394.87999999</v>
      </c>
      <c r="AE8" s="6">
        <f t="shared" si="14"/>
        <v>0.04525882481676038</v>
      </c>
      <c r="AI8">
        <f t="shared" si="15"/>
        <v>33134</v>
      </c>
      <c r="AJ8" s="4">
        <f t="shared" si="1"/>
        <v>1782394.87999999</v>
      </c>
      <c r="AK8" s="6">
        <f t="shared" si="2"/>
        <v>0.045258824816760385</v>
      </c>
      <c r="AP8">
        <v>7</v>
      </c>
      <c r="AQ8" s="106">
        <v>33160</v>
      </c>
      <c r="AR8" s="98">
        <v>466223.77</v>
      </c>
      <c r="AS8" s="6">
        <f t="shared" si="3"/>
        <v>0.057190568510257264</v>
      </c>
      <c r="AV8">
        <v>7</v>
      </c>
      <c r="AW8" s="2">
        <f t="shared" si="25"/>
        <v>33160</v>
      </c>
      <c r="AX8" s="3">
        <f t="shared" si="16"/>
        <v>466223.77</v>
      </c>
      <c r="AY8" s="6">
        <f t="shared" si="17"/>
        <v>0.057190568510257264</v>
      </c>
      <c r="BC8">
        <f t="shared" si="26"/>
        <v>7</v>
      </c>
      <c r="BD8" s="106">
        <v>33160</v>
      </c>
      <c r="BE8" s="98">
        <v>1034709.21</v>
      </c>
      <c r="BF8" s="6">
        <f t="shared" si="4"/>
        <v>0.04107662928356684</v>
      </c>
      <c r="BH8">
        <v>7</v>
      </c>
      <c r="BI8">
        <f t="shared" si="18"/>
        <v>33160</v>
      </c>
      <c r="BJ8" s="4">
        <f t="shared" si="19"/>
        <v>1034709.21</v>
      </c>
      <c r="BK8" s="10">
        <f t="shared" si="20"/>
        <v>0.04107662928356684</v>
      </c>
      <c r="BR8" s="106">
        <v>33134</v>
      </c>
      <c r="BS8" s="98">
        <v>5658747.51999999</v>
      </c>
      <c r="BT8" s="6">
        <f t="shared" si="21"/>
        <v>0.036996560594824486</v>
      </c>
      <c r="BW8">
        <f t="shared" si="22"/>
        <v>33134</v>
      </c>
      <c r="BX8" s="4">
        <f t="shared" si="23"/>
        <v>5658747.51999999</v>
      </c>
      <c r="BY8" s="10">
        <f t="shared" si="24"/>
        <v>0.03699656059482448</v>
      </c>
    </row>
    <row r="9" spans="2:79" ht="12.75">
      <c r="B9" s="106">
        <v>33030</v>
      </c>
      <c r="C9" s="98">
        <v>216297.539999999</v>
      </c>
      <c r="D9" s="6">
        <f t="shared" si="5"/>
        <v>0.0026959939131418064</v>
      </c>
      <c r="E9" s="98">
        <v>216297.539999999</v>
      </c>
      <c r="F9" s="6">
        <f t="shared" si="6"/>
        <v>0.00549225796202704</v>
      </c>
      <c r="G9" s="98">
        <v>1313.67</v>
      </c>
      <c r="H9" s="6">
        <f t="shared" si="7"/>
        <v>0.0001611447956307969</v>
      </c>
      <c r="I9" s="98">
        <v>76930.5599999999</v>
      </c>
      <c r="J9" s="6">
        <f t="shared" si="8"/>
        <v>0.003054044617711668</v>
      </c>
      <c r="K9" s="98">
        <f t="shared" si="9"/>
        <v>510839.30999999784</v>
      </c>
      <c r="L9" s="6">
        <f t="shared" si="10"/>
        <v>0.003339837555896694</v>
      </c>
      <c r="O9">
        <v>8</v>
      </c>
      <c r="P9" s="106">
        <v>33141</v>
      </c>
      <c r="Q9" s="98">
        <v>1986396.32999999</v>
      </c>
      <c r="R9" s="6">
        <f t="shared" si="0"/>
        <v>0.024759007498500542</v>
      </c>
      <c r="W9">
        <v>8</v>
      </c>
      <c r="X9" s="2">
        <f t="shared" si="11"/>
        <v>33141</v>
      </c>
      <c r="Y9" s="3">
        <f t="shared" si="12"/>
        <v>1986396.32999999</v>
      </c>
      <c r="Z9" s="10">
        <f t="shared" si="13"/>
        <v>0.024759007498500542</v>
      </c>
      <c r="AB9">
        <v>8</v>
      </c>
      <c r="AC9" s="106">
        <v>33172</v>
      </c>
      <c r="AD9" s="98">
        <v>1569518.46</v>
      </c>
      <c r="AE9" s="6">
        <f t="shared" si="14"/>
        <v>0.0398534364213456</v>
      </c>
      <c r="AI9">
        <f t="shared" si="15"/>
        <v>33172</v>
      </c>
      <c r="AJ9" s="4">
        <f t="shared" si="1"/>
        <v>1569518.46</v>
      </c>
      <c r="AK9" s="6">
        <f t="shared" si="2"/>
        <v>0.03985343642134561</v>
      </c>
      <c r="AP9">
        <v>8</v>
      </c>
      <c r="AQ9" s="106">
        <v>33132</v>
      </c>
      <c r="AR9" s="98">
        <v>399077.64</v>
      </c>
      <c r="AS9" s="6">
        <f t="shared" si="3"/>
        <v>0.04895391136177331</v>
      </c>
      <c r="AV9">
        <v>8</v>
      </c>
      <c r="AW9" s="2">
        <f t="shared" si="25"/>
        <v>33132</v>
      </c>
      <c r="AX9" s="3">
        <f t="shared" si="16"/>
        <v>399077.64</v>
      </c>
      <c r="AY9" s="6">
        <f t="shared" si="17"/>
        <v>0.04895391136177331</v>
      </c>
      <c r="BC9">
        <f t="shared" si="26"/>
        <v>8</v>
      </c>
      <c r="BD9" s="106">
        <v>33156</v>
      </c>
      <c r="BE9" s="98">
        <v>886514.67</v>
      </c>
      <c r="BF9" s="6">
        <f>+BE9/$I$79</f>
        <v>0.035193496010375316</v>
      </c>
      <c r="BH9">
        <v>8</v>
      </c>
      <c r="BI9">
        <f t="shared" si="18"/>
        <v>33156</v>
      </c>
      <c r="BJ9" s="4">
        <f t="shared" si="19"/>
        <v>886514.67</v>
      </c>
      <c r="BK9" s="10">
        <f t="shared" si="20"/>
        <v>0.035193496010375316</v>
      </c>
      <c r="BR9" s="106">
        <v>33166</v>
      </c>
      <c r="BS9" s="98">
        <v>4947938.8</v>
      </c>
      <c r="BT9" s="6">
        <f t="shared" si="21"/>
        <v>0.0323493347223386</v>
      </c>
      <c r="BW9">
        <f t="shared" si="22"/>
        <v>33166</v>
      </c>
      <c r="BX9" s="4">
        <f t="shared" si="23"/>
        <v>4947938.8</v>
      </c>
      <c r="BY9" s="10">
        <f t="shared" si="24"/>
        <v>0.0323493347223386</v>
      </c>
      <c r="CA9" s="4">
        <f>+K79</f>
        <v>152953340.22999975</v>
      </c>
    </row>
    <row r="10" spans="2:79" ht="12.75">
      <c r="B10" s="106">
        <v>33031</v>
      </c>
      <c r="C10" s="98">
        <v>2923.4</v>
      </c>
      <c r="D10" s="6">
        <f t="shared" si="5"/>
        <v>3.643808711684282E-05</v>
      </c>
      <c r="E10" s="98">
        <v>2923.4</v>
      </c>
      <c r="F10" s="6">
        <f t="shared" si="6"/>
        <v>7.423138943785456E-05</v>
      </c>
      <c r="G10" s="98">
        <v>0</v>
      </c>
      <c r="H10" s="6">
        <f t="shared" si="7"/>
        <v>0</v>
      </c>
      <c r="I10" s="98">
        <v>7887.86999999999</v>
      </c>
      <c r="J10" s="6">
        <f t="shared" si="8"/>
        <v>0.0003131383278466884</v>
      </c>
      <c r="K10" s="98">
        <f t="shared" si="9"/>
        <v>13734.669999999991</v>
      </c>
      <c r="L10" s="6">
        <f t="shared" si="10"/>
        <v>8.979646982110247E-05</v>
      </c>
      <c r="O10">
        <v>9</v>
      </c>
      <c r="P10" s="106">
        <v>33178</v>
      </c>
      <c r="Q10" s="98">
        <v>1879881.68999999</v>
      </c>
      <c r="R10" s="6">
        <f>+Q10/$C$79</f>
        <v>0.02343137880193519</v>
      </c>
      <c r="W10">
        <v>9</v>
      </c>
      <c r="X10" s="2">
        <f t="shared" si="11"/>
        <v>33178</v>
      </c>
      <c r="Y10" s="3">
        <f t="shared" si="12"/>
        <v>1879881.68999999</v>
      </c>
      <c r="Z10" s="10">
        <f t="shared" si="13"/>
        <v>0.02343137880193519</v>
      </c>
      <c r="AB10">
        <v>9</v>
      </c>
      <c r="AC10" s="106">
        <v>33142</v>
      </c>
      <c r="AD10" s="98">
        <v>1511536.85999999</v>
      </c>
      <c r="AE10" s="6">
        <f t="shared" si="14"/>
        <v>0.038381159370709135</v>
      </c>
      <c r="AI10">
        <f t="shared" si="15"/>
        <v>33142</v>
      </c>
      <c r="AJ10" s="4">
        <f t="shared" si="1"/>
        <v>1511536.85999999</v>
      </c>
      <c r="AK10" s="6">
        <f t="shared" si="2"/>
        <v>0.03838115937070914</v>
      </c>
      <c r="AP10">
        <v>9</v>
      </c>
      <c r="AQ10" s="106">
        <v>33133</v>
      </c>
      <c r="AR10" s="98">
        <v>395833.32</v>
      </c>
      <c r="AS10" s="6">
        <f t="shared" si="3"/>
        <v>0.04855593829139725</v>
      </c>
      <c r="AU10" s="4">
        <f>SUM(AX2:AX11)</f>
        <v>7113968.999999988</v>
      </c>
      <c r="AV10">
        <v>9</v>
      </c>
      <c r="AW10" s="2">
        <f t="shared" si="25"/>
        <v>33133</v>
      </c>
      <c r="AX10" s="3">
        <f t="shared" si="16"/>
        <v>395833.32</v>
      </c>
      <c r="AY10" s="6">
        <f t="shared" si="17"/>
        <v>0.04855593829139725</v>
      </c>
      <c r="BC10">
        <f t="shared" si="26"/>
        <v>9</v>
      </c>
      <c r="BD10" s="106">
        <v>33133</v>
      </c>
      <c r="BE10" s="98">
        <v>886365.26</v>
      </c>
      <c r="BF10" s="6">
        <f t="shared" si="4"/>
        <v>0.03518756462489818</v>
      </c>
      <c r="BH10">
        <v>9</v>
      </c>
      <c r="BI10">
        <f t="shared" si="18"/>
        <v>33133</v>
      </c>
      <c r="BJ10" s="4">
        <f t="shared" si="19"/>
        <v>886365.26</v>
      </c>
      <c r="BK10" s="10">
        <f t="shared" si="20"/>
        <v>0.03518756462489818</v>
      </c>
      <c r="BR10" s="106">
        <v>33172</v>
      </c>
      <c r="BS10" s="98">
        <v>4733399.76999999</v>
      </c>
      <c r="BT10" s="6">
        <f t="shared" si="21"/>
        <v>0.030946691081621753</v>
      </c>
      <c r="BW10">
        <f t="shared" si="22"/>
        <v>33172</v>
      </c>
      <c r="BX10" s="4">
        <f t="shared" si="23"/>
        <v>4733399.76999999</v>
      </c>
      <c r="BY10" s="10">
        <f t="shared" si="24"/>
        <v>0.03094669108162175</v>
      </c>
      <c r="CA10" s="4">
        <f>SUM(BX2:BX18)</f>
        <v>124640503.34999986</v>
      </c>
    </row>
    <row r="11" spans="2:77" ht="12.75">
      <c r="B11" s="106">
        <v>33032</v>
      </c>
      <c r="C11" s="98">
        <v>6843.54</v>
      </c>
      <c r="D11" s="6">
        <f t="shared" si="5"/>
        <v>8.529982441937418E-05</v>
      </c>
      <c r="E11" s="98">
        <v>6843.54</v>
      </c>
      <c r="F11" s="6">
        <f t="shared" si="6"/>
        <v>0.00017377214300935047</v>
      </c>
      <c r="G11" s="98">
        <v>0</v>
      </c>
      <c r="H11" s="6">
        <f t="shared" si="7"/>
        <v>0</v>
      </c>
      <c r="I11" s="98">
        <v>58549.1099999999</v>
      </c>
      <c r="J11" s="6">
        <f t="shared" si="8"/>
        <v>0.0023243246151764436</v>
      </c>
      <c r="K11" s="98">
        <f t="shared" si="9"/>
        <v>72236.1899999999</v>
      </c>
      <c r="L11" s="6">
        <f t="shared" si="10"/>
        <v>0.00047227598881708987</v>
      </c>
      <c r="O11">
        <v>10</v>
      </c>
      <c r="P11" s="106">
        <v>33134</v>
      </c>
      <c r="Q11" s="98">
        <v>1782394.87999999</v>
      </c>
      <c r="R11" s="6">
        <f t="shared" si="0"/>
        <v>0.022216275540143066</v>
      </c>
      <c r="W11">
        <v>10</v>
      </c>
      <c r="X11" s="2">
        <f t="shared" si="11"/>
        <v>33134</v>
      </c>
      <c r="Y11" s="3">
        <f t="shared" si="12"/>
        <v>1782394.87999999</v>
      </c>
      <c r="Z11" s="10">
        <f t="shared" si="13"/>
        <v>0.022216275540143066</v>
      </c>
      <c r="AB11">
        <v>10</v>
      </c>
      <c r="AC11" s="106">
        <v>33149</v>
      </c>
      <c r="AD11" s="98">
        <v>1450994.39999999</v>
      </c>
      <c r="AE11" s="6">
        <f t="shared" si="14"/>
        <v>0.03684385659798363</v>
      </c>
      <c r="AG11" s="4">
        <f>SUM(AD2:AD11)</f>
        <v>26795927.409999944</v>
      </c>
      <c r="AI11">
        <f t="shared" si="15"/>
        <v>33149</v>
      </c>
      <c r="AJ11" s="4">
        <f t="shared" si="1"/>
        <v>1450994.39999999</v>
      </c>
      <c r="AK11" s="6">
        <f t="shared" si="2"/>
        <v>0.036843856597983636</v>
      </c>
      <c r="AP11">
        <v>10</v>
      </c>
      <c r="AQ11" s="106">
        <v>33138</v>
      </c>
      <c r="AR11" s="98">
        <v>188499.93</v>
      </c>
      <c r="AS11" s="6">
        <f t="shared" si="3"/>
        <v>0.02312284112164358</v>
      </c>
      <c r="AU11" s="4">
        <f>+G79</f>
        <v>8152109.379999985</v>
      </c>
      <c r="AV11">
        <v>10</v>
      </c>
      <c r="AW11" s="2">
        <f t="shared" si="25"/>
        <v>33138</v>
      </c>
      <c r="AX11" s="3">
        <f t="shared" si="16"/>
        <v>188499.93</v>
      </c>
      <c r="AY11" s="6">
        <f t="shared" si="17"/>
        <v>0.02312284112164358</v>
      </c>
      <c r="BC11">
        <f t="shared" si="26"/>
        <v>10</v>
      </c>
      <c r="BD11" s="106">
        <v>33180</v>
      </c>
      <c r="BE11" s="98">
        <v>858922.39</v>
      </c>
      <c r="BF11" s="6">
        <f t="shared" si="4"/>
        <v>0.0340981178638443</v>
      </c>
      <c r="BH11">
        <v>10</v>
      </c>
      <c r="BI11">
        <f t="shared" si="18"/>
        <v>33180</v>
      </c>
      <c r="BJ11" s="4">
        <f t="shared" si="19"/>
        <v>858922.39</v>
      </c>
      <c r="BK11" s="10">
        <f t="shared" si="20"/>
        <v>0.0340981178638443</v>
      </c>
      <c r="BR11" s="106">
        <v>33178</v>
      </c>
      <c r="BS11" s="98">
        <v>4729556.95</v>
      </c>
      <c r="BT11" s="6">
        <f t="shared" si="21"/>
        <v>0.03092156694903196</v>
      </c>
      <c r="BW11">
        <f t="shared" si="22"/>
        <v>33178</v>
      </c>
      <c r="BX11" s="4">
        <f t="shared" si="23"/>
        <v>4729556.95</v>
      </c>
      <c r="BY11" s="10">
        <f t="shared" si="24"/>
        <v>0.030921566949031955</v>
      </c>
    </row>
    <row r="12" spans="2:77" ht="13.5" customHeight="1">
      <c r="B12" s="106">
        <v>33033</v>
      </c>
      <c r="C12" s="98">
        <v>285687.14</v>
      </c>
      <c r="D12" s="6">
        <f t="shared" si="5"/>
        <v>0.0035608855768904943</v>
      </c>
      <c r="E12" s="98">
        <v>285687.14</v>
      </c>
      <c r="F12" s="6">
        <f t="shared" si="6"/>
        <v>0.007254208574511486</v>
      </c>
      <c r="G12" s="98">
        <v>7063.23999999999</v>
      </c>
      <c r="H12" s="6">
        <f t="shared" si="7"/>
        <v>0.0008664309653803986</v>
      </c>
      <c r="I12" s="98">
        <v>253448.92</v>
      </c>
      <c r="J12" s="6">
        <f t="shared" si="8"/>
        <v>0.010061597237701586</v>
      </c>
      <c r="K12" s="98">
        <f t="shared" si="9"/>
        <v>831886.4400000001</v>
      </c>
      <c r="L12" s="6">
        <f t="shared" si="10"/>
        <v>0.005438824930198136</v>
      </c>
      <c r="O12">
        <v>11</v>
      </c>
      <c r="P12" s="106">
        <v>33172</v>
      </c>
      <c r="Q12" s="98">
        <v>1569518.46</v>
      </c>
      <c r="R12" s="6">
        <f t="shared" si="0"/>
        <v>0.01956292343742662</v>
      </c>
      <c r="W12">
        <v>11</v>
      </c>
      <c r="X12" s="2">
        <f t="shared" si="11"/>
        <v>33172</v>
      </c>
      <c r="Y12" s="3">
        <f t="shared" si="12"/>
        <v>1569518.46</v>
      </c>
      <c r="Z12" s="10">
        <f t="shared" si="13"/>
        <v>0.01956292343742662</v>
      </c>
      <c r="AA12" s="4"/>
      <c r="AB12">
        <f>+AB11+1</f>
        <v>11</v>
      </c>
      <c r="AC12" s="106">
        <v>33133</v>
      </c>
      <c r="AD12" s="98">
        <v>1448236.2</v>
      </c>
      <c r="AE12" s="6">
        <f t="shared" si="14"/>
        <v>0.03677381999049005</v>
      </c>
      <c r="AG12" s="4">
        <v>0</v>
      </c>
      <c r="AI12" s="2" t="s">
        <v>160</v>
      </c>
      <c r="AJ12" s="4">
        <f>AM13-AJ14</f>
        <v>12586334.219999962</v>
      </c>
      <c r="AK12" s="6">
        <f t="shared" si="2"/>
        <v>0.3195939922965768</v>
      </c>
      <c r="AP12">
        <f>+AP11+1</f>
        <v>11</v>
      </c>
      <c r="AQ12" s="106">
        <v>33109</v>
      </c>
      <c r="AR12" s="98">
        <v>165259.42</v>
      </c>
      <c r="AS12" s="6">
        <f t="shared" si="3"/>
        <v>0.02027198266076262</v>
      </c>
      <c r="AW12" s="2" t="s">
        <v>160</v>
      </c>
      <c r="AX12" s="4">
        <f>+AU11-AU10</f>
        <v>1038140.3799999971</v>
      </c>
      <c r="AY12" s="10">
        <f>+AX12/AX13</f>
        <v>0.1273462280261994</v>
      </c>
      <c r="BC12">
        <f t="shared" si="26"/>
        <v>11</v>
      </c>
      <c r="BD12" s="106">
        <v>33176</v>
      </c>
      <c r="BE12" s="98">
        <v>793875.389999999</v>
      </c>
      <c r="BF12" s="6">
        <f t="shared" si="4"/>
        <v>0.031515835345059896</v>
      </c>
      <c r="BH12">
        <v>11</v>
      </c>
      <c r="BI12">
        <f t="shared" si="18"/>
        <v>33176</v>
      </c>
      <c r="BJ12" s="4">
        <f t="shared" si="19"/>
        <v>793875.389999999</v>
      </c>
      <c r="BK12" s="10">
        <f t="shared" si="20"/>
        <v>0.031515835345059896</v>
      </c>
      <c r="BR12" s="106">
        <v>33180</v>
      </c>
      <c r="BS12" s="98">
        <v>4214054.80999999</v>
      </c>
      <c r="BT12" s="6">
        <f t="shared" si="21"/>
        <v>0.027551244083085808</v>
      </c>
      <c r="BW12">
        <f t="shared" si="22"/>
        <v>33180</v>
      </c>
      <c r="BX12" s="4">
        <f t="shared" si="23"/>
        <v>4214054.80999999</v>
      </c>
      <c r="BY12" s="10">
        <f t="shared" si="24"/>
        <v>0.0275512440830858</v>
      </c>
    </row>
    <row r="13" spans="2:77" ht="12.75">
      <c r="B13" s="106">
        <v>33034</v>
      </c>
      <c r="C13" s="98">
        <v>713133.429999999</v>
      </c>
      <c r="D13" s="6">
        <f t="shared" si="5"/>
        <v>0.00888869742364127</v>
      </c>
      <c r="E13" s="98">
        <v>713133.429999999</v>
      </c>
      <c r="F13" s="6">
        <f t="shared" si="6"/>
        <v>0.018107985689089046</v>
      </c>
      <c r="G13" s="98">
        <v>977.539999999999</v>
      </c>
      <c r="H13" s="6">
        <f t="shared" si="7"/>
        <v>0.00011991252256725741</v>
      </c>
      <c r="I13" s="98">
        <v>89913.38</v>
      </c>
      <c r="J13" s="6">
        <f t="shared" si="8"/>
        <v>0.0035694459295404104</v>
      </c>
      <c r="K13" s="98">
        <f t="shared" si="9"/>
        <v>1517157.779999998</v>
      </c>
      <c r="L13" s="6">
        <f t="shared" si="10"/>
        <v>0.009919088904620258</v>
      </c>
      <c r="O13">
        <v>12</v>
      </c>
      <c r="P13" s="106">
        <v>33142</v>
      </c>
      <c r="Q13" s="98">
        <v>1511536.85999999</v>
      </c>
      <c r="R13" s="6">
        <f t="shared" si="0"/>
        <v>0.018840224322705986</v>
      </c>
      <c r="W13">
        <v>12</v>
      </c>
      <c r="X13" s="2">
        <f t="shared" si="11"/>
        <v>33142</v>
      </c>
      <c r="Y13" s="3">
        <f t="shared" si="12"/>
        <v>1511536.85999999</v>
      </c>
      <c r="Z13" s="10">
        <f t="shared" si="13"/>
        <v>0.018840224322705986</v>
      </c>
      <c r="AA13" s="4"/>
      <c r="AB13">
        <f aca="true" t="shared" si="27" ref="AB13:AB75">+AB12+1</f>
        <v>12</v>
      </c>
      <c r="AC13" s="106">
        <v>33180</v>
      </c>
      <c r="AD13" s="98">
        <v>1433844.79</v>
      </c>
      <c r="AE13" s="6">
        <f t="shared" si="14"/>
        <v>0.03640839125673147</v>
      </c>
      <c r="AJ13" s="4">
        <f>SUM(AJ2:AJ12)</f>
        <v>39382261.629999906</v>
      </c>
      <c r="AK13" s="10">
        <f>SUM(AK2:AK12)</f>
        <v>0.9999999999999999</v>
      </c>
      <c r="AM13" s="4">
        <f>+E79</f>
        <v>39382261.629999906</v>
      </c>
      <c r="AP13">
        <f aca="true" t="shared" si="28" ref="AP13:AP75">+AP12+1</f>
        <v>12</v>
      </c>
      <c r="AQ13" s="106">
        <v>33141</v>
      </c>
      <c r="AR13" s="98">
        <v>125434.56</v>
      </c>
      <c r="AS13" s="6">
        <f t="shared" si="3"/>
        <v>0.015386761162422017</v>
      </c>
      <c r="AX13" s="4">
        <f>SUM(AX2:AX12)</f>
        <v>8152109.379999985</v>
      </c>
      <c r="AY13" s="10">
        <f>SUM(AY2:AY12)</f>
        <v>0.9999999999999999</v>
      </c>
      <c r="BC13">
        <f t="shared" si="26"/>
        <v>12</v>
      </c>
      <c r="BD13" s="106">
        <v>33186</v>
      </c>
      <c r="BE13" s="98">
        <v>771384.4</v>
      </c>
      <c r="BF13" s="6">
        <f t="shared" si="4"/>
        <v>0.030622971872383973</v>
      </c>
      <c r="BH13">
        <v>12</v>
      </c>
      <c r="BI13">
        <f t="shared" si="18"/>
        <v>33186</v>
      </c>
      <c r="BJ13" s="4">
        <f t="shared" si="19"/>
        <v>771384.4</v>
      </c>
      <c r="BK13" s="10">
        <f t="shared" si="20"/>
        <v>0.030622971872383973</v>
      </c>
      <c r="BR13" s="106">
        <v>33133</v>
      </c>
      <c r="BS13" s="98">
        <v>4178670.98</v>
      </c>
      <c r="BT13" s="6">
        <f t="shared" si="21"/>
        <v>0.027319906670337693</v>
      </c>
      <c r="BW13">
        <f t="shared" si="22"/>
        <v>33133</v>
      </c>
      <c r="BX13" s="4">
        <f t="shared" si="23"/>
        <v>4178670.98</v>
      </c>
      <c r="BY13" s="10">
        <f t="shared" si="24"/>
        <v>0.027319906670337686</v>
      </c>
    </row>
    <row r="14" spans="2:77" ht="13.5" customHeight="1">
      <c r="B14" s="106">
        <v>33035</v>
      </c>
      <c r="C14" s="98">
        <v>664.35</v>
      </c>
      <c r="D14" s="6">
        <f t="shared" si="5"/>
        <v>8.280646909788098E-06</v>
      </c>
      <c r="E14" s="98">
        <v>664.35</v>
      </c>
      <c r="F14" s="6">
        <f t="shared" si="6"/>
        <v>1.6869269881999958E-05</v>
      </c>
      <c r="G14" s="98">
        <v>0</v>
      </c>
      <c r="H14" s="6">
        <f t="shared" si="7"/>
        <v>0</v>
      </c>
      <c r="I14" s="98">
        <v>0</v>
      </c>
      <c r="J14" s="6">
        <f t="shared" si="8"/>
        <v>0</v>
      </c>
      <c r="K14" s="98">
        <f t="shared" si="9"/>
        <v>1328.7</v>
      </c>
      <c r="L14" s="6">
        <f t="shared" si="10"/>
        <v>8.686962952244134E-06</v>
      </c>
      <c r="O14">
        <v>13</v>
      </c>
      <c r="P14" s="106">
        <v>33149</v>
      </c>
      <c r="Q14" s="98">
        <v>1450994.39999999</v>
      </c>
      <c r="R14" s="6">
        <f t="shared" si="0"/>
        <v>0.01808560592229962</v>
      </c>
      <c r="X14" s="2" t="s">
        <v>160</v>
      </c>
      <c r="Y14" s="3">
        <f>+AA14-AA15</f>
        <v>13882276.449999966</v>
      </c>
      <c r="Z14" s="10">
        <f t="shared" si="13"/>
        <v>0.17303263277868036</v>
      </c>
      <c r="AA14" s="17">
        <f>+C79</f>
        <v>80229238.99999991</v>
      </c>
      <c r="AB14">
        <f t="shared" si="27"/>
        <v>13</v>
      </c>
      <c r="AC14" s="106">
        <v>33130</v>
      </c>
      <c r="AD14" s="98">
        <v>1157957.42999999</v>
      </c>
      <c r="AE14" s="6">
        <f t="shared" si="14"/>
        <v>0.02940302009262723</v>
      </c>
      <c r="AJ14" s="4">
        <f>SUM(AJ2:AJ11)</f>
        <v>26795927.409999944</v>
      </c>
      <c r="AP14">
        <f t="shared" si="28"/>
        <v>13</v>
      </c>
      <c r="AQ14" s="106">
        <v>33142</v>
      </c>
      <c r="AR14" s="98">
        <v>122985.759999999</v>
      </c>
      <c r="AS14" s="6">
        <f t="shared" si="3"/>
        <v>0.015086372651197087</v>
      </c>
      <c r="BC14">
        <f t="shared" si="26"/>
        <v>13</v>
      </c>
      <c r="BD14" s="106">
        <v>33137</v>
      </c>
      <c r="BE14" s="98">
        <v>709221.559999999</v>
      </c>
      <c r="BF14" s="6">
        <f t="shared" si="4"/>
        <v>0.02815518680850721</v>
      </c>
      <c r="BH14">
        <v>13</v>
      </c>
      <c r="BI14">
        <f t="shared" si="18"/>
        <v>33137</v>
      </c>
      <c r="BJ14" s="4">
        <f t="shared" si="19"/>
        <v>709221.559999999</v>
      </c>
      <c r="BK14" s="10">
        <f t="shared" si="20"/>
        <v>0.02815518680850721</v>
      </c>
      <c r="BR14" s="106">
        <v>33149</v>
      </c>
      <c r="BS14" s="98">
        <v>4105299.63</v>
      </c>
      <c r="BT14" s="6">
        <f t="shared" si="21"/>
        <v>0.026840209071778094</v>
      </c>
      <c r="BW14">
        <f t="shared" si="22"/>
        <v>33149</v>
      </c>
      <c r="BX14" s="4">
        <f t="shared" si="23"/>
        <v>4105299.63</v>
      </c>
      <c r="BY14" s="10">
        <f t="shared" si="24"/>
        <v>0.02684020907177809</v>
      </c>
    </row>
    <row r="15" spans="2:77" ht="12.75">
      <c r="B15" s="106">
        <v>33056</v>
      </c>
      <c r="C15" s="98">
        <v>110974.73</v>
      </c>
      <c r="D15" s="6">
        <f t="shared" si="5"/>
        <v>0.0013832205238790826</v>
      </c>
      <c r="E15" s="98">
        <v>110974.73</v>
      </c>
      <c r="F15" s="6">
        <f t="shared" si="6"/>
        <v>0.002817886160084409</v>
      </c>
      <c r="G15" s="98">
        <v>1742.16</v>
      </c>
      <c r="H15" s="6">
        <f t="shared" si="7"/>
        <v>0.00021370665171325306</v>
      </c>
      <c r="I15" s="98">
        <v>197303.07</v>
      </c>
      <c r="J15" s="6">
        <f t="shared" si="8"/>
        <v>0.007832678963879755</v>
      </c>
      <c r="K15" s="98">
        <f t="shared" si="9"/>
        <v>420994.69</v>
      </c>
      <c r="L15" s="6">
        <f t="shared" si="10"/>
        <v>0.0027524386807567577</v>
      </c>
      <c r="O15">
        <v>14</v>
      </c>
      <c r="P15" s="106">
        <v>33133</v>
      </c>
      <c r="Q15" s="98">
        <v>1448236.2</v>
      </c>
      <c r="R15" s="6">
        <f t="shared" si="0"/>
        <v>0.01805122693485852</v>
      </c>
      <c r="X15" s="2"/>
      <c r="Y15" s="3">
        <f>SUM(Y2:Y14)</f>
        <v>80229238.99999991</v>
      </c>
      <c r="Z15" s="10">
        <f t="shared" si="13"/>
        <v>1</v>
      </c>
      <c r="AA15" s="4">
        <f>SUM(Y2:Y13)</f>
        <v>66346962.549999945</v>
      </c>
      <c r="AB15">
        <f t="shared" si="27"/>
        <v>14</v>
      </c>
      <c r="AC15" s="106">
        <v>33138</v>
      </c>
      <c r="AD15" s="98">
        <v>969680.51</v>
      </c>
      <c r="AE15" s="6">
        <f t="shared" si="14"/>
        <v>0.024622265707090172</v>
      </c>
      <c r="AP15">
        <f t="shared" si="28"/>
        <v>14</v>
      </c>
      <c r="AQ15" s="106">
        <v>33172</v>
      </c>
      <c r="AR15" s="98">
        <v>106388.97</v>
      </c>
      <c r="AS15" s="6">
        <f t="shared" si="3"/>
        <v>0.013050483628324451</v>
      </c>
      <c r="BC15">
        <f t="shared" si="26"/>
        <v>14</v>
      </c>
      <c r="BD15" s="106">
        <v>33012</v>
      </c>
      <c r="BE15" s="98">
        <v>637860.919999999</v>
      </c>
      <c r="BF15" s="6">
        <f t="shared" si="4"/>
        <v>0.025322260874932046</v>
      </c>
      <c r="BH15">
        <v>14</v>
      </c>
      <c r="BI15">
        <f t="shared" si="18"/>
        <v>33012</v>
      </c>
      <c r="BJ15" s="4">
        <f t="shared" si="19"/>
        <v>637860.919999999</v>
      </c>
      <c r="BK15" s="10">
        <f t="shared" si="20"/>
        <v>0.025322260874932046</v>
      </c>
      <c r="BR15" s="106">
        <v>33130</v>
      </c>
      <c r="BS15" s="98">
        <v>3393887.99</v>
      </c>
      <c r="BT15" s="6">
        <f t="shared" si="21"/>
        <v>0.02218904134356613</v>
      </c>
      <c r="BW15">
        <f t="shared" si="22"/>
        <v>33130</v>
      </c>
      <c r="BX15" s="4">
        <f t="shared" si="23"/>
        <v>3393887.99</v>
      </c>
      <c r="BY15" s="10">
        <f t="shared" si="24"/>
        <v>0.022189041343566123</v>
      </c>
    </row>
    <row r="16" spans="2:77" ht="12.75">
      <c r="B16" s="106">
        <v>33109</v>
      </c>
      <c r="C16" s="98">
        <v>161353.339999999</v>
      </c>
      <c r="D16" s="6">
        <f t="shared" si="5"/>
        <v>0.002011153813885723</v>
      </c>
      <c r="E16" s="98">
        <v>161353.339999999</v>
      </c>
      <c r="F16" s="6">
        <f t="shared" si="6"/>
        <v>0.004097107005075762</v>
      </c>
      <c r="G16" s="98">
        <v>165259.42</v>
      </c>
      <c r="H16" s="6">
        <f t="shared" si="7"/>
        <v>0.02027198266076262</v>
      </c>
      <c r="I16" s="98">
        <v>0</v>
      </c>
      <c r="J16" s="6">
        <f t="shared" si="8"/>
        <v>0</v>
      </c>
      <c r="K16" s="98">
        <f t="shared" si="9"/>
        <v>487966.099999998</v>
      </c>
      <c r="L16" s="6">
        <f t="shared" si="10"/>
        <v>0.003190293845601745</v>
      </c>
      <c r="O16">
        <v>15</v>
      </c>
      <c r="P16" s="106">
        <v>33180</v>
      </c>
      <c r="Q16" s="98">
        <v>1433844.79</v>
      </c>
      <c r="R16" s="6">
        <f t="shared" si="0"/>
        <v>0.01787184831704563</v>
      </c>
      <c r="X16" s="2"/>
      <c r="Y16" s="3"/>
      <c r="AB16">
        <f t="shared" si="27"/>
        <v>15</v>
      </c>
      <c r="AC16" s="106">
        <v>33122</v>
      </c>
      <c r="AD16" s="98">
        <v>923229.559999999</v>
      </c>
      <c r="AE16" s="6">
        <f t="shared" si="14"/>
        <v>0.023442776564582005</v>
      </c>
      <c r="AP16">
        <f t="shared" si="28"/>
        <v>15</v>
      </c>
      <c r="AQ16" s="106">
        <v>33014</v>
      </c>
      <c r="AR16" s="98">
        <v>101690.139999999</v>
      </c>
      <c r="AS16" s="6">
        <f t="shared" si="3"/>
        <v>0.012474089252222372</v>
      </c>
      <c r="BC16">
        <f t="shared" si="26"/>
        <v>15</v>
      </c>
      <c r="BD16" s="106">
        <v>33143</v>
      </c>
      <c r="BE16" s="98">
        <v>637854.82</v>
      </c>
      <c r="BF16" s="6">
        <f t="shared" si="4"/>
        <v>0.025322018712751436</v>
      </c>
      <c r="BH16">
        <v>15</v>
      </c>
      <c r="BI16">
        <f t="shared" si="18"/>
        <v>33143</v>
      </c>
      <c r="BJ16" s="4">
        <f t="shared" si="19"/>
        <v>637854.82</v>
      </c>
      <c r="BK16" s="10">
        <f t="shared" si="20"/>
        <v>0.025322018712751436</v>
      </c>
      <c r="BR16" s="106">
        <v>33142</v>
      </c>
      <c r="BS16" s="98">
        <v>3314957.36</v>
      </c>
      <c r="BT16" s="6">
        <f t="shared" si="21"/>
        <v>0.021672997497244693</v>
      </c>
      <c r="BW16">
        <f t="shared" si="22"/>
        <v>33142</v>
      </c>
      <c r="BX16" s="4">
        <f t="shared" si="23"/>
        <v>3314957.36</v>
      </c>
      <c r="BY16" s="10">
        <f t="shared" si="24"/>
        <v>0.02167299749724469</v>
      </c>
    </row>
    <row r="17" spans="2:77" ht="12.75">
      <c r="B17" s="106">
        <v>33122</v>
      </c>
      <c r="C17" s="98">
        <v>923229.559999999</v>
      </c>
      <c r="D17" s="6">
        <f t="shared" si="5"/>
        <v>0.011507395202888564</v>
      </c>
      <c r="E17" s="98">
        <v>923229.559999999</v>
      </c>
      <c r="F17" s="6">
        <f t="shared" si="6"/>
        <v>0.023442776564582008</v>
      </c>
      <c r="G17" s="98">
        <v>85975.62</v>
      </c>
      <c r="H17" s="6">
        <f t="shared" si="7"/>
        <v>0.010546426206072343</v>
      </c>
      <c r="I17" s="98">
        <v>1055311.52</v>
      </c>
      <c r="J17" s="6">
        <f t="shared" si="8"/>
        <v>0.04189451458126814</v>
      </c>
      <c r="K17" s="98">
        <f t="shared" si="9"/>
        <v>2987746.259999998</v>
      </c>
      <c r="L17" s="6">
        <f t="shared" si="10"/>
        <v>0.019533710447298826</v>
      </c>
      <c r="O17">
        <v>16</v>
      </c>
      <c r="P17" s="106">
        <v>33130</v>
      </c>
      <c r="Q17" s="98">
        <v>1157957.42999999</v>
      </c>
      <c r="R17" s="6">
        <f t="shared" si="0"/>
        <v>0.014433109978769601</v>
      </c>
      <c r="X17" s="2"/>
      <c r="Y17" s="3"/>
      <c r="AB17">
        <f t="shared" si="27"/>
        <v>16</v>
      </c>
      <c r="AC17" s="106">
        <v>33034</v>
      </c>
      <c r="AD17" s="98">
        <v>713133.429999999</v>
      </c>
      <c r="AE17" s="6">
        <f t="shared" si="14"/>
        <v>0.018107985689089043</v>
      </c>
      <c r="AP17">
        <f t="shared" si="28"/>
        <v>16</v>
      </c>
      <c r="AQ17" s="106">
        <v>33122</v>
      </c>
      <c r="AR17" s="98">
        <v>85975.62</v>
      </c>
      <c r="AS17" s="6">
        <f t="shared" si="3"/>
        <v>0.010546426206072343</v>
      </c>
      <c r="BC17">
        <f t="shared" si="26"/>
        <v>16</v>
      </c>
      <c r="BD17" s="106">
        <v>33127</v>
      </c>
      <c r="BE17" s="98">
        <v>614975.489999999</v>
      </c>
      <c r="BF17" s="6">
        <f t="shared" si="4"/>
        <v>0.024413738639873346</v>
      </c>
      <c r="BH17">
        <v>16</v>
      </c>
      <c r="BI17">
        <f t="shared" si="18"/>
        <v>33127</v>
      </c>
      <c r="BJ17" s="4">
        <f t="shared" si="19"/>
        <v>614975.489999999</v>
      </c>
      <c r="BK17" s="10">
        <f t="shared" si="20"/>
        <v>0.024413738639873346</v>
      </c>
      <c r="BR17" s="106">
        <v>33122</v>
      </c>
      <c r="BS17" s="98">
        <v>2987746.25999999</v>
      </c>
      <c r="BT17" s="6">
        <f t="shared" si="21"/>
        <v>0.019533710447298777</v>
      </c>
      <c r="BW17">
        <f t="shared" si="22"/>
        <v>33122</v>
      </c>
      <c r="BX17" s="4">
        <f t="shared" si="23"/>
        <v>2987746.25999999</v>
      </c>
      <c r="BY17" s="10">
        <f t="shared" si="24"/>
        <v>0.019533710447298774</v>
      </c>
    </row>
    <row r="18" spans="2:77" ht="12.75">
      <c r="B18" s="106">
        <v>33125</v>
      </c>
      <c r="C18" s="98">
        <v>23501.3099999999</v>
      </c>
      <c r="D18" s="6">
        <f t="shared" si="5"/>
        <v>0.0002929269963535355</v>
      </c>
      <c r="E18" s="98">
        <v>23501.3099999999</v>
      </c>
      <c r="F18" s="6">
        <f t="shared" si="6"/>
        <v>0.0005967486128855916</v>
      </c>
      <c r="G18" s="98">
        <v>0</v>
      </c>
      <c r="H18" s="6">
        <f t="shared" si="7"/>
        <v>0</v>
      </c>
      <c r="I18" s="98">
        <v>258314.82</v>
      </c>
      <c r="J18" s="6">
        <f t="shared" si="8"/>
        <v>0.010254767230293909</v>
      </c>
      <c r="K18" s="98">
        <f t="shared" si="9"/>
        <v>305317.4399999998</v>
      </c>
      <c r="L18" s="6">
        <f t="shared" si="10"/>
        <v>0.0019961475803070817</v>
      </c>
      <c r="O18">
        <v>17</v>
      </c>
      <c r="P18" s="106">
        <v>33138</v>
      </c>
      <c r="Q18" s="98">
        <v>969680.51</v>
      </c>
      <c r="R18" s="6">
        <f t="shared" si="0"/>
        <v>0.012086373024178892</v>
      </c>
      <c r="X18" s="2"/>
      <c r="Y18" s="3"/>
      <c r="AB18">
        <f t="shared" si="27"/>
        <v>17</v>
      </c>
      <c r="AC18" s="106">
        <v>33016</v>
      </c>
      <c r="AD18" s="98">
        <v>612213.439999999</v>
      </c>
      <c r="AE18" s="6">
        <f t="shared" si="14"/>
        <v>0.015545410920068593</v>
      </c>
      <c r="AP18">
        <f t="shared" si="28"/>
        <v>17</v>
      </c>
      <c r="AQ18" s="106">
        <v>33166</v>
      </c>
      <c r="AR18" s="98">
        <v>77219.2899999999</v>
      </c>
      <c r="AS18" s="6">
        <f t="shared" si="3"/>
        <v>0.00947230788996112</v>
      </c>
      <c r="BC18">
        <f t="shared" si="26"/>
        <v>17</v>
      </c>
      <c r="BD18" s="106">
        <v>33146</v>
      </c>
      <c r="BE18" s="98">
        <v>586573.07</v>
      </c>
      <c r="BF18" s="6">
        <f t="shared" si="4"/>
        <v>0.023286198973829275</v>
      </c>
      <c r="BH18">
        <v>17</v>
      </c>
      <c r="BI18">
        <f t="shared" si="18"/>
        <v>33146</v>
      </c>
      <c r="BJ18" s="4">
        <f t="shared" si="19"/>
        <v>586573.07</v>
      </c>
      <c r="BK18" s="10">
        <f t="shared" si="20"/>
        <v>0.023286198973829275</v>
      </c>
      <c r="BR18" s="106">
        <v>33141</v>
      </c>
      <c r="BS18" s="98">
        <v>2329899.5</v>
      </c>
      <c r="BT18" s="6">
        <f t="shared" si="21"/>
        <v>0.015232746774254636</v>
      </c>
      <c r="BW18">
        <f t="shared" si="22"/>
        <v>33141</v>
      </c>
      <c r="BX18" s="4">
        <f t="shared" si="23"/>
        <v>2329899.5</v>
      </c>
      <c r="BY18" s="10">
        <f t="shared" si="24"/>
        <v>0.015232746774254633</v>
      </c>
    </row>
    <row r="19" spans="2:77" ht="12.75">
      <c r="B19" s="106">
        <v>33126</v>
      </c>
      <c r="C19" s="98">
        <v>4504602.11</v>
      </c>
      <c r="D19" s="6">
        <f t="shared" si="5"/>
        <v>0.05614663888311349</v>
      </c>
      <c r="E19" s="98">
        <v>4504602.11</v>
      </c>
      <c r="F19" s="6">
        <f t="shared" si="6"/>
        <v>0.11438149876513354</v>
      </c>
      <c r="G19" s="98">
        <v>488110.249999999</v>
      </c>
      <c r="H19" s="6">
        <f t="shared" si="7"/>
        <v>0.05987533130964932</v>
      </c>
      <c r="I19" s="98">
        <v>455325.919999999</v>
      </c>
      <c r="J19" s="6">
        <f t="shared" si="8"/>
        <v>0.018075855359438592</v>
      </c>
      <c r="K19" s="98">
        <f t="shared" si="9"/>
        <v>9952640.389999997</v>
      </c>
      <c r="L19" s="6">
        <f t="shared" si="10"/>
        <v>0.06506978124854261</v>
      </c>
      <c r="O19">
        <v>18</v>
      </c>
      <c r="P19" s="106">
        <v>33122</v>
      </c>
      <c r="Q19" s="98">
        <v>923229.559999999</v>
      </c>
      <c r="R19" s="6">
        <f t="shared" si="0"/>
        <v>0.011507395202888564</v>
      </c>
      <c r="X19" s="2"/>
      <c r="Y19" s="3"/>
      <c r="AB19">
        <f t="shared" si="27"/>
        <v>18</v>
      </c>
      <c r="AC19" s="106">
        <v>33156</v>
      </c>
      <c r="AD19" s="98">
        <v>585853.54</v>
      </c>
      <c r="AE19" s="6">
        <f t="shared" si="14"/>
        <v>0.014876076582501778</v>
      </c>
      <c r="AP19">
        <f t="shared" si="28"/>
        <v>18</v>
      </c>
      <c r="AQ19" s="106">
        <v>33154</v>
      </c>
      <c r="AR19" s="98">
        <v>76653.69</v>
      </c>
      <c r="AS19" s="6">
        <f t="shared" si="3"/>
        <v>0.009402927074072226</v>
      </c>
      <c r="BC19">
        <f t="shared" si="26"/>
        <v>18</v>
      </c>
      <c r="BD19" s="106">
        <v>33149</v>
      </c>
      <c r="BE19" s="98">
        <v>531486.93</v>
      </c>
      <c r="BF19" s="6">
        <f t="shared" si="4"/>
        <v>0.02109934982860648</v>
      </c>
      <c r="BH19">
        <v>18</v>
      </c>
      <c r="BI19">
        <f t="shared" si="18"/>
        <v>33149</v>
      </c>
      <c r="BJ19" s="4">
        <f t="shared" si="19"/>
        <v>531486.93</v>
      </c>
      <c r="BK19" s="10">
        <f t="shared" si="20"/>
        <v>0.02109934982860648</v>
      </c>
      <c r="BR19" s="106">
        <v>33138</v>
      </c>
      <c r="BS19" s="98">
        <v>2298021.78</v>
      </c>
      <c r="BT19" s="6">
        <f t="shared" si="21"/>
        <v>0.015024332103793272</v>
      </c>
      <c r="BW19" t="s">
        <v>160</v>
      </c>
      <c r="BX19" s="4">
        <f>+CA9-CA10</f>
        <v>28312836.87999989</v>
      </c>
      <c r="BY19" s="10">
        <f t="shared" si="24"/>
        <v>0.18510767295062122</v>
      </c>
    </row>
    <row r="20" spans="2:77" ht="12.75">
      <c r="B20" s="106">
        <v>33127</v>
      </c>
      <c r="C20" s="98">
        <v>13781.6799999999</v>
      </c>
      <c r="D20" s="6">
        <f t="shared" si="5"/>
        <v>0.00017177877008156485</v>
      </c>
      <c r="E20" s="98">
        <v>13781.6799999999</v>
      </c>
      <c r="F20" s="6">
        <f t="shared" si="6"/>
        <v>0.00034994638270092495</v>
      </c>
      <c r="G20" s="98">
        <v>0</v>
      </c>
      <c r="H20" s="6">
        <f t="shared" si="7"/>
        <v>0</v>
      </c>
      <c r="I20" s="98">
        <v>614975.489999999</v>
      </c>
      <c r="J20" s="6">
        <f t="shared" si="8"/>
        <v>0.024413738639873346</v>
      </c>
      <c r="K20" s="98">
        <f t="shared" si="9"/>
        <v>642538.8499999987</v>
      </c>
      <c r="L20" s="6">
        <f t="shared" si="10"/>
        <v>0.004200881452041498</v>
      </c>
      <c r="O20">
        <v>19</v>
      </c>
      <c r="P20" s="106">
        <v>33034</v>
      </c>
      <c r="Q20" s="98">
        <v>713133.429999999</v>
      </c>
      <c r="R20" s="6">
        <f t="shared" si="0"/>
        <v>0.00888869742364127</v>
      </c>
      <c r="X20" s="2"/>
      <c r="Y20" s="3"/>
      <c r="AB20">
        <f t="shared" si="27"/>
        <v>19</v>
      </c>
      <c r="AC20" s="106">
        <v>33010</v>
      </c>
      <c r="AD20" s="98">
        <v>472323.19</v>
      </c>
      <c r="AE20" s="6">
        <f t="shared" si="14"/>
        <v>0.011993297755154876</v>
      </c>
      <c r="AP20">
        <f t="shared" si="28"/>
        <v>19</v>
      </c>
      <c r="AQ20" s="106">
        <v>33156</v>
      </c>
      <c r="AR20" s="98">
        <v>67582.25</v>
      </c>
      <c r="AS20" s="6">
        <f t="shared" si="3"/>
        <v>0.008290154958642142</v>
      </c>
      <c r="BC20">
        <f t="shared" si="26"/>
        <v>19</v>
      </c>
      <c r="BD20" s="106">
        <v>33155</v>
      </c>
      <c r="BE20" s="98">
        <v>500729.739999999</v>
      </c>
      <c r="BF20" s="6">
        <f t="shared" si="4"/>
        <v>0.019878328812050268</v>
      </c>
      <c r="BH20">
        <v>19</v>
      </c>
      <c r="BI20">
        <f t="shared" si="18"/>
        <v>33155</v>
      </c>
      <c r="BJ20" s="4">
        <f t="shared" si="19"/>
        <v>500729.739999999</v>
      </c>
      <c r="BK20" s="10">
        <f t="shared" si="20"/>
        <v>0.019878328812050268</v>
      </c>
      <c r="BR20" s="106">
        <v>33156</v>
      </c>
      <c r="BS20" s="98">
        <v>2125804</v>
      </c>
      <c r="BT20" s="6">
        <f t="shared" si="21"/>
        <v>0.013898382322369528</v>
      </c>
      <c r="BX20" s="4">
        <f>SUM(BX2:BX19)</f>
        <v>152953340.22999975</v>
      </c>
      <c r="BY20" s="7">
        <f>SUM(BY2:BY19)</f>
        <v>1</v>
      </c>
    </row>
    <row r="21" spans="2:72" ht="12.75">
      <c r="B21" s="106">
        <v>33128</v>
      </c>
      <c r="C21" s="98">
        <v>0</v>
      </c>
      <c r="D21" s="6">
        <f t="shared" si="5"/>
        <v>0</v>
      </c>
      <c r="E21" s="98">
        <v>0</v>
      </c>
      <c r="F21" s="6">
        <f t="shared" si="6"/>
        <v>0</v>
      </c>
      <c r="G21" s="98">
        <v>0</v>
      </c>
      <c r="H21" s="6">
        <f t="shared" si="7"/>
        <v>0</v>
      </c>
      <c r="I21" s="98">
        <v>260433.29</v>
      </c>
      <c r="J21" s="6">
        <f t="shared" si="8"/>
        <v>0.010338867773709733</v>
      </c>
      <c r="K21" s="98">
        <f t="shared" si="9"/>
        <v>260433.29</v>
      </c>
      <c r="L21" s="6">
        <f t="shared" si="10"/>
        <v>0.0017026976305870795</v>
      </c>
      <c r="O21">
        <v>20</v>
      </c>
      <c r="P21" s="106">
        <v>33016</v>
      </c>
      <c r="Q21" s="98">
        <v>612213.439999999</v>
      </c>
      <c r="R21" s="6">
        <f t="shared" si="0"/>
        <v>0.007630802032161862</v>
      </c>
      <c r="X21" s="2"/>
      <c r="Y21" s="3"/>
      <c r="AB21">
        <f t="shared" si="27"/>
        <v>20</v>
      </c>
      <c r="AC21" s="106">
        <v>33129</v>
      </c>
      <c r="AD21" s="98">
        <v>316268.86</v>
      </c>
      <c r="AE21" s="6">
        <f t="shared" si="14"/>
        <v>0.008030743967204726</v>
      </c>
      <c r="AP21">
        <f t="shared" si="28"/>
        <v>20</v>
      </c>
      <c r="AQ21" s="106">
        <v>33130</v>
      </c>
      <c r="AR21" s="98">
        <v>21800.9599999999</v>
      </c>
      <c r="AS21" s="6">
        <f t="shared" si="3"/>
        <v>0.002674272263015188</v>
      </c>
      <c r="BC21">
        <f t="shared" si="26"/>
        <v>20</v>
      </c>
      <c r="BD21" s="106">
        <v>33126</v>
      </c>
      <c r="BE21" s="98">
        <v>455325.919999999</v>
      </c>
      <c r="BF21" s="6">
        <f t="shared" si="4"/>
        <v>0.018075855359438592</v>
      </c>
      <c r="BH21">
        <v>20</v>
      </c>
      <c r="BI21">
        <f t="shared" si="18"/>
        <v>33126</v>
      </c>
      <c r="BJ21" s="4">
        <f t="shared" si="19"/>
        <v>455325.919999999</v>
      </c>
      <c r="BK21" s="10">
        <f t="shared" si="20"/>
        <v>0.018075855359438592</v>
      </c>
      <c r="BR21" s="106">
        <v>33016</v>
      </c>
      <c r="BS21" s="98">
        <v>1522787.54</v>
      </c>
      <c r="BT21" s="6">
        <f t="shared" si="21"/>
        <v>0.009955895946503337</v>
      </c>
    </row>
    <row r="22" spans="2:72" ht="12.75">
      <c r="B22" s="106">
        <v>33129</v>
      </c>
      <c r="C22" s="98">
        <v>316268.86</v>
      </c>
      <c r="D22" s="6">
        <f t="shared" si="5"/>
        <v>0.0039420648125554365</v>
      </c>
      <c r="E22" s="98">
        <v>316268.86</v>
      </c>
      <c r="F22" s="6">
        <f t="shared" si="6"/>
        <v>0.008030743967204728</v>
      </c>
      <c r="G22" s="98">
        <v>2337.42</v>
      </c>
      <c r="H22" s="6">
        <f t="shared" si="7"/>
        <v>0.0002867257897366441</v>
      </c>
      <c r="I22" s="98">
        <v>26921</v>
      </c>
      <c r="J22" s="6">
        <f t="shared" si="8"/>
        <v>0.0010687291910187046</v>
      </c>
      <c r="K22" s="98">
        <f t="shared" si="9"/>
        <v>661796.14</v>
      </c>
      <c r="L22" s="6">
        <f t="shared" si="10"/>
        <v>0.004326784488686816</v>
      </c>
      <c r="O22">
        <v>21</v>
      </c>
      <c r="P22" s="106">
        <v>33156</v>
      </c>
      <c r="Q22" s="98">
        <v>585853.54</v>
      </c>
      <c r="R22" s="6">
        <f t="shared" si="0"/>
        <v>0.007302244758921379</v>
      </c>
      <c r="X22" s="2"/>
      <c r="Y22" s="3"/>
      <c r="AB22">
        <f t="shared" si="27"/>
        <v>21</v>
      </c>
      <c r="AC22" s="106">
        <v>33143</v>
      </c>
      <c r="AD22" s="98">
        <v>314202.29</v>
      </c>
      <c r="AE22" s="6">
        <f t="shared" si="14"/>
        <v>0.007978269327240784</v>
      </c>
      <c r="AP22">
        <f t="shared" si="28"/>
        <v>21</v>
      </c>
      <c r="AQ22" s="106">
        <v>33010</v>
      </c>
      <c r="AR22" s="98">
        <v>20800.8999999999</v>
      </c>
      <c r="AS22" s="6">
        <f t="shared" si="3"/>
        <v>0.0025515972652466958</v>
      </c>
      <c r="BC22">
        <f t="shared" si="26"/>
        <v>21</v>
      </c>
      <c r="BD22" s="106">
        <v>33183</v>
      </c>
      <c r="BE22" s="98">
        <v>408460.78</v>
      </c>
      <c r="BF22" s="6">
        <f t="shared" si="4"/>
        <v>0.016215369376036147</v>
      </c>
      <c r="BI22" t="s">
        <v>160</v>
      </c>
      <c r="BJ22" s="4">
        <f>+BM6-BM7</f>
        <v>7452921.069999993</v>
      </c>
      <c r="BK22" s="10">
        <f>+BJ22/BJ23</f>
        <v>0.29587141286978014</v>
      </c>
      <c r="BR22" s="106">
        <v>33034</v>
      </c>
      <c r="BS22" s="98">
        <v>1517157.77999999</v>
      </c>
      <c r="BT22" s="6">
        <f t="shared" si="21"/>
        <v>0.009919088904620208</v>
      </c>
    </row>
    <row r="23" spans="2:72" ht="12.75">
      <c r="B23" s="106">
        <v>33130</v>
      </c>
      <c r="C23" s="98">
        <v>1157957.42999999</v>
      </c>
      <c r="D23" s="6">
        <f t="shared" si="5"/>
        <v>0.014433109978769601</v>
      </c>
      <c r="E23" s="98">
        <v>1157957.42999999</v>
      </c>
      <c r="F23" s="6">
        <f t="shared" si="6"/>
        <v>0.029403020092627238</v>
      </c>
      <c r="G23" s="98">
        <v>21800.9599999999</v>
      </c>
      <c r="H23" s="6">
        <f t="shared" si="7"/>
        <v>0.002674272263015188</v>
      </c>
      <c r="I23" s="98">
        <v>1056172.17</v>
      </c>
      <c r="J23" s="6">
        <f t="shared" si="8"/>
        <v>0.041928681283034425</v>
      </c>
      <c r="K23" s="98">
        <f t="shared" si="9"/>
        <v>3393887.9899999797</v>
      </c>
      <c r="L23" s="6">
        <f t="shared" si="10"/>
        <v>0.02218904134356599</v>
      </c>
      <c r="O23">
        <v>22</v>
      </c>
      <c r="P23" s="106">
        <v>33010</v>
      </c>
      <c r="Q23" s="98">
        <v>472323.19</v>
      </c>
      <c r="R23" s="6">
        <f t="shared" si="0"/>
        <v>0.005887170262203291</v>
      </c>
      <c r="X23" s="2"/>
      <c r="Y23" s="3"/>
      <c r="AB23">
        <f t="shared" si="27"/>
        <v>22</v>
      </c>
      <c r="AC23" s="106">
        <v>33146</v>
      </c>
      <c r="AD23" s="98">
        <v>298490.609999999</v>
      </c>
      <c r="AE23" s="6">
        <f t="shared" si="14"/>
        <v>0.0075793161094796085</v>
      </c>
      <c r="AP23">
        <f t="shared" si="28"/>
        <v>22</v>
      </c>
      <c r="AQ23" s="106">
        <v>33146</v>
      </c>
      <c r="AR23" s="98">
        <v>13270.67</v>
      </c>
      <c r="AS23" s="6">
        <f t="shared" si="3"/>
        <v>0.0016278817397320084</v>
      </c>
      <c r="BC23">
        <f t="shared" si="26"/>
        <v>22</v>
      </c>
      <c r="BD23" s="106">
        <v>33135</v>
      </c>
      <c r="BE23" s="98">
        <v>406533.859999999</v>
      </c>
      <c r="BF23" s="6">
        <f t="shared" si="4"/>
        <v>0.0161388731220798</v>
      </c>
      <c r="BJ23" s="4">
        <f>SUM(BJ2:BJ22)</f>
        <v>25189730.219999984</v>
      </c>
      <c r="BK23" s="10">
        <f>SUM(BK2:BK22)</f>
        <v>1.0000000000000004</v>
      </c>
      <c r="BR23" s="106">
        <v>33143</v>
      </c>
      <c r="BS23" s="98">
        <v>1266259.4</v>
      </c>
      <c r="BT23" s="6">
        <f t="shared" si="21"/>
        <v>0.008278729958403617</v>
      </c>
    </row>
    <row r="24" spans="2:72" ht="12.75">
      <c r="B24" s="106">
        <v>33131</v>
      </c>
      <c r="C24" s="98">
        <v>6208466.01999999</v>
      </c>
      <c r="D24" s="6">
        <f t="shared" si="5"/>
        <v>0.0773840821299576</v>
      </c>
      <c r="E24" s="98">
        <v>6208466.01999999</v>
      </c>
      <c r="F24" s="6">
        <f t="shared" si="6"/>
        <v>0.15764625399955745</v>
      </c>
      <c r="G24" s="98">
        <v>2740826.97999999</v>
      </c>
      <c r="H24" s="6">
        <f t="shared" si="7"/>
        <v>0.33621077100906066</v>
      </c>
      <c r="I24" s="98">
        <v>1172642.05</v>
      </c>
      <c r="J24" s="6">
        <f t="shared" si="8"/>
        <v>0.046552386220831896</v>
      </c>
      <c r="K24" s="98">
        <f t="shared" si="9"/>
        <v>16330401.06999997</v>
      </c>
      <c r="L24" s="6">
        <f t="shared" si="10"/>
        <v>0.10676720786511455</v>
      </c>
      <c r="O24">
        <v>23</v>
      </c>
      <c r="P24" s="106">
        <v>33129</v>
      </c>
      <c r="Q24" s="98">
        <v>316268.86</v>
      </c>
      <c r="R24" s="6">
        <f t="shared" si="0"/>
        <v>0.0039420648125554365</v>
      </c>
      <c r="X24" s="2"/>
      <c r="Y24" s="3"/>
      <c r="AB24">
        <f t="shared" si="27"/>
        <v>23</v>
      </c>
      <c r="AC24" s="106">
        <v>33033</v>
      </c>
      <c r="AD24" s="98">
        <v>285687.14</v>
      </c>
      <c r="AE24" s="6">
        <f t="shared" si="14"/>
        <v>0.007254208574511485</v>
      </c>
      <c r="AP24">
        <f t="shared" si="28"/>
        <v>23</v>
      </c>
      <c r="AQ24" s="106">
        <v>33016</v>
      </c>
      <c r="AR24" s="98">
        <v>12830.6</v>
      </c>
      <c r="AS24" s="6">
        <f t="shared" si="3"/>
        <v>0.0015738993924048678</v>
      </c>
      <c r="BC24">
        <f t="shared" si="26"/>
        <v>23</v>
      </c>
      <c r="BD24" s="106">
        <v>33014</v>
      </c>
      <c r="BE24" s="98">
        <v>402572.37</v>
      </c>
      <c r="BF24" s="6">
        <f t="shared" si="4"/>
        <v>0.015981607047159566</v>
      </c>
      <c r="BR24" s="106">
        <v>33146</v>
      </c>
      <c r="BS24" s="98">
        <v>1196824.96</v>
      </c>
      <c r="BT24" s="6">
        <f t="shared" si="21"/>
        <v>0.007824771647355361</v>
      </c>
    </row>
    <row r="25" spans="2:72" ht="12.75">
      <c r="B25" s="106">
        <v>33132</v>
      </c>
      <c r="C25" s="98">
        <v>2549478.84</v>
      </c>
      <c r="D25" s="6">
        <f t="shared" si="5"/>
        <v>0.03177742767820598</v>
      </c>
      <c r="E25" s="98">
        <v>2549478.84</v>
      </c>
      <c r="F25" s="6">
        <f t="shared" si="6"/>
        <v>0.06473673005254488</v>
      </c>
      <c r="G25" s="98">
        <v>399077.64</v>
      </c>
      <c r="H25" s="6">
        <f t="shared" si="7"/>
        <v>0.04895391136177331</v>
      </c>
      <c r="I25" s="98">
        <v>1626088.93</v>
      </c>
      <c r="J25" s="6">
        <f t="shared" si="8"/>
        <v>0.06455364610093871</v>
      </c>
      <c r="K25" s="98">
        <f t="shared" si="9"/>
        <v>7124124.249999999</v>
      </c>
      <c r="L25" s="6">
        <f t="shared" si="10"/>
        <v>0.046577108020572</v>
      </c>
      <c r="O25">
        <v>24</v>
      </c>
      <c r="P25" s="106">
        <v>33143</v>
      </c>
      <c r="Q25" s="98">
        <v>314202.29</v>
      </c>
      <c r="R25" s="6">
        <f t="shared" si="0"/>
        <v>0.003916306497684719</v>
      </c>
      <c r="X25" s="2"/>
      <c r="Y25" s="3"/>
      <c r="AB25">
        <f t="shared" si="27"/>
        <v>24</v>
      </c>
      <c r="AC25" s="106">
        <v>33014</v>
      </c>
      <c r="AD25" s="98">
        <v>260341.97</v>
      </c>
      <c r="AE25" s="6">
        <f t="shared" si="14"/>
        <v>0.006610640405722189</v>
      </c>
      <c r="AP25">
        <f t="shared" si="28"/>
        <v>24</v>
      </c>
      <c r="AQ25" s="106">
        <v>33136</v>
      </c>
      <c r="AR25" s="98">
        <v>10608.53</v>
      </c>
      <c r="AS25" s="6">
        <f>+AR25/$G$79</f>
        <v>0.0013013233146780987</v>
      </c>
      <c r="BC25">
        <f t="shared" si="26"/>
        <v>24</v>
      </c>
      <c r="BD25" s="106">
        <v>33145</v>
      </c>
      <c r="BE25" s="98">
        <v>362767.92</v>
      </c>
      <c r="BF25" s="6">
        <f t="shared" si="4"/>
        <v>0.01440142140593359</v>
      </c>
      <c r="BR25" s="106">
        <v>33186</v>
      </c>
      <c r="BS25" s="98">
        <v>1193565.16</v>
      </c>
      <c r="BT25" s="6">
        <f t="shared" si="21"/>
        <v>0.007803459265454461</v>
      </c>
    </row>
    <row r="26" spans="2:72" ht="12.75">
      <c r="B26" s="106">
        <v>33133</v>
      </c>
      <c r="C26" s="98">
        <v>1448236.2</v>
      </c>
      <c r="D26" s="6">
        <f t="shared" si="5"/>
        <v>0.01805122693485852</v>
      </c>
      <c r="E26" s="98">
        <v>1448236.2</v>
      </c>
      <c r="F26" s="6">
        <f t="shared" si="6"/>
        <v>0.03677381999049006</v>
      </c>
      <c r="G26" s="98">
        <v>395833.32</v>
      </c>
      <c r="H26" s="6">
        <f t="shared" si="7"/>
        <v>0.04855593829139725</v>
      </c>
      <c r="I26" s="98">
        <v>886365.26</v>
      </c>
      <c r="J26" s="6">
        <f t="shared" si="8"/>
        <v>0.03518756462489818</v>
      </c>
      <c r="K26" s="98">
        <f t="shared" si="9"/>
        <v>4178670.9799999995</v>
      </c>
      <c r="L26" s="6">
        <f t="shared" si="10"/>
        <v>0.027319906670337686</v>
      </c>
      <c r="O26">
        <v>25</v>
      </c>
      <c r="P26" s="106">
        <v>33146</v>
      </c>
      <c r="Q26" s="98">
        <v>298490.609999999</v>
      </c>
      <c r="R26" s="6">
        <f t="shared" si="0"/>
        <v>0.00372047165996426</v>
      </c>
      <c r="AB26">
        <f t="shared" si="27"/>
        <v>25</v>
      </c>
      <c r="AC26" s="106">
        <v>33030</v>
      </c>
      <c r="AD26" s="98">
        <v>216297.539999999</v>
      </c>
      <c r="AE26" s="6">
        <f t="shared" si="14"/>
        <v>0.005492257962027039</v>
      </c>
      <c r="AP26">
        <f t="shared" si="28"/>
        <v>25</v>
      </c>
      <c r="AQ26" s="106">
        <v>33012</v>
      </c>
      <c r="AR26" s="98">
        <v>8445.69999999999</v>
      </c>
      <c r="AS26" s="6">
        <f t="shared" si="3"/>
        <v>0.001036014067809282</v>
      </c>
      <c r="BC26">
        <f t="shared" si="26"/>
        <v>25</v>
      </c>
      <c r="BD26" s="106">
        <v>33175</v>
      </c>
      <c r="BE26" s="98">
        <v>362701.95</v>
      </c>
      <c r="BF26" s="6">
        <f t="shared" si="4"/>
        <v>0.014398802481497964</v>
      </c>
      <c r="BR26" s="106">
        <v>33176</v>
      </c>
      <c r="BS26" s="98">
        <v>1065076.64999999</v>
      </c>
      <c r="BT26" s="6">
        <f t="shared" si="21"/>
        <v>0.006963408895800561</v>
      </c>
    </row>
    <row r="27" spans="2:72" ht="12.75">
      <c r="B27" s="106">
        <v>33134</v>
      </c>
      <c r="C27" s="98">
        <v>1782394.87999999</v>
      </c>
      <c r="D27" s="6">
        <f t="shared" si="5"/>
        <v>0.022216275540143066</v>
      </c>
      <c r="E27" s="98">
        <v>1782394.87999999</v>
      </c>
      <c r="F27" s="6">
        <f t="shared" si="6"/>
        <v>0.045258824816760385</v>
      </c>
      <c r="G27" s="98">
        <v>661136.929999999</v>
      </c>
      <c r="H27" s="6">
        <f t="shared" si="7"/>
        <v>0.0811001054060931</v>
      </c>
      <c r="I27" s="98">
        <v>1432820.83</v>
      </c>
      <c r="J27" s="6">
        <f t="shared" si="8"/>
        <v>0.05688115027378809</v>
      </c>
      <c r="K27" s="98">
        <f t="shared" si="9"/>
        <v>5658747.519999979</v>
      </c>
      <c r="L27" s="6">
        <f t="shared" si="10"/>
        <v>0.0369965605948244</v>
      </c>
      <c r="O27">
        <f>+O26+1</f>
        <v>26</v>
      </c>
      <c r="P27" s="106">
        <v>33033</v>
      </c>
      <c r="Q27" s="98">
        <v>285687.14</v>
      </c>
      <c r="R27" s="6">
        <f t="shared" si="0"/>
        <v>0.0035608855768904943</v>
      </c>
      <c r="AB27">
        <f t="shared" si="27"/>
        <v>26</v>
      </c>
      <c r="AC27" s="106">
        <v>33183</v>
      </c>
      <c r="AD27" s="98">
        <v>216050.859999999</v>
      </c>
      <c r="AE27" s="6">
        <f t="shared" si="14"/>
        <v>0.005485994228310637</v>
      </c>
      <c r="AP27">
        <f t="shared" si="28"/>
        <v>26</v>
      </c>
      <c r="AQ27" s="106">
        <v>33033</v>
      </c>
      <c r="AR27" s="98">
        <v>7063.23999999999</v>
      </c>
      <c r="AS27" s="6">
        <f t="shared" si="3"/>
        <v>0.0008664309653803986</v>
      </c>
      <c r="BC27">
        <f t="shared" si="26"/>
        <v>26</v>
      </c>
      <c r="BD27" s="106">
        <v>33178</v>
      </c>
      <c r="BE27" s="98">
        <v>354800.13</v>
      </c>
      <c r="BF27" s="6">
        <f t="shared" si="4"/>
        <v>0.014085110356533237</v>
      </c>
      <c r="BR27" s="106">
        <v>33014</v>
      </c>
      <c r="BS27" s="98">
        <v>1024946.45</v>
      </c>
      <c r="BT27" s="6">
        <f t="shared" si="21"/>
        <v>0.006701039993365052</v>
      </c>
    </row>
    <row r="28" spans="2:72" ht="12.75">
      <c r="B28" s="106">
        <v>33135</v>
      </c>
      <c r="C28" s="98">
        <v>23716.3299999999</v>
      </c>
      <c r="D28" s="6">
        <f t="shared" si="5"/>
        <v>0.0002956070666456144</v>
      </c>
      <c r="E28" s="98">
        <v>23716.3299999999</v>
      </c>
      <c r="F28" s="6">
        <f t="shared" si="6"/>
        <v>0.0006022084313698658</v>
      </c>
      <c r="G28" s="98">
        <v>0</v>
      </c>
      <c r="H28" s="6">
        <f t="shared" si="7"/>
        <v>0</v>
      </c>
      <c r="I28" s="98">
        <v>406533.859999999</v>
      </c>
      <c r="J28" s="6">
        <f t="shared" si="8"/>
        <v>0.0161388731220798</v>
      </c>
      <c r="K28" s="98">
        <f t="shared" si="9"/>
        <v>453966.5199999988</v>
      </c>
      <c r="L28" s="6">
        <f t="shared" si="10"/>
        <v>0.0029680065784595355</v>
      </c>
      <c r="O28">
        <f aca="true" t="shared" si="29" ref="O28:O75">+O27+1</f>
        <v>27</v>
      </c>
      <c r="P28" s="106">
        <v>33014</v>
      </c>
      <c r="Q28" s="98">
        <v>260341.97</v>
      </c>
      <c r="R28" s="6">
        <f t="shared" si="0"/>
        <v>0.0032449761863003624</v>
      </c>
      <c r="AB28">
        <f t="shared" si="27"/>
        <v>27</v>
      </c>
      <c r="AC28" s="106">
        <v>33186</v>
      </c>
      <c r="AD28" s="98">
        <v>210374.16</v>
      </c>
      <c r="AE28" s="6">
        <f t="shared" si="14"/>
        <v>0.005341850652877308</v>
      </c>
      <c r="AP28">
        <f t="shared" si="28"/>
        <v>27</v>
      </c>
      <c r="AQ28" s="106">
        <v>33144</v>
      </c>
      <c r="AR28" s="98">
        <v>6326.84999999999</v>
      </c>
      <c r="AS28" s="6">
        <f t="shared" si="3"/>
        <v>0.000776099743646963</v>
      </c>
      <c r="BC28">
        <f t="shared" si="26"/>
        <v>27</v>
      </c>
      <c r="BD28" s="106">
        <v>33165</v>
      </c>
      <c r="BE28" s="98">
        <v>345160.119999999</v>
      </c>
      <c r="BF28" s="6">
        <f t="shared" si="4"/>
        <v>0.013702414316686526</v>
      </c>
      <c r="BR28" s="106">
        <v>33010</v>
      </c>
      <c r="BS28" s="98">
        <v>1005926.55</v>
      </c>
      <c r="BT28" s="6">
        <f t="shared" si="21"/>
        <v>0.006576688998666936</v>
      </c>
    </row>
    <row r="29" spans="2:72" ht="12.75">
      <c r="B29" s="106">
        <v>33136</v>
      </c>
      <c r="C29" s="98">
        <v>209066.009999999</v>
      </c>
      <c r="D29" s="6">
        <f t="shared" si="5"/>
        <v>0.002605858071269992</v>
      </c>
      <c r="E29" s="98">
        <v>209066.009999999</v>
      </c>
      <c r="F29" s="6">
        <f t="shared" si="6"/>
        <v>0.005308633921642034</v>
      </c>
      <c r="G29" s="98">
        <v>10608.53</v>
      </c>
      <c r="H29" s="6">
        <f t="shared" si="7"/>
        <v>0.0013013233146780987</v>
      </c>
      <c r="I29" s="98">
        <v>30993.2</v>
      </c>
      <c r="J29" s="6">
        <f t="shared" si="8"/>
        <v>0.0012303903110241416</v>
      </c>
      <c r="K29" s="98">
        <f t="shared" si="9"/>
        <v>459733.749999998</v>
      </c>
      <c r="L29" s="6">
        <f t="shared" si="10"/>
        <v>0.0030057123911689993</v>
      </c>
      <c r="O29">
        <f t="shared" si="29"/>
        <v>28</v>
      </c>
      <c r="P29" s="106">
        <v>33030</v>
      </c>
      <c r="Q29" s="98">
        <v>216297.539999999</v>
      </c>
      <c r="R29" s="6">
        <f t="shared" si="0"/>
        <v>0.0026959939131418064</v>
      </c>
      <c r="AB29">
        <f t="shared" si="27"/>
        <v>28</v>
      </c>
      <c r="AC29" s="106">
        <v>33136</v>
      </c>
      <c r="AD29" s="98">
        <v>209066.009999999</v>
      </c>
      <c r="AE29" s="6">
        <f t="shared" si="14"/>
        <v>0.005308633921642033</v>
      </c>
      <c r="AP29">
        <f t="shared" si="28"/>
        <v>28</v>
      </c>
      <c r="AQ29" s="106">
        <v>33129</v>
      </c>
      <c r="AR29" s="98">
        <v>2337.42</v>
      </c>
      <c r="AS29" s="6">
        <f t="shared" si="3"/>
        <v>0.0002867257897366441</v>
      </c>
      <c r="BC29">
        <f t="shared" si="26"/>
        <v>28</v>
      </c>
      <c r="BD29" s="106">
        <v>33144</v>
      </c>
      <c r="BE29" s="98">
        <v>307732.59</v>
      </c>
      <c r="BF29" s="6">
        <f t="shared" si="4"/>
        <v>0.012216589352579427</v>
      </c>
      <c r="BR29" s="106">
        <v>33012</v>
      </c>
      <c r="BS29" s="98">
        <v>952472.28</v>
      </c>
      <c r="BT29" s="6">
        <f t="shared" si="21"/>
        <v>0.00622720810521525</v>
      </c>
    </row>
    <row r="30" spans="2:72" ht="12.75">
      <c r="B30" s="106">
        <v>33137</v>
      </c>
      <c r="C30" s="98">
        <v>93452.57</v>
      </c>
      <c r="D30" s="6">
        <f t="shared" si="5"/>
        <v>0.0011648193497136388</v>
      </c>
      <c r="E30" s="98">
        <v>93310.4199999999</v>
      </c>
      <c r="F30" s="6">
        <f t="shared" si="6"/>
        <v>0.002369351483077843</v>
      </c>
      <c r="G30" s="98">
        <v>0</v>
      </c>
      <c r="H30" s="6">
        <f t="shared" si="7"/>
        <v>0</v>
      </c>
      <c r="I30" s="98">
        <v>709221.559999999</v>
      </c>
      <c r="J30" s="6">
        <f t="shared" si="8"/>
        <v>0.02815518680850721</v>
      </c>
      <c r="K30" s="98">
        <f t="shared" si="9"/>
        <v>895984.5499999989</v>
      </c>
      <c r="L30" s="6">
        <f t="shared" si="10"/>
        <v>0.005857894627555597</v>
      </c>
      <c r="O30">
        <f t="shared" si="29"/>
        <v>29</v>
      </c>
      <c r="P30" s="106">
        <v>33183</v>
      </c>
      <c r="Q30" s="98">
        <v>216050.859999999</v>
      </c>
      <c r="R30" s="6">
        <f t="shared" si="0"/>
        <v>0.00269291922362618</v>
      </c>
      <c r="AB30">
        <f t="shared" si="27"/>
        <v>29</v>
      </c>
      <c r="AC30" s="106">
        <v>33144</v>
      </c>
      <c r="AD30" s="98">
        <v>172962.76</v>
      </c>
      <c r="AE30" s="6">
        <f t="shared" si="14"/>
        <v>0.004391895052270018</v>
      </c>
      <c r="AP30">
        <f t="shared" si="28"/>
        <v>29</v>
      </c>
      <c r="AQ30" s="106">
        <v>33056</v>
      </c>
      <c r="AR30" s="98">
        <v>1742.16</v>
      </c>
      <c r="AS30" s="6">
        <f t="shared" si="3"/>
        <v>0.00021370665171325306</v>
      </c>
      <c r="BC30">
        <f t="shared" si="26"/>
        <v>29</v>
      </c>
      <c r="BD30" s="106">
        <v>33166</v>
      </c>
      <c r="BE30" s="98">
        <v>306513.609999999</v>
      </c>
      <c r="BF30" s="6">
        <f t="shared" si="4"/>
        <v>0.012168197409142368</v>
      </c>
      <c r="BR30" s="106">
        <v>33137</v>
      </c>
      <c r="BS30" s="98">
        <v>895984.55</v>
      </c>
      <c r="BT30" s="6">
        <f t="shared" si="21"/>
        <v>0.005857894627555605</v>
      </c>
    </row>
    <row r="31" spans="2:72" ht="12.75">
      <c r="B31" s="106">
        <v>33138</v>
      </c>
      <c r="C31" s="98">
        <v>969680.51</v>
      </c>
      <c r="D31" s="6">
        <f t="shared" si="5"/>
        <v>0.012086373024178892</v>
      </c>
      <c r="E31" s="98">
        <v>969680.51</v>
      </c>
      <c r="F31" s="6">
        <f t="shared" si="6"/>
        <v>0.02462226570709018</v>
      </c>
      <c r="G31" s="98">
        <v>188499.93</v>
      </c>
      <c r="H31" s="6">
        <f t="shared" si="7"/>
        <v>0.02312284112164358</v>
      </c>
      <c r="I31" s="98">
        <v>170160.829999999</v>
      </c>
      <c r="J31" s="6">
        <f t="shared" si="8"/>
        <v>0.006755166828459948</v>
      </c>
      <c r="K31" s="98">
        <f t="shared" si="9"/>
        <v>2298021.7799999993</v>
      </c>
      <c r="L31" s="6">
        <f t="shared" si="10"/>
        <v>0.015024332103793265</v>
      </c>
      <c r="O31">
        <f t="shared" si="29"/>
        <v>30</v>
      </c>
      <c r="P31" s="106">
        <v>33186</v>
      </c>
      <c r="Q31" s="98">
        <v>210374.16</v>
      </c>
      <c r="R31" s="6">
        <f t="shared" si="0"/>
        <v>0.002622163224058504</v>
      </c>
      <c r="AB31">
        <f t="shared" si="27"/>
        <v>30</v>
      </c>
      <c r="AC31" s="106">
        <v>33189</v>
      </c>
      <c r="AD31" s="98">
        <v>166917.87</v>
      </c>
      <c r="AE31" s="6">
        <f t="shared" si="14"/>
        <v>0.004238402343882869</v>
      </c>
      <c r="AP31">
        <f t="shared" si="28"/>
        <v>30</v>
      </c>
      <c r="AQ31" s="106">
        <v>33186</v>
      </c>
      <c r="AR31" s="98">
        <v>1432.44</v>
      </c>
      <c r="AS31" s="6">
        <f t="shared" si="3"/>
        <v>0.00017571403096164085</v>
      </c>
      <c r="BC31">
        <f t="shared" si="26"/>
        <v>30</v>
      </c>
      <c r="BD31" s="106">
        <v>33181</v>
      </c>
      <c r="BE31" s="98">
        <v>304261.52</v>
      </c>
      <c r="BF31" s="6">
        <f t="shared" si="4"/>
        <v>0.012078792323008857</v>
      </c>
      <c r="BR31" s="106">
        <v>33183</v>
      </c>
      <c r="BS31" s="98">
        <v>840562.5</v>
      </c>
      <c r="BT31" s="6">
        <f t="shared" si="21"/>
        <v>0.005495548503458803</v>
      </c>
    </row>
    <row r="32" spans="2:72" ht="12.75">
      <c r="B32" s="106">
        <v>33139</v>
      </c>
      <c r="C32" s="98">
        <v>23993812.25</v>
      </c>
      <c r="D32" s="6">
        <f t="shared" si="5"/>
        <v>0.29906568414540274</v>
      </c>
      <c r="E32" s="98">
        <v>8709.47999999999</v>
      </c>
      <c r="F32" s="6">
        <f t="shared" si="6"/>
        <v>0.00022115235741985525</v>
      </c>
      <c r="G32" s="98">
        <v>0</v>
      </c>
      <c r="H32" s="6">
        <f t="shared" si="7"/>
        <v>0</v>
      </c>
      <c r="I32" s="98">
        <v>0</v>
      </c>
      <c r="J32" s="6">
        <f t="shared" si="8"/>
        <v>0</v>
      </c>
      <c r="K32" s="98">
        <f t="shared" si="9"/>
        <v>24002521.73</v>
      </c>
      <c r="L32" s="6">
        <f t="shared" si="10"/>
        <v>0.1569270843899637</v>
      </c>
      <c r="O32">
        <f t="shared" si="29"/>
        <v>31</v>
      </c>
      <c r="P32" s="106">
        <v>33136</v>
      </c>
      <c r="Q32" s="98">
        <v>209066.009999999</v>
      </c>
      <c r="R32" s="6">
        <f t="shared" si="0"/>
        <v>0.002605858071269992</v>
      </c>
      <c r="AB32">
        <f t="shared" si="27"/>
        <v>31</v>
      </c>
      <c r="AC32" s="106">
        <v>33181</v>
      </c>
      <c r="AD32" s="98">
        <v>163663.249999999</v>
      </c>
      <c r="AE32" s="6">
        <f t="shared" si="14"/>
        <v>0.004155760569000094</v>
      </c>
      <c r="AP32">
        <f t="shared" si="28"/>
        <v>31</v>
      </c>
      <c r="AQ32" s="106">
        <v>33030</v>
      </c>
      <c r="AR32" s="98">
        <v>1313.67</v>
      </c>
      <c r="AS32" s="6">
        <f t="shared" si="3"/>
        <v>0.0001611447956307969</v>
      </c>
      <c r="BC32">
        <f t="shared" si="26"/>
        <v>31</v>
      </c>
      <c r="BD32" s="106">
        <v>33016</v>
      </c>
      <c r="BE32" s="98">
        <v>285530.06</v>
      </c>
      <c r="BF32" s="6">
        <f t="shared" si="4"/>
        <v>0.011335177372137817</v>
      </c>
      <c r="BR32" s="106">
        <v>33033</v>
      </c>
      <c r="BS32" s="98">
        <v>831886.44</v>
      </c>
      <c r="BT32" s="6">
        <f t="shared" si="21"/>
        <v>0.005438824930198136</v>
      </c>
    </row>
    <row r="33" spans="2:72" ht="12.75">
      <c r="B33" s="106">
        <v>33140</v>
      </c>
      <c r="C33" s="98">
        <v>15021820.96</v>
      </c>
      <c r="D33" s="6">
        <f t="shared" si="5"/>
        <v>0.1872362388978913</v>
      </c>
      <c r="E33" s="98">
        <v>0</v>
      </c>
      <c r="F33" s="6">
        <f t="shared" si="6"/>
        <v>0</v>
      </c>
      <c r="G33" s="98">
        <v>0</v>
      </c>
      <c r="H33" s="6">
        <f t="shared" si="7"/>
        <v>0</v>
      </c>
      <c r="I33" s="98">
        <v>0</v>
      </c>
      <c r="J33" s="6">
        <f t="shared" si="8"/>
        <v>0</v>
      </c>
      <c r="K33" s="98">
        <f t="shared" si="9"/>
        <v>15021820.96</v>
      </c>
      <c r="L33" s="6">
        <f t="shared" si="10"/>
        <v>0.09821178757790654</v>
      </c>
      <c r="O33">
        <f t="shared" si="29"/>
        <v>32</v>
      </c>
      <c r="P33" s="106">
        <v>33144</v>
      </c>
      <c r="Q33" s="98">
        <v>172962.76</v>
      </c>
      <c r="R33" s="6">
        <f t="shared" si="0"/>
        <v>0.0021558569189469713</v>
      </c>
      <c r="AB33">
        <f t="shared" si="27"/>
        <v>32</v>
      </c>
      <c r="AC33" s="106">
        <v>33109</v>
      </c>
      <c r="AD33" s="98">
        <v>161353.339999999</v>
      </c>
      <c r="AE33" s="6">
        <f t="shared" si="14"/>
        <v>0.004097107005075761</v>
      </c>
      <c r="AP33">
        <f t="shared" si="28"/>
        <v>32</v>
      </c>
      <c r="AQ33" s="106">
        <v>33034</v>
      </c>
      <c r="AR33" s="98">
        <v>977.539999999999</v>
      </c>
      <c r="AS33" s="6">
        <f t="shared" si="3"/>
        <v>0.00011991252256725741</v>
      </c>
      <c r="BC33">
        <f t="shared" si="26"/>
        <v>32</v>
      </c>
      <c r="BD33" s="106">
        <v>33169</v>
      </c>
      <c r="BE33" s="98">
        <v>260917.53</v>
      </c>
      <c r="BF33" s="6">
        <f t="shared" si="4"/>
        <v>0.010358091480981338</v>
      </c>
      <c r="BR33" s="106">
        <v>33129</v>
      </c>
      <c r="BS33" s="98">
        <v>661796.14</v>
      </c>
      <c r="BT33" s="6">
        <f t="shared" si="21"/>
        <v>0.004326784488686816</v>
      </c>
    </row>
    <row r="34" spans="2:72" ht="12.75">
      <c r="B34" s="106">
        <v>33141</v>
      </c>
      <c r="C34" s="98">
        <v>1986396.32999999</v>
      </c>
      <c r="D34" s="6">
        <f t="shared" si="5"/>
        <v>0.024759007498500542</v>
      </c>
      <c r="E34" s="98">
        <v>146484.84</v>
      </c>
      <c r="F34" s="6">
        <f t="shared" si="6"/>
        <v>0.003719563934043174</v>
      </c>
      <c r="G34" s="98">
        <v>125434.56</v>
      </c>
      <c r="H34" s="6">
        <f t="shared" si="7"/>
        <v>0.015386761162422017</v>
      </c>
      <c r="I34" s="98">
        <v>71583.77</v>
      </c>
      <c r="J34" s="6">
        <f t="shared" si="8"/>
        <v>0.0028417839085535094</v>
      </c>
      <c r="K34" s="98">
        <f t="shared" si="9"/>
        <v>2329899.49999999</v>
      </c>
      <c r="L34" s="6">
        <f t="shared" si="10"/>
        <v>0.015232746774254569</v>
      </c>
      <c r="O34">
        <f t="shared" si="29"/>
        <v>33</v>
      </c>
      <c r="P34" s="106">
        <v>33189</v>
      </c>
      <c r="Q34" s="98">
        <v>166917.87</v>
      </c>
      <c r="R34" s="6">
        <f t="shared" si="0"/>
        <v>0.0020805116947451062</v>
      </c>
      <c r="AB34">
        <f t="shared" si="27"/>
        <v>33</v>
      </c>
      <c r="AC34" s="106">
        <v>33169</v>
      </c>
      <c r="AD34" s="98">
        <v>161079.509999999</v>
      </c>
      <c r="AE34" s="6">
        <f t="shared" si="14"/>
        <v>0.004090153874689988</v>
      </c>
      <c r="AP34">
        <f t="shared" si="28"/>
        <v>33</v>
      </c>
      <c r="AQ34" s="106">
        <v>33013</v>
      </c>
      <c r="AR34" s="98">
        <v>0</v>
      </c>
      <c r="AS34" s="6">
        <f t="shared" si="3"/>
        <v>0</v>
      </c>
      <c r="BC34">
        <f t="shared" si="26"/>
        <v>33</v>
      </c>
      <c r="BD34" s="106">
        <v>33128</v>
      </c>
      <c r="BE34" s="98">
        <v>260433.29</v>
      </c>
      <c r="BF34" s="6">
        <f t="shared" si="4"/>
        <v>0.010338867773709733</v>
      </c>
      <c r="BR34" s="106">
        <v>33144</v>
      </c>
      <c r="BS34" s="98">
        <v>659984.959999999</v>
      </c>
      <c r="BT34" s="6">
        <f t="shared" si="21"/>
        <v>0.004314943099690162</v>
      </c>
    </row>
    <row r="35" spans="2:72" ht="12.75">
      <c r="B35" s="106">
        <v>33142</v>
      </c>
      <c r="C35" s="98">
        <v>1511536.85999999</v>
      </c>
      <c r="D35" s="6">
        <f t="shared" si="5"/>
        <v>0.018840224322705986</v>
      </c>
      <c r="E35" s="98">
        <v>1511536.85999999</v>
      </c>
      <c r="F35" s="6">
        <f t="shared" si="6"/>
        <v>0.03838115937070914</v>
      </c>
      <c r="G35" s="98">
        <v>122985.759999999</v>
      </c>
      <c r="H35" s="6">
        <f t="shared" si="7"/>
        <v>0.015086372651197087</v>
      </c>
      <c r="I35" s="98">
        <v>168897.88</v>
      </c>
      <c r="J35" s="6">
        <f t="shared" si="8"/>
        <v>0.006705029332386399</v>
      </c>
      <c r="K35" s="98">
        <f t="shared" si="9"/>
        <v>3314957.359999979</v>
      </c>
      <c r="L35" s="6">
        <f t="shared" si="10"/>
        <v>0.02167299749724455</v>
      </c>
      <c r="O35">
        <f t="shared" si="29"/>
        <v>34</v>
      </c>
      <c r="P35" s="106">
        <v>33181</v>
      </c>
      <c r="Q35" s="98">
        <v>163663.249999999</v>
      </c>
      <c r="R35" s="6">
        <f t="shared" si="0"/>
        <v>0.002039945187564339</v>
      </c>
      <c r="AB35">
        <f t="shared" si="27"/>
        <v>34</v>
      </c>
      <c r="AC35" s="106">
        <v>33012</v>
      </c>
      <c r="AD35" s="98">
        <v>153082.83</v>
      </c>
      <c r="AE35" s="6">
        <f t="shared" si="14"/>
        <v>0.003887101036457167</v>
      </c>
      <c r="AP35">
        <f t="shared" si="28"/>
        <v>34</v>
      </c>
      <c r="AQ35" s="106">
        <v>33015</v>
      </c>
      <c r="AR35" s="98">
        <v>0</v>
      </c>
      <c r="AS35" s="6">
        <f t="shared" si="3"/>
        <v>0</v>
      </c>
      <c r="BC35">
        <f t="shared" si="26"/>
        <v>34</v>
      </c>
      <c r="BD35" s="106">
        <v>33125</v>
      </c>
      <c r="BE35" s="98">
        <v>258314.82</v>
      </c>
      <c r="BF35" s="6">
        <f t="shared" si="4"/>
        <v>0.010254767230293909</v>
      </c>
      <c r="BR35" s="106">
        <v>33127</v>
      </c>
      <c r="BS35" s="98">
        <v>642538.849999999</v>
      </c>
      <c r="BT35" s="6">
        <f t="shared" si="21"/>
        <v>0.0042008814520415015</v>
      </c>
    </row>
    <row r="36" spans="2:72" ht="12.75">
      <c r="B36" s="106">
        <v>33143</v>
      </c>
      <c r="C36" s="98">
        <v>314202.29</v>
      </c>
      <c r="D36" s="6">
        <f t="shared" si="5"/>
        <v>0.003916306497684719</v>
      </c>
      <c r="E36" s="98">
        <v>314202.29</v>
      </c>
      <c r="F36" s="6">
        <f t="shared" si="6"/>
        <v>0.007978269327240786</v>
      </c>
      <c r="G36" s="98">
        <v>0</v>
      </c>
      <c r="H36" s="6">
        <f t="shared" si="7"/>
        <v>0</v>
      </c>
      <c r="I36" s="98">
        <v>637854.82</v>
      </c>
      <c r="J36" s="6">
        <f t="shared" si="8"/>
        <v>0.025322018712751436</v>
      </c>
      <c r="K36" s="98">
        <f t="shared" si="9"/>
        <v>1266259.4</v>
      </c>
      <c r="L36" s="6">
        <f t="shared" si="10"/>
        <v>0.008278729958403615</v>
      </c>
      <c r="O36">
        <f t="shared" si="29"/>
        <v>35</v>
      </c>
      <c r="P36" s="106">
        <v>33109</v>
      </c>
      <c r="Q36" s="98">
        <v>161353.339999999</v>
      </c>
      <c r="R36" s="6">
        <f t="shared" si="0"/>
        <v>0.002011153813885723</v>
      </c>
      <c r="AB36">
        <f t="shared" si="27"/>
        <v>35</v>
      </c>
      <c r="AC36" s="106">
        <v>33141</v>
      </c>
      <c r="AD36" s="98">
        <v>146484.84</v>
      </c>
      <c r="AE36" s="6">
        <f t="shared" si="14"/>
        <v>0.0037195639340431735</v>
      </c>
      <c r="AP36">
        <f t="shared" si="28"/>
        <v>35</v>
      </c>
      <c r="AQ36" s="106">
        <v>33018</v>
      </c>
      <c r="AR36" s="98">
        <v>0</v>
      </c>
      <c r="AS36" s="6">
        <f t="shared" si="3"/>
        <v>0</v>
      </c>
      <c r="BC36">
        <f t="shared" si="26"/>
        <v>35</v>
      </c>
      <c r="BD36" s="106">
        <v>33033</v>
      </c>
      <c r="BE36" s="98">
        <v>253448.92</v>
      </c>
      <c r="BF36" s="6">
        <f t="shared" si="4"/>
        <v>0.010061597237701586</v>
      </c>
      <c r="BR36" s="106">
        <v>33181</v>
      </c>
      <c r="BS36" s="98">
        <v>631588.02</v>
      </c>
      <c r="BT36" s="6">
        <f t="shared" si="21"/>
        <v>0.00412928556545588</v>
      </c>
    </row>
    <row r="37" spans="2:72" ht="12.75">
      <c r="B37" s="106">
        <v>33144</v>
      </c>
      <c r="C37" s="98">
        <v>172962.76</v>
      </c>
      <c r="D37" s="6">
        <f t="shared" si="5"/>
        <v>0.0021558569189469713</v>
      </c>
      <c r="E37" s="98">
        <v>172962.76</v>
      </c>
      <c r="F37" s="6">
        <f t="shared" si="6"/>
        <v>0.004391895052270019</v>
      </c>
      <c r="G37" s="98">
        <v>6326.84999999999</v>
      </c>
      <c r="H37" s="6">
        <f t="shared" si="7"/>
        <v>0.000776099743646963</v>
      </c>
      <c r="I37" s="98">
        <v>307732.59</v>
      </c>
      <c r="J37" s="6">
        <f t="shared" si="8"/>
        <v>0.012216589352579427</v>
      </c>
      <c r="K37" s="98">
        <f t="shared" si="9"/>
        <v>659984.96</v>
      </c>
      <c r="L37" s="6">
        <f t="shared" si="10"/>
        <v>0.0043149430996901675</v>
      </c>
      <c r="M37" s="4"/>
      <c r="O37">
        <f t="shared" si="29"/>
        <v>36</v>
      </c>
      <c r="P37" s="106">
        <v>33169</v>
      </c>
      <c r="Q37" s="98">
        <v>161079.509999999</v>
      </c>
      <c r="R37" s="6">
        <f t="shared" si="0"/>
        <v>0.002007740719066264</v>
      </c>
      <c r="AB37">
        <f t="shared" si="27"/>
        <v>36</v>
      </c>
      <c r="AC37" s="106">
        <v>33176</v>
      </c>
      <c r="AD37" s="98">
        <v>135600.63</v>
      </c>
      <c r="AE37" s="6">
        <f t="shared" si="14"/>
        <v>0.0034431905225246026</v>
      </c>
      <c r="AP37">
        <f t="shared" si="28"/>
        <v>36</v>
      </c>
      <c r="AQ37" s="106">
        <v>33031</v>
      </c>
      <c r="AR37" s="98">
        <v>0</v>
      </c>
      <c r="AS37" s="6">
        <f t="shared" si="3"/>
        <v>0</v>
      </c>
      <c r="BC37">
        <f t="shared" si="26"/>
        <v>36</v>
      </c>
      <c r="BD37" s="106">
        <v>33173</v>
      </c>
      <c r="BE37" s="98">
        <v>201511.94</v>
      </c>
      <c r="BF37" s="6">
        <f t="shared" si="4"/>
        <v>0.007999765707693242</v>
      </c>
      <c r="BR37" s="106">
        <v>33175</v>
      </c>
      <c r="BS37" s="98">
        <v>585328.73</v>
      </c>
      <c r="BT37" s="6">
        <f t="shared" si="21"/>
        <v>0.0038268450307775343</v>
      </c>
    </row>
    <row r="38" spans="2:72" ht="12.75">
      <c r="B38" s="106">
        <v>33145</v>
      </c>
      <c r="C38" s="98">
        <v>92540.8099999999</v>
      </c>
      <c r="D38" s="6">
        <f t="shared" si="5"/>
        <v>0.0011534549143610848</v>
      </c>
      <c r="E38" s="98">
        <v>92540.8099999999</v>
      </c>
      <c r="F38" s="6">
        <f t="shared" si="6"/>
        <v>0.0023498094362743717</v>
      </c>
      <c r="G38" s="98">
        <v>0</v>
      </c>
      <c r="H38" s="6">
        <f t="shared" si="7"/>
        <v>0</v>
      </c>
      <c r="I38" s="98">
        <v>362767.92</v>
      </c>
      <c r="J38" s="6">
        <f t="shared" si="8"/>
        <v>0.01440142140593359</v>
      </c>
      <c r="K38" s="98">
        <f t="shared" si="9"/>
        <v>547849.5399999998</v>
      </c>
      <c r="L38" s="6">
        <f t="shared" si="10"/>
        <v>0.003581808276799871</v>
      </c>
      <c r="O38">
        <f t="shared" si="29"/>
        <v>37</v>
      </c>
      <c r="P38" s="106">
        <v>33012</v>
      </c>
      <c r="Q38" s="98">
        <v>153082.83</v>
      </c>
      <c r="R38" s="6">
        <f t="shared" si="0"/>
        <v>0.001908067830482602</v>
      </c>
      <c r="AB38">
        <f t="shared" si="27"/>
        <v>37</v>
      </c>
      <c r="AC38" s="106">
        <v>33175</v>
      </c>
      <c r="AD38" s="98">
        <v>111313.39</v>
      </c>
      <c r="AE38" s="6">
        <f t="shared" si="14"/>
        <v>0.0028264854630696396</v>
      </c>
      <c r="AP38">
        <f t="shared" si="28"/>
        <v>37</v>
      </c>
      <c r="AQ38" s="106">
        <v>33032</v>
      </c>
      <c r="AR38" s="98">
        <v>0</v>
      </c>
      <c r="AS38" s="6">
        <f t="shared" si="3"/>
        <v>0</v>
      </c>
      <c r="BC38">
        <f t="shared" si="26"/>
        <v>37</v>
      </c>
      <c r="BD38" s="106">
        <v>33056</v>
      </c>
      <c r="BE38" s="98">
        <v>197303.07</v>
      </c>
      <c r="BF38" s="6">
        <f t="shared" si="4"/>
        <v>0.007832678963879755</v>
      </c>
      <c r="BR38" s="106">
        <v>33169</v>
      </c>
      <c r="BS38" s="98">
        <v>583076.55</v>
      </c>
      <c r="BT38" s="6">
        <f t="shared" si="21"/>
        <v>0.003812120409552439</v>
      </c>
    </row>
    <row r="39" spans="2:72" ht="12.75">
      <c r="B39" s="106">
        <v>33146</v>
      </c>
      <c r="C39" s="98">
        <v>298490.609999999</v>
      </c>
      <c r="D39" s="6">
        <f t="shared" si="5"/>
        <v>0.00372047165996426</v>
      </c>
      <c r="E39" s="98">
        <v>298490.609999999</v>
      </c>
      <c r="F39" s="6">
        <f t="shared" si="6"/>
        <v>0.007579316109479609</v>
      </c>
      <c r="G39" s="98">
        <v>13270.67</v>
      </c>
      <c r="H39" s="6">
        <f t="shared" si="7"/>
        <v>0.0016278817397320084</v>
      </c>
      <c r="I39" s="98">
        <v>586573.07</v>
      </c>
      <c r="J39" s="6">
        <f t="shared" si="8"/>
        <v>0.023286198973829275</v>
      </c>
      <c r="K39" s="98">
        <f t="shared" si="9"/>
        <v>1196824.959999998</v>
      </c>
      <c r="L39" s="6">
        <f t="shared" si="10"/>
        <v>0.007824771647355348</v>
      </c>
      <c r="O39">
        <f t="shared" si="29"/>
        <v>38</v>
      </c>
      <c r="P39" s="106">
        <v>33176</v>
      </c>
      <c r="Q39" s="98">
        <v>135600.63</v>
      </c>
      <c r="R39" s="6">
        <f t="shared" si="0"/>
        <v>0.001690164729095837</v>
      </c>
      <c r="AB39">
        <f t="shared" si="27"/>
        <v>38</v>
      </c>
      <c r="AC39" s="106">
        <v>33056</v>
      </c>
      <c r="AD39" s="98">
        <v>110974.73</v>
      </c>
      <c r="AE39" s="6">
        <f t="shared" si="14"/>
        <v>0.0028178861600844088</v>
      </c>
      <c r="AP39">
        <f t="shared" si="28"/>
        <v>38</v>
      </c>
      <c r="AQ39" s="106">
        <v>33035</v>
      </c>
      <c r="AR39" s="98">
        <v>0</v>
      </c>
      <c r="AS39" s="6">
        <f t="shared" si="3"/>
        <v>0</v>
      </c>
      <c r="BC39">
        <f t="shared" si="26"/>
        <v>38</v>
      </c>
      <c r="BD39" s="106">
        <v>33138</v>
      </c>
      <c r="BE39" s="98">
        <v>170160.829999999</v>
      </c>
      <c r="BF39" s="6">
        <f t="shared" si="4"/>
        <v>0.006755166828459948</v>
      </c>
      <c r="BR39" s="106">
        <v>33145</v>
      </c>
      <c r="BS39" s="98">
        <v>547849.54</v>
      </c>
      <c r="BT39" s="6">
        <f t="shared" si="21"/>
        <v>0.0035818082767998735</v>
      </c>
    </row>
    <row r="40" spans="2:72" ht="12.75">
      <c r="B40" s="106">
        <v>33147</v>
      </c>
      <c r="C40" s="98">
        <v>9286.06999999999</v>
      </c>
      <c r="D40" s="6">
        <f t="shared" si="5"/>
        <v>0.00011574421140901014</v>
      </c>
      <c r="E40" s="98">
        <v>9286.06999999999</v>
      </c>
      <c r="F40" s="6">
        <f t="shared" si="6"/>
        <v>0.0002357932128744535</v>
      </c>
      <c r="G40" s="98">
        <v>0</v>
      </c>
      <c r="H40" s="6">
        <f t="shared" si="7"/>
        <v>0</v>
      </c>
      <c r="I40" s="98">
        <v>0</v>
      </c>
      <c r="J40" s="6">
        <f t="shared" si="8"/>
        <v>0</v>
      </c>
      <c r="K40" s="98">
        <f t="shared" si="9"/>
        <v>18572.13999999998</v>
      </c>
      <c r="L40" s="6">
        <f t="shared" si="10"/>
        <v>0.00012142356598471528</v>
      </c>
      <c r="O40">
        <f t="shared" si="29"/>
        <v>39</v>
      </c>
      <c r="P40" s="106">
        <v>33175</v>
      </c>
      <c r="Q40" s="98">
        <v>111313.39</v>
      </c>
      <c r="R40" s="6">
        <f t="shared" si="0"/>
        <v>0.0013874416782141</v>
      </c>
      <c r="AB40">
        <f t="shared" si="27"/>
        <v>39</v>
      </c>
      <c r="AC40" s="106">
        <v>33137</v>
      </c>
      <c r="AD40" s="98">
        <v>93310.4199999999</v>
      </c>
      <c r="AE40" s="6">
        <f t="shared" si="14"/>
        <v>0.002369351483077842</v>
      </c>
      <c r="AP40">
        <f t="shared" si="28"/>
        <v>39</v>
      </c>
      <c r="AQ40" s="106">
        <v>33125</v>
      </c>
      <c r="AR40" s="98">
        <v>0</v>
      </c>
      <c r="AS40" s="6">
        <f t="shared" si="3"/>
        <v>0</v>
      </c>
      <c r="BC40">
        <f t="shared" si="26"/>
        <v>39</v>
      </c>
      <c r="BD40" s="106">
        <v>33142</v>
      </c>
      <c r="BE40" s="98">
        <v>168897.88</v>
      </c>
      <c r="BF40" s="6">
        <f t="shared" si="4"/>
        <v>0.006705029332386399</v>
      </c>
      <c r="BR40" s="106">
        <v>33030</v>
      </c>
      <c r="BS40" s="98">
        <v>510839.31</v>
      </c>
      <c r="BT40" s="6">
        <f t="shared" si="21"/>
        <v>0.003339837555896709</v>
      </c>
    </row>
    <row r="41" spans="2:72" ht="12.75">
      <c r="B41" s="106">
        <v>33149</v>
      </c>
      <c r="C41" s="98">
        <v>1450994.39999999</v>
      </c>
      <c r="D41" s="6">
        <f t="shared" si="5"/>
        <v>0.01808560592229962</v>
      </c>
      <c r="E41" s="98">
        <v>1450994.39999999</v>
      </c>
      <c r="F41" s="6">
        <f t="shared" si="6"/>
        <v>0.036843856597983636</v>
      </c>
      <c r="G41" s="98">
        <v>671823.9</v>
      </c>
      <c r="H41" s="6">
        <f t="shared" si="7"/>
        <v>0.0824110507702733</v>
      </c>
      <c r="I41" s="98">
        <v>531486.93</v>
      </c>
      <c r="J41" s="6">
        <f t="shared" si="8"/>
        <v>0.02109934982860648</v>
      </c>
      <c r="K41" s="98">
        <f t="shared" si="9"/>
        <v>4105299.62999998</v>
      </c>
      <c r="L41" s="6">
        <f t="shared" si="10"/>
        <v>0.02684020907177796</v>
      </c>
      <c r="O41">
        <f t="shared" si="29"/>
        <v>40</v>
      </c>
      <c r="P41" s="106">
        <v>33056</v>
      </c>
      <c r="Q41" s="98">
        <v>110974.73</v>
      </c>
      <c r="R41" s="6">
        <f t="shared" si="0"/>
        <v>0.0013832205238790826</v>
      </c>
      <c r="AB41">
        <f t="shared" si="27"/>
        <v>40</v>
      </c>
      <c r="AC41" s="106">
        <v>33145</v>
      </c>
      <c r="AD41" s="98">
        <v>92540.8099999999</v>
      </c>
      <c r="AE41" s="6">
        <f t="shared" si="14"/>
        <v>0.0023498094362743712</v>
      </c>
      <c r="AP41">
        <f t="shared" si="28"/>
        <v>40</v>
      </c>
      <c r="AQ41" s="106">
        <v>33127</v>
      </c>
      <c r="AR41" s="98">
        <v>0</v>
      </c>
      <c r="AS41" s="6">
        <f t="shared" si="3"/>
        <v>0</v>
      </c>
      <c r="BC41">
        <f t="shared" si="26"/>
        <v>40</v>
      </c>
      <c r="BD41" s="106">
        <v>33189</v>
      </c>
      <c r="BE41" s="98">
        <v>167461.239999999</v>
      </c>
      <c r="BF41" s="6">
        <f t="shared" si="4"/>
        <v>0.006647996565959217</v>
      </c>
      <c r="BR41" s="106">
        <v>33189</v>
      </c>
      <c r="BS41" s="98">
        <v>501296.98</v>
      </c>
      <c r="BT41" s="6">
        <f t="shared" si="21"/>
        <v>0.0032774503599999013</v>
      </c>
    </row>
    <row r="42" spans="2:72" ht="12.75">
      <c r="B42" s="106">
        <v>33150</v>
      </c>
      <c r="C42" s="98">
        <v>2140.48999999999</v>
      </c>
      <c r="D42" s="6">
        <f t="shared" si="5"/>
        <v>2.6679674725569717E-05</v>
      </c>
      <c r="E42" s="98">
        <v>2140.48999999999</v>
      </c>
      <c r="F42" s="6">
        <f t="shared" si="6"/>
        <v>5.4351627138890524E-05</v>
      </c>
      <c r="G42" s="98">
        <v>0</v>
      </c>
      <c r="H42" s="6">
        <f t="shared" si="7"/>
        <v>0</v>
      </c>
      <c r="I42" s="98">
        <v>0</v>
      </c>
      <c r="J42" s="6">
        <f t="shared" si="8"/>
        <v>0</v>
      </c>
      <c r="K42" s="98">
        <f t="shared" si="9"/>
        <v>4280.97999999998</v>
      </c>
      <c r="L42" s="6">
        <f t="shared" si="10"/>
        <v>2.798879706427178E-05</v>
      </c>
      <c r="O42">
        <f t="shared" si="29"/>
        <v>41</v>
      </c>
      <c r="P42" s="106">
        <v>33137</v>
      </c>
      <c r="Q42" s="98">
        <v>93452.57</v>
      </c>
      <c r="R42" s="6">
        <f t="shared" si="0"/>
        <v>0.0011648193497136388</v>
      </c>
      <c r="AB42">
        <f t="shared" si="27"/>
        <v>41</v>
      </c>
      <c r="AC42" s="106">
        <v>33154</v>
      </c>
      <c r="AD42" s="98">
        <v>51419.84</v>
      </c>
      <c r="AE42" s="6">
        <f t="shared" si="14"/>
        <v>0.0013056599055456559</v>
      </c>
      <c r="AP42">
        <f t="shared" si="28"/>
        <v>41</v>
      </c>
      <c r="AQ42" s="106">
        <v>33128</v>
      </c>
      <c r="AR42" s="98">
        <v>0</v>
      </c>
      <c r="AS42" s="6">
        <f t="shared" si="3"/>
        <v>0</v>
      </c>
      <c r="BC42">
        <f t="shared" si="26"/>
        <v>41</v>
      </c>
      <c r="BD42" s="106">
        <v>33015</v>
      </c>
      <c r="BE42" s="98">
        <v>160905.31</v>
      </c>
      <c r="BF42" s="6">
        <f t="shared" si="4"/>
        <v>0.006387734548750562</v>
      </c>
      <c r="BR42" s="106">
        <v>33155</v>
      </c>
      <c r="BS42" s="98">
        <v>500729.739999999</v>
      </c>
      <c r="BT42" s="6">
        <f t="shared" si="21"/>
        <v>0.003273741778028772</v>
      </c>
    </row>
    <row r="43" spans="2:72" ht="12.75">
      <c r="B43" s="106">
        <v>33154</v>
      </c>
      <c r="C43" s="98">
        <v>51419.84</v>
      </c>
      <c r="D43" s="6">
        <f t="shared" si="5"/>
        <v>0.0006409114761764107</v>
      </c>
      <c r="E43" s="98">
        <v>51419.84</v>
      </c>
      <c r="F43" s="6">
        <f t="shared" si="6"/>
        <v>0.0013056599055456563</v>
      </c>
      <c r="G43" s="98">
        <v>76653.69</v>
      </c>
      <c r="H43" s="6">
        <f t="shared" si="7"/>
        <v>0.009402927074072226</v>
      </c>
      <c r="I43" s="98">
        <v>7708.85999999999</v>
      </c>
      <c r="J43" s="6">
        <f t="shared" si="8"/>
        <v>0.0003060318603126348</v>
      </c>
      <c r="K43" s="98">
        <f t="shared" si="9"/>
        <v>187202.22999999998</v>
      </c>
      <c r="L43" s="6">
        <f t="shared" si="10"/>
        <v>0.0012239172398490893</v>
      </c>
      <c r="O43">
        <f t="shared" si="29"/>
        <v>42</v>
      </c>
      <c r="P43" s="106">
        <v>33145</v>
      </c>
      <c r="Q43" s="98">
        <v>92540.8099999999</v>
      </c>
      <c r="R43" s="6">
        <f t="shared" si="0"/>
        <v>0.0011534549143610848</v>
      </c>
      <c r="AB43">
        <f t="shared" si="27"/>
        <v>42</v>
      </c>
      <c r="AC43" s="106">
        <v>33179</v>
      </c>
      <c r="AD43" s="98">
        <v>34717.4799999999</v>
      </c>
      <c r="AE43" s="6">
        <f t="shared" si="14"/>
        <v>0.0008815512000345211</v>
      </c>
      <c r="AP43">
        <f t="shared" si="28"/>
        <v>42</v>
      </c>
      <c r="AQ43" s="106">
        <v>33135</v>
      </c>
      <c r="AR43" s="98">
        <v>0</v>
      </c>
      <c r="AS43" s="6">
        <f t="shared" si="3"/>
        <v>0</v>
      </c>
      <c r="BC43">
        <f t="shared" si="26"/>
        <v>42</v>
      </c>
      <c r="BD43" s="106">
        <v>33174</v>
      </c>
      <c r="BE43" s="98">
        <v>148322.759999999</v>
      </c>
      <c r="BF43" s="6">
        <f t="shared" si="4"/>
        <v>0.005888223442831262</v>
      </c>
      <c r="BR43" s="106">
        <v>33109</v>
      </c>
      <c r="BS43" s="98">
        <v>487966.099999999</v>
      </c>
      <c r="BT43" s="6">
        <f t="shared" si="21"/>
        <v>0.003190293845601752</v>
      </c>
    </row>
    <row r="44" spans="2:72" ht="12.75">
      <c r="B44" s="106">
        <v>33155</v>
      </c>
      <c r="C44" s="98">
        <v>0</v>
      </c>
      <c r="D44" s="6">
        <f t="shared" si="5"/>
        <v>0</v>
      </c>
      <c r="E44" s="98">
        <v>0</v>
      </c>
      <c r="F44" s="6">
        <f t="shared" si="6"/>
        <v>0</v>
      </c>
      <c r="G44" s="98">
        <v>0</v>
      </c>
      <c r="H44" s="6">
        <f t="shared" si="7"/>
        <v>0</v>
      </c>
      <c r="I44" s="98">
        <v>500729.739999999</v>
      </c>
      <c r="J44" s="6">
        <f t="shared" si="8"/>
        <v>0.019878328812050268</v>
      </c>
      <c r="K44" s="98">
        <f t="shared" si="9"/>
        <v>500729.739999999</v>
      </c>
      <c r="L44" s="6">
        <f t="shared" si="10"/>
        <v>0.0032737417780287713</v>
      </c>
      <c r="O44">
        <f t="shared" si="29"/>
        <v>43</v>
      </c>
      <c r="P44" s="106">
        <v>33154</v>
      </c>
      <c r="Q44" s="98">
        <v>51419.84</v>
      </c>
      <c r="R44" s="6">
        <f t="shared" si="0"/>
        <v>0.0006409114761764107</v>
      </c>
      <c r="AB44">
        <f t="shared" si="27"/>
        <v>43</v>
      </c>
      <c r="AC44" s="106">
        <v>33187</v>
      </c>
      <c r="AD44" s="98">
        <v>33017.38</v>
      </c>
      <c r="AE44" s="6">
        <f t="shared" si="14"/>
        <v>0.0008383820185392454</v>
      </c>
      <c r="AP44">
        <f t="shared" si="28"/>
        <v>43</v>
      </c>
      <c r="AQ44" s="106">
        <v>33137</v>
      </c>
      <c r="AR44" s="98">
        <v>0</v>
      </c>
      <c r="AS44" s="6">
        <f t="shared" si="3"/>
        <v>0</v>
      </c>
      <c r="BC44">
        <f t="shared" si="26"/>
        <v>43</v>
      </c>
      <c r="BD44" s="106">
        <v>33177</v>
      </c>
      <c r="BE44" s="98">
        <v>142403.71</v>
      </c>
      <c r="BF44" s="6">
        <f t="shared" si="4"/>
        <v>0.005653244745230943</v>
      </c>
      <c r="BR44" s="106">
        <v>33136</v>
      </c>
      <c r="BS44" s="98">
        <v>459733.749999999</v>
      </c>
      <c r="BT44" s="6">
        <f t="shared" si="21"/>
        <v>0.0030057123911690063</v>
      </c>
    </row>
    <row r="45" spans="2:72" ht="12.75">
      <c r="B45" s="106">
        <v>33156</v>
      </c>
      <c r="C45" s="98">
        <v>585853.54</v>
      </c>
      <c r="D45" s="6">
        <f t="shared" si="5"/>
        <v>0.007302244758921379</v>
      </c>
      <c r="E45" s="98">
        <v>585853.54</v>
      </c>
      <c r="F45" s="6">
        <f t="shared" si="6"/>
        <v>0.014876076582501781</v>
      </c>
      <c r="G45" s="98">
        <v>67582.25</v>
      </c>
      <c r="H45" s="6">
        <f t="shared" si="7"/>
        <v>0.008290154958642142</v>
      </c>
      <c r="I45" s="98">
        <v>886514.67</v>
      </c>
      <c r="J45" s="6">
        <f t="shared" si="8"/>
        <v>0.035193496010375316</v>
      </c>
      <c r="K45" s="98">
        <f t="shared" si="9"/>
        <v>2125804</v>
      </c>
      <c r="L45" s="6">
        <f t="shared" si="10"/>
        <v>0.013898382322369524</v>
      </c>
      <c r="O45">
        <f t="shared" si="29"/>
        <v>44</v>
      </c>
      <c r="P45" s="106">
        <v>33179</v>
      </c>
      <c r="Q45" s="98">
        <v>34717.4799999999</v>
      </c>
      <c r="R45" s="6">
        <f t="shared" si="0"/>
        <v>0.00043272852182980247</v>
      </c>
      <c r="AB45">
        <f t="shared" si="27"/>
        <v>44</v>
      </c>
      <c r="AC45" s="106">
        <v>33177</v>
      </c>
      <c r="AD45" s="98">
        <v>27973.73</v>
      </c>
      <c r="AE45" s="6">
        <f t="shared" si="14"/>
        <v>0.0007103129389270695</v>
      </c>
      <c r="AP45">
        <f t="shared" si="28"/>
        <v>44</v>
      </c>
      <c r="AQ45" s="106">
        <v>33139</v>
      </c>
      <c r="AR45" s="98">
        <v>0</v>
      </c>
      <c r="AS45" s="6">
        <f t="shared" si="3"/>
        <v>0</v>
      </c>
      <c r="BC45">
        <f t="shared" si="26"/>
        <v>44</v>
      </c>
      <c r="BD45" s="106">
        <v>33157</v>
      </c>
      <c r="BE45" s="98">
        <v>119698.349999999</v>
      </c>
      <c r="BF45" s="6">
        <f t="shared" si="4"/>
        <v>0.004751871058347487</v>
      </c>
      <c r="BR45" s="106">
        <v>33135</v>
      </c>
      <c r="BS45" s="98">
        <v>453966.52</v>
      </c>
      <c r="BT45" s="6">
        <f t="shared" si="21"/>
        <v>0.002968006578459544</v>
      </c>
    </row>
    <row r="46" spans="2:72" ht="12.75">
      <c r="B46" s="106">
        <v>33157</v>
      </c>
      <c r="C46" s="98">
        <v>1540.87999999999</v>
      </c>
      <c r="D46" s="6">
        <f t="shared" si="5"/>
        <v>1.920596554580297E-05</v>
      </c>
      <c r="E46" s="98">
        <v>1540.87999999999</v>
      </c>
      <c r="F46" s="6">
        <f t="shared" si="6"/>
        <v>3.9126244563522135E-05</v>
      </c>
      <c r="G46" s="98">
        <v>0</v>
      </c>
      <c r="H46" s="6">
        <f t="shared" si="7"/>
        <v>0</v>
      </c>
      <c r="I46" s="98">
        <v>119698.349999999</v>
      </c>
      <c r="J46" s="6">
        <f t="shared" si="8"/>
        <v>0.004751871058347487</v>
      </c>
      <c r="K46" s="98">
        <f t="shared" si="9"/>
        <v>122780.10999999898</v>
      </c>
      <c r="L46" s="6">
        <f t="shared" si="10"/>
        <v>0.0008027291840463992</v>
      </c>
      <c r="O46">
        <f t="shared" si="29"/>
        <v>45</v>
      </c>
      <c r="P46" s="106">
        <v>33187</v>
      </c>
      <c r="Q46" s="98">
        <v>33017.38</v>
      </c>
      <c r="R46" s="6">
        <f t="shared" si="0"/>
        <v>0.0004115379930252116</v>
      </c>
      <c r="AB46">
        <f t="shared" si="27"/>
        <v>45</v>
      </c>
      <c r="AC46" s="106">
        <v>33135</v>
      </c>
      <c r="AD46" s="98">
        <v>23716.3299999999</v>
      </c>
      <c r="AE46" s="6">
        <f t="shared" si="14"/>
        <v>0.0006022084313698657</v>
      </c>
      <c r="AP46">
        <f t="shared" si="28"/>
        <v>45</v>
      </c>
      <c r="AQ46" s="106">
        <v>33140</v>
      </c>
      <c r="AR46" s="98">
        <v>0</v>
      </c>
      <c r="AS46" s="6">
        <f t="shared" si="3"/>
        <v>0</v>
      </c>
      <c r="BC46">
        <f t="shared" si="26"/>
        <v>45</v>
      </c>
      <c r="BD46" s="106">
        <v>33199</v>
      </c>
      <c r="BE46" s="98">
        <v>111092.42</v>
      </c>
      <c r="BF46" s="6">
        <f t="shared" si="4"/>
        <v>0.004410226668953982</v>
      </c>
      <c r="BR46" s="106">
        <v>33056</v>
      </c>
      <c r="BS46" s="98">
        <v>420994.689999999</v>
      </c>
      <c r="BT46" s="6">
        <f t="shared" si="21"/>
        <v>0.0027524386807567516</v>
      </c>
    </row>
    <row r="47" spans="2:72" ht="12.75">
      <c r="B47" s="106">
        <v>33158</v>
      </c>
      <c r="C47" s="98">
        <v>489.95</v>
      </c>
      <c r="D47" s="6">
        <f t="shared" si="5"/>
        <v>6.106875823663247E-06</v>
      </c>
      <c r="E47" s="98">
        <v>489.95</v>
      </c>
      <c r="F47" s="6">
        <f t="shared" si="6"/>
        <v>1.2440880226817009E-05</v>
      </c>
      <c r="G47" s="98">
        <v>0</v>
      </c>
      <c r="H47" s="6">
        <f t="shared" si="7"/>
        <v>0</v>
      </c>
      <c r="I47" s="98">
        <v>14806.9199999999</v>
      </c>
      <c r="J47" s="6">
        <f t="shared" si="8"/>
        <v>0.000587815743585995</v>
      </c>
      <c r="K47" s="98">
        <f t="shared" si="9"/>
        <v>15786.8199999999</v>
      </c>
      <c r="L47" s="6">
        <f t="shared" si="10"/>
        <v>0.00010321330659572955</v>
      </c>
      <c r="O47">
        <f t="shared" si="29"/>
        <v>46</v>
      </c>
      <c r="P47" s="106">
        <v>33177</v>
      </c>
      <c r="Q47" s="98">
        <v>27973.73</v>
      </c>
      <c r="R47" s="6">
        <f t="shared" si="0"/>
        <v>0.0003486725082859135</v>
      </c>
      <c r="AB47">
        <f t="shared" si="27"/>
        <v>46</v>
      </c>
      <c r="AC47" s="106">
        <v>33125</v>
      </c>
      <c r="AD47" s="98">
        <v>23501.3099999999</v>
      </c>
      <c r="AE47" s="6">
        <f t="shared" si="14"/>
        <v>0.0005967486128855915</v>
      </c>
      <c r="AP47">
        <f t="shared" si="28"/>
        <v>46</v>
      </c>
      <c r="AQ47" s="106">
        <v>33143</v>
      </c>
      <c r="AR47" s="98">
        <v>0</v>
      </c>
      <c r="AS47" s="6">
        <f t="shared" si="3"/>
        <v>0</v>
      </c>
      <c r="BC47">
        <f t="shared" si="26"/>
        <v>46</v>
      </c>
      <c r="BD47" s="106">
        <v>33196</v>
      </c>
      <c r="BE47" s="98">
        <v>109878.69</v>
      </c>
      <c r="BF47" s="6">
        <f t="shared" si="4"/>
        <v>0.004362043143787193</v>
      </c>
      <c r="BR47" s="106">
        <v>33165</v>
      </c>
      <c r="BS47" s="98">
        <v>345160.119999999</v>
      </c>
      <c r="BT47" s="6">
        <f t="shared" si="21"/>
        <v>0.0022566366937850015</v>
      </c>
    </row>
    <row r="48" spans="2:72" ht="12.75">
      <c r="B48" s="106">
        <v>33160</v>
      </c>
      <c r="C48" s="98">
        <v>3056951.19999999</v>
      </c>
      <c r="D48" s="6">
        <f t="shared" si="5"/>
        <v>0.038102707168891296</v>
      </c>
      <c r="E48" s="98">
        <v>3056951.19999999</v>
      </c>
      <c r="F48" s="6">
        <f t="shared" si="6"/>
        <v>0.07762254054173773</v>
      </c>
      <c r="G48" s="98">
        <v>466223.77</v>
      </c>
      <c r="H48" s="6">
        <f t="shared" si="7"/>
        <v>0.057190568510257264</v>
      </c>
      <c r="I48" s="98">
        <v>1034709.21</v>
      </c>
      <c r="J48" s="6">
        <f t="shared" si="8"/>
        <v>0.04107662928356684</v>
      </c>
      <c r="K48" s="98">
        <f t="shared" si="9"/>
        <v>7614835.379999979</v>
      </c>
      <c r="L48" s="6">
        <f t="shared" si="10"/>
        <v>0.04978534871189712</v>
      </c>
      <c r="O48">
        <f t="shared" si="29"/>
        <v>47</v>
      </c>
      <c r="P48" s="106">
        <v>33135</v>
      </c>
      <c r="Q48" s="98">
        <v>23716.3299999999</v>
      </c>
      <c r="R48" s="6">
        <f t="shared" si="0"/>
        <v>0.0002956070666456144</v>
      </c>
      <c r="AB48">
        <f t="shared" si="27"/>
        <v>47</v>
      </c>
      <c r="AC48" s="106">
        <v>33168</v>
      </c>
      <c r="AD48" s="98">
        <v>15857.52</v>
      </c>
      <c r="AE48" s="6">
        <f t="shared" si="14"/>
        <v>0.0004026564078260133</v>
      </c>
      <c r="AP48">
        <f t="shared" si="28"/>
        <v>47</v>
      </c>
      <c r="AQ48" s="106">
        <v>33145</v>
      </c>
      <c r="AR48" s="98">
        <v>0</v>
      </c>
      <c r="AS48" s="6">
        <f t="shared" si="3"/>
        <v>0</v>
      </c>
      <c r="BC48">
        <f t="shared" si="26"/>
        <v>47</v>
      </c>
      <c r="BD48" s="106">
        <v>33034</v>
      </c>
      <c r="BE48" s="98">
        <v>89913.38</v>
      </c>
      <c r="BF48" s="6">
        <f t="shared" si="4"/>
        <v>0.0035694459295404104</v>
      </c>
      <c r="BR48" s="106">
        <v>33125</v>
      </c>
      <c r="BS48" s="98">
        <v>305317.44</v>
      </c>
      <c r="BT48" s="6">
        <f t="shared" si="21"/>
        <v>0.0019961475803070834</v>
      </c>
    </row>
    <row r="49" spans="2:72" ht="12.75">
      <c r="B49" s="106">
        <v>33161</v>
      </c>
      <c r="C49" s="98">
        <v>0</v>
      </c>
      <c r="D49" s="6">
        <f t="shared" si="5"/>
        <v>0</v>
      </c>
      <c r="E49" s="98">
        <v>0</v>
      </c>
      <c r="F49" s="6">
        <f t="shared" si="6"/>
        <v>0</v>
      </c>
      <c r="G49" s="98">
        <v>0</v>
      </c>
      <c r="H49" s="6">
        <f t="shared" si="7"/>
        <v>0</v>
      </c>
      <c r="I49" s="98">
        <v>29955.1399999999</v>
      </c>
      <c r="J49" s="6">
        <f t="shared" si="8"/>
        <v>0.001189180659672818</v>
      </c>
      <c r="K49" s="98">
        <f t="shared" si="9"/>
        <v>29955.1399999999</v>
      </c>
      <c r="L49" s="6">
        <f t="shared" si="10"/>
        <v>0.00019584495477480656</v>
      </c>
      <c r="O49">
        <f t="shared" si="29"/>
        <v>48</v>
      </c>
      <c r="P49" s="106">
        <v>33125</v>
      </c>
      <c r="Q49" s="98">
        <v>23501.3099999999</v>
      </c>
      <c r="R49" s="6">
        <f t="shared" si="0"/>
        <v>0.0002929269963535355</v>
      </c>
      <c r="AB49">
        <f t="shared" si="27"/>
        <v>48</v>
      </c>
      <c r="AC49" s="106">
        <v>33127</v>
      </c>
      <c r="AD49" s="98">
        <v>13781.6799999999</v>
      </c>
      <c r="AE49" s="6">
        <f t="shared" si="14"/>
        <v>0.0003499463827009249</v>
      </c>
      <c r="AP49">
        <f t="shared" si="28"/>
        <v>48</v>
      </c>
      <c r="AQ49" s="106">
        <v>33147</v>
      </c>
      <c r="AR49" s="98">
        <v>0</v>
      </c>
      <c r="AS49" s="6">
        <f t="shared" si="3"/>
        <v>0</v>
      </c>
      <c r="BC49">
        <f t="shared" si="26"/>
        <v>48</v>
      </c>
      <c r="BD49" s="80">
        <v>33299</v>
      </c>
      <c r="BE49" s="98">
        <v>83006.72</v>
      </c>
      <c r="BF49" s="6">
        <f t="shared" si="4"/>
        <v>0.0032952603809188416</v>
      </c>
      <c r="BR49" s="106">
        <v>33128</v>
      </c>
      <c r="BS49" s="98">
        <v>260433.29</v>
      </c>
      <c r="BT49" s="6">
        <f t="shared" si="21"/>
        <v>0.00170269763058708</v>
      </c>
    </row>
    <row r="50" spans="2:72" ht="12.75">
      <c r="B50" s="106">
        <v>33162</v>
      </c>
      <c r="C50" s="98">
        <v>6445.40999999999</v>
      </c>
      <c r="D50" s="6">
        <f t="shared" si="5"/>
        <v>8.033741912970154E-05</v>
      </c>
      <c r="E50" s="98">
        <v>6445.40999999999</v>
      </c>
      <c r="F50" s="6">
        <f t="shared" si="6"/>
        <v>0.00016366276930855901</v>
      </c>
      <c r="G50" s="98">
        <v>0</v>
      </c>
      <c r="H50" s="6">
        <f t="shared" si="7"/>
        <v>0</v>
      </c>
      <c r="I50" s="98">
        <v>18731.77</v>
      </c>
      <c r="J50" s="6">
        <f t="shared" si="8"/>
        <v>0.0007436272574736615</v>
      </c>
      <c r="K50" s="98">
        <f t="shared" si="9"/>
        <v>31622.589999999982</v>
      </c>
      <c r="L50" s="6">
        <f t="shared" si="10"/>
        <v>0.00020674664543087653</v>
      </c>
      <c r="O50">
        <f t="shared" si="29"/>
        <v>49</v>
      </c>
      <c r="P50" s="106">
        <v>33168</v>
      </c>
      <c r="Q50" s="98">
        <v>15857.52</v>
      </c>
      <c r="R50" s="6">
        <f t="shared" si="0"/>
        <v>0.00019765262886265215</v>
      </c>
      <c r="AB50">
        <f t="shared" si="27"/>
        <v>49</v>
      </c>
      <c r="AC50" s="106">
        <v>33147</v>
      </c>
      <c r="AD50" s="98">
        <v>9286.06999999999</v>
      </c>
      <c r="AE50" s="6">
        <f t="shared" si="14"/>
        <v>0.00023579321287445348</v>
      </c>
      <c r="AP50">
        <f t="shared" si="28"/>
        <v>49</v>
      </c>
      <c r="AQ50" s="106">
        <v>33150</v>
      </c>
      <c r="AR50" s="98">
        <v>0</v>
      </c>
      <c r="AS50" s="6">
        <f t="shared" si="3"/>
        <v>0</v>
      </c>
      <c r="BC50">
        <f t="shared" si="26"/>
        <v>49</v>
      </c>
      <c r="BD50" s="106">
        <v>33030</v>
      </c>
      <c r="BE50" s="98">
        <v>76930.5599999999</v>
      </c>
      <c r="BF50" s="6">
        <f t="shared" si="4"/>
        <v>0.003054044617711668</v>
      </c>
      <c r="BR50" s="106">
        <v>33173</v>
      </c>
      <c r="BS50" s="98">
        <v>201511.94</v>
      </c>
      <c r="BT50" s="6">
        <f t="shared" si="21"/>
        <v>0.0013174732875854919</v>
      </c>
    </row>
    <row r="51" spans="2:72" ht="12.75">
      <c r="B51" s="106">
        <v>33165</v>
      </c>
      <c r="C51" s="98">
        <v>0</v>
      </c>
      <c r="D51" s="6">
        <f t="shared" si="5"/>
        <v>0</v>
      </c>
      <c r="E51" s="98">
        <v>0</v>
      </c>
      <c r="F51" s="6">
        <f t="shared" si="6"/>
        <v>0</v>
      </c>
      <c r="G51" s="98">
        <v>0</v>
      </c>
      <c r="H51" s="6">
        <f t="shared" si="7"/>
        <v>0</v>
      </c>
      <c r="I51" s="98">
        <v>345160.119999999</v>
      </c>
      <c r="J51" s="6">
        <f t="shared" si="8"/>
        <v>0.013702414316686526</v>
      </c>
      <c r="K51" s="98">
        <f t="shared" si="9"/>
        <v>345160.119999999</v>
      </c>
      <c r="L51" s="6">
        <f t="shared" si="10"/>
        <v>0.002256636693785001</v>
      </c>
      <c r="O51">
        <f t="shared" si="29"/>
        <v>50</v>
      </c>
      <c r="P51" s="106">
        <v>33127</v>
      </c>
      <c r="Q51" s="98">
        <v>13781.6799999999</v>
      </c>
      <c r="R51" s="6">
        <f t="shared" si="0"/>
        <v>0.00017177877008156485</v>
      </c>
      <c r="AB51">
        <f t="shared" si="27"/>
        <v>50</v>
      </c>
      <c r="AC51" s="106">
        <v>33139</v>
      </c>
      <c r="AD51" s="98">
        <v>8709.47999999999</v>
      </c>
      <c r="AE51" s="6">
        <f t="shared" si="14"/>
        <v>0.0002211523574198552</v>
      </c>
      <c r="AP51">
        <f t="shared" si="28"/>
        <v>50</v>
      </c>
      <c r="AQ51" s="106">
        <v>33155</v>
      </c>
      <c r="AR51" s="98">
        <v>0</v>
      </c>
      <c r="AS51" s="6">
        <f t="shared" si="3"/>
        <v>0</v>
      </c>
      <c r="BC51">
        <f t="shared" si="26"/>
        <v>50</v>
      </c>
      <c r="BD51" s="106">
        <v>33184</v>
      </c>
      <c r="BE51" s="98">
        <v>74670.97</v>
      </c>
      <c r="BF51" s="6">
        <f t="shared" si="4"/>
        <v>0.0029643417911920794</v>
      </c>
      <c r="BR51" s="106">
        <v>33177</v>
      </c>
      <c r="BS51" s="98">
        <v>198351.17</v>
      </c>
      <c r="BT51" s="6">
        <f t="shared" si="21"/>
        <v>0.0012968083580373888</v>
      </c>
    </row>
    <row r="52" spans="2:72" ht="12.75">
      <c r="B52" s="106">
        <v>33166</v>
      </c>
      <c r="C52" s="98">
        <v>2282102.95</v>
      </c>
      <c r="D52" s="6">
        <f t="shared" si="5"/>
        <v>0.028444778717145788</v>
      </c>
      <c r="E52" s="98">
        <v>2282102.95</v>
      </c>
      <c r="F52" s="6">
        <f t="shared" si="6"/>
        <v>0.05794748334772072</v>
      </c>
      <c r="G52" s="98">
        <v>77219.2899999999</v>
      </c>
      <c r="H52" s="6">
        <f t="shared" si="7"/>
        <v>0.00947230788996112</v>
      </c>
      <c r="I52" s="98">
        <v>306513.609999999</v>
      </c>
      <c r="J52" s="6">
        <f t="shared" si="8"/>
        <v>0.012168197409142368</v>
      </c>
      <c r="K52" s="98">
        <f t="shared" si="9"/>
        <v>4947938.8</v>
      </c>
      <c r="L52" s="6">
        <f t="shared" si="10"/>
        <v>0.0323493347223386</v>
      </c>
      <c r="O52">
        <f t="shared" si="29"/>
        <v>51</v>
      </c>
      <c r="P52" s="106">
        <v>33147</v>
      </c>
      <c r="Q52" s="98">
        <v>9286.06999999999</v>
      </c>
      <c r="R52" s="6">
        <f t="shared" si="0"/>
        <v>0.00011574421140901014</v>
      </c>
      <c r="AB52">
        <f t="shared" si="27"/>
        <v>51</v>
      </c>
      <c r="AC52" s="106">
        <v>33032</v>
      </c>
      <c r="AD52" s="98">
        <v>6843.54</v>
      </c>
      <c r="AE52" s="6">
        <f t="shared" si="14"/>
        <v>0.00017377214300935044</v>
      </c>
      <c r="AP52">
        <f t="shared" si="28"/>
        <v>51</v>
      </c>
      <c r="AQ52" s="106">
        <v>33157</v>
      </c>
      <c r="AR52" s="98">
        <v>0</v>
      </c>
      <c r="AS52" s="6">
        <f t="shared" si="3"/>
        <v>0</v>
      </c>
      <c r="BC52">
        <f t="shared" si="26"/>
        <v>51</v>
      </c>
      <c r="BD52" s="106">
        <v>33141</v>
      </c>
      <c r="BE52" s="98">
        <v>71583.77</v>
      </c>
      <c r="BF52" s="6">
        <f t="shared" si="4"/>
        <v>0.0028417839085535094</v>
      </c>
      <c r="BR52" s="106">
        <v>33154</v>
      </c>
      <c r="BS52" s="98">
        <v>187202.23</v>
      </c>
      <c r="BT52" s="6">
        <f t="shared" si="21"/>
        <v>0.0012239172398490897</v>
      </c>
    </row>
    <row r="53" spans="2:72" ht="12.75">
      <c r="B53" s="106">
        <v>33168</v>
      </c>
      <c r="C53" s="98">
        <v>15857.52</v>
      </c>
      <c r="D53" s="6">
        <f t="shared" si="5"/>
        <v>0.00019765262886265215</v>
      </c>
      <c r="E53" s="98">
        <v>15857.52</v>
      </c>
      <c r="F53" s="6">
        <f t="shared" si="6"/>
        <v>0.0004026564078260134</v>
      </c>
      <c r="G53" s="98">
        <v>0</v>
      </c>
      <c r="H53" s="6">
        <f t="shared" si="7"/>
        <v>0</v>
      </c>
      <c r="I53" s="98">
        <v>37500.51</v>
      </c>
      <c r="J53" s="6">
        <f t="shared" si="8"/>
        <v>0.0014887221765569202</v>
      </c>
      <c r="K53" s="98">
        <f t="shared" si="9"/>
        <v>69215.55</v>
      </c>
      <c r="L53" s="6">
        <f t="shared" si="10"/>
        <v>0.0004525272210199454</v>
      </c>
      <c r="O53">
        <f t="shared" si="29"/>
        <v>52</v>
      </c>
      <c r="P53" s="106">
        <v>33032</v>
      </c>
      <c r="Q53" s="98">
        <v>6843.54</v>
      </c>
      <c r="R53" s="6">
        <f>+Q53/$C$79</f>
        <v>8.529982441937418E-05</v>
      </c>
      <c r="AB53">
        <f t="shared" si="27"/>
        <v>52</v>
      </c>
      <c r="AC53" s="106">
        <v>33162</v>
      </c>
      <c r="AD53" s="98">
        <v>6445.40999999999</v>
      </c>
      <c r="AE53" s="6">
        <f t="shared" si="14"/>
        <v>0.000163662769308559</v>
      </c>
      <c r="AP53">
        <f t="shared" si="28"/>
        <v>52</v>
      </c>
      <c r="AQ53" s="106">
        <v>33158</v>
      </c>
      <c r="AR53" s="98">
        <v>0</v>
      </c>
      <c r="AS53" s="6">
        <f t="shared" si="3"/>
        <v>0</v>
      </c>
      <c r="BC53">
        <f t="shared" si="26"/>
        <v>52</v>
      </c>
      <c r="BD53" s="106">
        <v>33018</v>
      </c>
      <c r="BE53" s="98">
        <v>67921.4299999999</v>
      </c>
      <c r="BF53" s="6">
        <f t="shared" si="4"/>
        <v>0.002696393705164499</v>
      </c>
      <c r="BR53" s="106">
        <v>33015</v>
      </c>
      <c r="BS53" s="98">
        <v>161962.09</v>
      </c>
      <c r="BT53" s="6">
        <f t="shared" si="21"/>
        <v>0.0010588986795349066</v>
      </c>
    </row>
    <row r="54" spans="2:72" ht="12.75">
      <c r="B54" s="106">
        <v>33169</v>
      </c>
      <c r="C54" s="98">
        <v>161079.509999999</v>
      </c>
      <c r="D54" s="6">
        <f t="shared" si="5"/>
        <v>0.002007740719066264</v>
      </c>
      <c r="E54" s="98">
        <v>161079.509999999</v>
      </c>
      <c r="F54" s="6">
        <f t="shared" si="6"/>
        <v>0.004090153874689989</v>
      </c>
      <c r="G54" s="98">
        <v>0</v>
      </c>
      <c r="H54" s="6">
        <f t="shared" si="7"/>
        <v>0</v>
      </c>
      <c r="I54" s="98">
        <v>260917.53</v>
      </c>
      <c r="J54" s="6">
        <f t="shared" si="8"/>
        <v>0.010358091480981338</v>
      </c>
      <c r="K54" s="98">
        <f t="shared" si="9"/>
        <v>583076.549999998</v>
      </c>
      <c r="L54" s="6">
        <f t="shared" si="10"/>
        <v>0.0038121204095524245</v>
      </c>
      <c r="O54">
        <f t="shared" si="29"/>
        <v>53</v>
      </c>
      <c r="P54" s="106">
        <v>33162</v>
      </c>
      <c r="Q54" s="98">
        <v>6445.40999999999</v>
      </c>
      <c r="R54" s="6">
        <f t="shared" si="0"/>
        <v>8.033741912970154E-05</v>
      </c>
      <c r="AB54">
        <f t="shared" si="27"/>
        <v>53</v>
      </c>
      <c r="AC54" s="106">
        <v>33170</v>
      </c>
      <c r="AD54" s="98">
        <v>5533.15999999999</v>
      </c>
      <c r="AE54" s="6">
        <f t="shared" si="14"/>
        <v>0.00014049878729628464</v>
      </c>
      <c r="AP54">
        <f t="shared" si="28"/>
        <v>53</v>
      </c>
      <c r="AQ54" s="106">
        <v>33161</v>
      </c>
      <c r="AR54" s="98">
        <v>0</v>
      </c>
      <c r="AS54" s="6">
        <f t="shared" si="3"/>
        <v>0</v>
      </c>
      <c r="BC54">
        <f t="shared" si="26"/>
        <v>53</v>
      </c>
      <c r="BD54" s="106">
        <v>33013</v>
      </c>
      <c r="BE54" s="98">
        <v>66793.94</v>
      </c>
      <c r="BF54" s="6">
        <f t="shared" si="4"/>
        <v>0.0026516337974500166</v>
      </c>
      <c r="BR54" s="106">
        <v>33174</v>
      </c>
      <c r="BS54" s="98">
        <v>154031.82</v>
      </c>
      <c r="BT54" s="6">
        <f t="shared" si="21"/>
        <v>0.001007051037711099</v>
      </c>
    </row>
    <row r="55" spans="2:72" ht="12.75">
      <c r="B55" s="106">
        <v>33170</v>
      </c>
      <c r="C55" s="98">
        <v>5533.15999999999</v>
      </c>
      <c r="D55" s="6">
        <f t="shared" si="5"/>
        <v>6.896687627811098E-05</v>
      </c>
      <c r="E55" s="98">
        <v>5533.15999999999</v>
      </c>
      <c r="F55" s="6">
        <f t="shared" si="6"/>
        <v>0.00014049878729628467</v>
      </c>
      <c r="G55" s="98">
        <v>0</v>
      </c>
      <c r="H55" s="6">
        <f t="shared" si="7"/>
        <v>0</v>
      </c>
      <c r="I55" s="98">
        <v>0</v>
      </c>
      <c r="J55" s="6">
        <f t="shared" si="8"/>
        <v>0</v>
      </c>
      <c r="K55" s="98">
        <f t="shared" si="9"/>
        <v>11066.31999999998</v>
      </c>
      <c r="L55" s="6">
        <f t="shared" si="10"/>
        <v>7.235095345651999E-05</v>
      </c>
      <c r="O55">
        <f t="shared" si="29"/>
        <v>54</v>
      </c>
      <c r="P55" s="106">
        <v>33170</v>
      </c>
      <c r="Q55" s="98">
        <v>5533.15999999999</v>
      </c>
      <c r="R55" s="6">
        <f t="shared" si="0"/>
        <v>6.896687627811098E-05</v>
      </c>
      <c r="AB55">
        <f t="shared" si="27"/>
        <v>54</v>
      </c>
      <c r="AC55" s="106">
        <v>33031</v>
      </c>
      <c r="AD55" s="98">
        <v>2923.4</v>
      </c>
      <c r="AE55" s="6">
        <f t="shared" si="14"/>
        <v>7.423138943785455E-05</v>
      </c>
      <c r="AP55">
        <f t="shared" si="28"/>
        <v>54</v>
      </c>
      <c r="AQ55" s="106">
        <v>33162</v>
      </c>
      <c r="AR55" s="98">
        <v>0</v>
      </c>
      <c r="AS55" s="6">
        <f t="shared" si="3"/>
        <v>0</v>
      </c>
      <c r="BC55">
        <f t="shared" si="26"/>
        <v>54</v>
      </c>
      <c r="BD55" s="106">
        <v>33032</v>
      </c>
      <c r="BE55" s="98">
        <v>58549.1099999999</v>
      </c>
      <c r="BF55" s="6">
        <f t="shared" si="4"/>
        <v>0.0023243246151764436</v>
      </c>
      <c r="BR55" s="106">
        <v>33157</v>
      </c>
      <c r="BS55" s="98">
        <v>122780.11</v>
      </c>
      <c r="BT55" s="6">
        <f t="shared" si="21"/>
        <v>0.000802729184046406</v>
      </c>
    </row>
    <row r="56" spans="2:72" ht="12.75">
      <c r="B56" s="106">
        <v>33172</v>
      </c>
      <c r="C56" s="98">
        <v>1569518.46</v>
      </c>
      <c r="D56" s="6">
        <f t="shared" si="5"/>
        <v>0.01956292343742662</v>
      </c>
      <c r="E56" s="98">
        <v>1569518.46</v>
      </c>
      <c r="F56" s="6">
        <f t="shared" si="6"/>
        <v>0.03985343642134561</v>
      </c>
      <c r="G56" s="98">
        <v>106388.97</v>
      </c>
      <c r="H56" s="6">
        <f t="shared" si="7"/>
        <v>0.013050483628324451</v>
      </c>
      <c r="I56" s="98">
        <v>1487973.88</v>
      </c>
      <c r="J56" s="6">
        <f t="shared" si="8"/>
        <v>0.059070655660241556</v>
      </c>
      <c r="K56" s="98">
        <f t="shared" si="9"/>
        <v>4733399.77</v>
      </c>
      <c r="L56" s="6">
        <f t="shared" si="10"/>
        <v>0.03094669108162181</v>
      </c>
      <c r="O56">
        <f t="shared" si="29"/>
        <v>55</v>
      </c>
      <c r="P56" s="106">
        <v>33031</v>
      </c>
      <c r="Q56" s="98">
        <v>2923.4</v>
      </c>
      <c r="R56" s="6">
        <f t="shared" si="0"/>
        <v>3.643808711684282E-05</v>
      </c>
      <c r="AB56">
        <f t="shared" si="27"/>
        <v>55</v>
      </c>
      <c r="AC56" s="106">
        <v>33174</v>
      </c>
      <c r="AD56" s="98">
        <v>2854.52999999999</v>
      </c>
      <c r="AE56" s="6">
        <f t="shared" si="14"/>
        <v>7.248263258262237E-05</v>
      </c>
      <c r="AP56">
        <f t="shared" si="28"/>
        <v>55</v>
      </c>
      <c r="AQ56" s="106">
        <v>33165</v>
      </c>
      <c r="AR56" s="98">
        <v>0</v>
      </c>
      <c r="AS56" s="6">
        <f t="shared" si="3"/>
        <v>0</v>
      </c>
      <c r="BC56">
        <f t="shared" si="26"/>
        <v>55</v>
      </c>
      <c r="BD56" s="106">
        <v>33010</v>
      </c>
      <c r="BE56" s="98">
        <v>40479.2699999999</v>
      </c>
      <c r="BF56" s="6">
        <f t="shared" si="4"/>
        <v>0.0016069751302004985</v>
      </c>
      <c r="BR56" s="106">
        <v>33199</v>
      </c>
      <c r="BS56" s="98">
        <v>111092.42</v>
      </c>
      <c r="BT56" s="6">
        <f t="shared" si="21"/>
        <v>0.0007263157498420601</v>
      </c>
    </row>
    <row r="57" spans="2:72" ht="12.75">
      <c r="B57" s="106">
        <v>33173</v>
      </c>
      <c r="C57" s="98">
        <v>0</v>
      </c>
      <c r="D57" s="6">
        <f t="shared" si="5"/>
        <v>0</v>
      </c>
      <c r="E57" s="98">
        <v>0</v>
      </c>
      <c r="F57" s="6">
        <f t="shared" si="6"/>
        <v>0</v>
      </c>
      <c r="G57" s="98">
        <v>0</v>
      </c>
      <c r="H57" s="6">
        <f t="shared" si="7"/>
        <v>0</v>
      </c>
      <c r="I57" s="98">
        <v>201511.94</v>
      </c>
      <c r="J57" s="6">
        <f t="shared" si="8"/>
        <v>0.007999765707693242</v>
      </c>
      <c r="K57" s="98">
        <f t="shared" si="9"/>
        <v>201511.94</v>
      </c>
      <c r="L57" s="6">
        <f t="shared" si="10"/>
        <v>0.0013174732875854917</v>
      </c>
      <c r="O57">
        <f t="shared" si="29"/>
        <v>56</v>
      </c>
      <c r="P57" s="106">
        <v>33174</v>
      </c>
      <c r="Q57" s="98">
        <v>2854.52999999999</v>
      </c>
      <c r="R57" s="6">
        <f t="shared" si="0"/>
        <v>3.557967189493089E-05</v>
      </c>
      <c r="AB57">
        <f t="shared" si="27"/>
        <v>56</v>
      </c>
      <c r="AC57" s="106">
        <v>33150</v>
      </c>
      <c r="AD57" s="98">
        <v>2140.48999999999</v>
      </c>
      <c r="AE57" s="6">
        <f t="shared" si="14"/>
        <v>5.435162713889051E-05</v>
      </c>
      <c r="AP57">
        <f t="shared" si="28"/>
        <v>56</v>
      </c>
      <c r="AQ57" s="106">
        <v>33168</v>
      </c>
      <c r="AR57" s="98">
        <v>0</v>
      </c>
      <c r="AS57" s="6">
        <f t="shared" si="3"/>
        <v>0</v>
      </c>
      <c r="BC57">
        <f t="shared" si="26"/>
        <v>56</v>
      </c>
      <c r="BD57" s="106">
        <v>33168</v>
      </c>
      <c r="BE57" s="98">
        <v>37500.51</v>
      </c>
      <c r="BF57" s="6">
        <f t="shared" si="4"/>
        <v>0.0014887221765569202</v>
      </c>
      <c r="BR57" s="106">
        <v>33196</v>
      </c>
      <c r="BS57" s="98">
        <v>109878.69</v>
      </c>
      <c r="BT57" s="6">
        <f t="shared" si="21"/>
        <v>0.0007183804540310967</v>
      </c>
    </row>
    <row r="58" spans="2:72" ht="12.75">
      <c r="B58" s="106">
        <v>33174</v>
      </c>
      <c r="C58" s="98">
        <v>2854.52999999999</v>
      </c>
      <c r="D58" s="6">
        <f t="shared" si="5"/>
        <v>3.557967189493089E-05</v>
      </c>
      <c r="E58" s="98">
        <v>2854.52999999999</v>
      </c>
      <c r="F58" s="6">
        <f t="shared" si="6"/>
        <v>7.248263258262238E-05</v>
      </c>
      <c r="G58" s="98">
        <v>0</v>
      </c>
      <c r="H58" s="6">
        <f t="shared" si="7"/>
        <v>0</v>
      </c>
      <c r="I58" s="98">
        <v>148322.759999999</v>
      </c>
      <c r="J58" s="6">
        <f t="shared" si="8"/>
        <v>0.005888223442831262</v>
      </c>
      <c r="K58" s="98">
        <f t="shared" si="9"/>
        <v>154031.81999999896</v>
      </c>
      <c r="L58" s="6">
        <f t="shared" si="10"/>
        <v>0.001007051037711092</v>
      </c>
      <c r="O58">
        <f t="shared" si="29"/>
        <v>57</v>
      </c>
      <c r="P58" s="106">
        <v>33150</v>
      </c>
      <c r="Q58" s="98">
        <v>2140.48999999999</v>
      </c>
      <c r="R58" s="6">
        <f t="shared" si="0"/>
        <v>2.6679674725569717E-05</v>
      </c>
      <c r="AB58">
        <f t="shared" si="27"/>
        <v>57</v>
      </c>
      <c r="AC58" s="106">
        <v>33157</v>
      </c>
      <c r="AD58" s="98">
        <v>1540.87999999999</v>
      </c>
      <c r="AE58" s="6">
        <f t="shared" si="14"/>
        <v>3.912624456352213E-05</v>
      </c>
      <c r="AP58">
        <f t="shared" si="28"/>
        <v>57</v>
      </c>
      <c r="AQ58" s="106">
        <v>33169</v>
      </c>
      <c r="AR58" s="98">
        <v>0</v>
      </c>
      <c r="AS58" s="6">
        <f t="shared" si="3"/>
        <v>0</v>
      </c>
      <c r="BC58">
        <f t="shared" si="26"/>
        <v>57</v>
      </c>
      <c r="BD58" s="106">
        <v>33136</v>
      </c>
      <c r="BE58" s="98">
        <v>30993.2</v>
      </c>
      <c r="BF58" s="6">
        <f t="shared" si="4"/>
        <v>0.0012303903110241416</v>
      </c>
      <c r="BR58" s="80">
        <v>33299</v>
      </c>
      <c r="BS58" s="98">
        <v>84940.1399999999</v>
      </c>
      <c r="BT58" s="6">
        <f t="shared" si="21"/>
        <v>0.0005553336715123273</v>
      </c>
    </row>
    <row r="59" spans="2:72" ht="12.75">
      <c r="B59" s="106">
        <v>33175</v>
      </c>
      <c r="C59" s="98">
        <v>111313.39</v>
      </c>
      <c r="D59" s="6">
        <f t="shared" si="5"/>
        <v>0.0013874416782141</v>
      </c>
      <c r="E59" s="98">
        <v>111313.39</v>
      </c>
      <c r="F59" s="6">
        <f t="shared" si="6"/>
        <v>0.00282648546306964</v>
      </c>
      <c r="G59" s="98">
        <v>0</v>
      </c>
      <c r="H59" s="6">
        <f t="shared" si="7"/>
        <v>0</v>
      </c>
      <c r="I59" s="98">
        <v>362701.95</v>
      </c>
      <c r="J59" s="6">
        <f t="shared" si="8"/>
        <v>0.014398802481497964</v>
      </c>
      <c r="K59" s="98">
        <f t="shared" si="9"/>
        <v>585328.73</v>
      </c>
      <c r="L59" s="6">
        <f t="shared" si="10"/>
        <v>0.003826845030777534</v>
      </c>
      <c r="O59">
        <f t="shared" si="29"/>
        <v>58</v>
      </c>
      <c r="P59" s="106">
        <v>33157</v>
      </c>
      <c r="Q59" s="98">
        <v>1540.87999999999</v>
      </c>
      <c r="R59" s="6">
        <f t="shared" si="0"/>
        <v>1.920596554580297E-05</v>
      </c>
      <c r="AB59">
        <f t="shared" si="27"/>
        <v>58</v>
      </c>
      <c r="AC59" s="80">
        <v>33299</v>
      </c>
      <c r="AD59" s="81">
        <v>966.71</v>
      </c>
      <c r="AE59" s="6">
        <f t="shared" si="14"/>
        <v>2.4546838093818285E-05</v>
      </c>
      <c r="AP59">
        <f t="shared" si="28"/>
        <v>58</v>
      </c>
      <c r="AQ59" s="106">
        <v>33170</v>
      </c>
      <c r="AR59" s="98">
        <v>0</v>
      </c>
      <c r="AS59" s="6">
        <f t="shared" si="3"/>
        <v>0</v>
      </c>
      <c r="BC59">
        <f t="shared" si="26"/>
        <v>58</v>
      </c>
      <c r="BD59" s="106">
        <v>33161</v>
      </c>
      <c r="BE59" s="98">
        <v>29955.1399999999</v>
      </c>
      <c r="BF59" s="6">
        <f t="shared" si="4"/>
        <v>0.001189180659672818</v>
      </c>
      <c r="BR59" s="106">
        <v>33187</v>
      </c>
      <c r="BS59" s="98">
        <v>77845.2299999999</v>
      </c>
      <c r="BT59" s="6">
        <f t="shared" si="21"/>
        <v>0.0005089475645510068</v>
      </c>
    </row>
    <row r="60" spans="2:72" ht="12.75">
      <c r="B60" s="106">
        <v>33176</v>
      </c>
      <c r="C60" s="98">
        <v>135600.63</v>
      </c>
      <c r="D60" s="6">
        <f t="shared" si="5"/>
        <v>0.001690164729095837</v>
      </c>
      <c r="E60" s="98">
        <v>135600.63</v>
      </c>
      <c r="F60" s="6">
        <f t="shared" si="6"/>
        <v>0.003443190522524603</v>
      </c>
      <c r="G60" s="98">
        <v>0</v>
      </c>
      <c r="H60" s="6">
        <f t="shared" si="7"/>
        <v>0</v>
      </c>
      <c r="I60" s="98">
        <v>793875.389999999</v>
      </c>
      <c r="J60" s="6">
        <f t="shared" si="8"/>
        <v>0.031515835345059896</v>
      </c>
      <c r="K60" s="98">
        <f t="shared" si="9"/>
        <v>1065076.649999999</v>
      </c>
      <c r="L60" s="6">
        <f t="shared" si="10"/>
        <v>0.006963408895800619</v>
      </c>
      <c r="O60">
        <f t="shared" si="29"/>
        <v>59</v>
      </c>
      <c r="P60" s="80">
        <v>33299</v>
      </c>
      <c r="Q60" s="81">
        <v>966.71</v>
      </c>
      <c r="R60" s="6">
        <f t="shared" si="0"/>
        <v>1.2049347744654554E-05</v>
      </c>
      <c r="AB60">
        <f t="shared" si="27"/>
        <v>59</v>
      </c>
      <c r="AC60" s="106">
        <v>33185</v>
      </c>
      <c r="AD60" s="98">
        <v>886.68</v>
      </c>
      <c r="AE60" s="6">
        <f t="shared" si="14"/>
        <v>2.2514704928082668E-05</v>
      </c>
      <c r="AP60">
        <f t="shared" si="28"/>
        <v>59</v>
      </c>
      <c r="AQ60" s="106">
        <v>33173</v>
      </c>
      <c r="AR60" s="98">
        <v>0</v>
      </c>
      <c r="AS60" s="6">
        <f t="shared" si="3"/>
        <v>0</v>
      </c>
      <c r="BC60">
        <f t="shared" si="26"/>
        <v>59</v>
      </c>
      <c r="BD60" s="106">
        <v>33129</v>
      </c>
      <c r="BE60" s="98">
        <v>26921</v>
      </c>
      <c r="BF60" s="6">
        <f t="shared" si="4"/>
        <v>0.0010687291910187046</v>
      </c>
      <c r="BR60" s="106">
        <v>33179</v>
      </c>
      <c r="BS60" s="98">
        <v>76836.3199999999</v>
      </c>
      <c r="BT60" s="6">
        <f t="shared" si="21"/>
        <v>0.0005023513699305895</v>
      </c>
    </row>
    <row r="61" spans="2:72" ht="12.75">
      <c r="B61" s="106">
        <v>33177</v>
      </c>
      <c r="C61" s="98">
        <v>27973.73</v>
      </c>
      <c r="D61" s="6">
        <f t="shared" si="5"/>
        <v>0.0003486725082859135</v>
      </c>
      <c r="E61" s="98">
        <v>27973.73</v>
      </c>
      <c r="F61" s="6">
        <f t="shared" si="6"/>
        <v>0.0007103129389270696</v>
      </c>
      <c r="G61" s="98">
        <v>0</v>
      </c>
      <c r="H61" s="6">
        <f t="shared" si="7"/>
        <v>0</v>
      </c>
      <c r="I61" s="98">
        <v>142403.71</v>
      </c>
      <c r="J61" s="6">
        <f t="shared" si="8"/>
        <v>0.005653244745230943</v>
      </c>
      <c r="K61" s="98">
        <f t="shared" si="9"/>
        <v>198351.16999999998</v>
      </c>
      <c r="L61" s="6">
        <f t="shared" si="10"/>
        <v>0.0012968083580373884</v>
      </c>
      <c r="O61">
        <f t="shared" si="29"/>
        <v>60</v>
      </c>
      <c r="P61" s="106">
        <v>33185</v>
      </c>
      <c r="Q61" s="98">
        <v>886.68</v>
      </c>
      <c r="R61" s="6">
        <f t="shared" si="0"/>
        <v>1.105183111608476E-05</v>
      </c>
      <c r="AB61">
        <f t="shared" si="27"/>
        <v>60</v>
      </c>
      <c r="AC61" s="106">
        <v>33035</v>
      </c>
      <c r="AD61" s="98">
        <v>664.35</v>
      </c>
      <c r="AE61" s="6">
        <f t="shared" si="14"/>
        <v>1.6869269881999954E-05</v>
      </c>
      <c r="AP61">
        <f t="shared" si="28"/>
        <v>60</v>
      </c>
      <c r="AQ61" s="106">
        <v>33174</v>
      </c>
      <c r="AR61" s="98">
        <v>0</v>
      </c>
      <c r="AS61" s="6">
        <f t="shared" si="3"/>
        <v>0</v>
      </c>
      <c r="BC61">
        <f t="shared" si="26"/>
        <v>60</v>
      </c>
      <c r="BD61" s="106">
        <v>33185</v>
      </c>
      <c r="BE61" s="98">
        <v>22459.29</v>
      </c>
      <c r="BF61" s="6">
        <f t="shared" si="4"/>
        <v>0.0008916050233109649</v>
      </c>
      <c r="BR61" s="106">
        <v>33184</v>
      </c>
      <c r="BS61" s="98">
        <v>74670.97</v>
      </c>
      <c r="BT61" s="6">
        <f t="shared" si="21"/>
        <v>0.000488194438171245</v>
      </c>
    </row>
    <row r="62" spans="2:72" ht="12.75">
      <c r="B62" s="106">
        <v>33178</v>
      </c>
      <c r="C62" s="98">
        <v>1879881.68999999</v>
      </c>
      <c r="D62" s="6">
        <f t="shared" si="5"/>
        <v>0.02343137880193519</v>
      </c>
      <c r="E62" s="98">
        <v>1879881.68999999</v>
      </c>
      <c r="F62" s="6">
        <f t="shared" si="6"/>
        <v>0.04773422378993002</v>
      </c>
      <c r="G62" s="98">
        <v>614993.439999999</v>
      </c>
      <c r="H62" s="6">
        <f t="shared" si="7"/>
        <v>0.0754397924920875</v>
      </c>
      <c r="I62" s="98">
        <v>354800.13</v>
      </c>
      <c r="J62" s="6">
        <f t="shared" si="8"/>
        <v>0.014085110356533237</v>
      </c>
      <c r="K62" s="98">
        <f t="shared" si="9"/>
        <v>4729556.949999979</v>
      </c>
      <c r="L62" s="6">
        <f t="shared" si="10"/>
        <v>0.030921566949031816</v>
      </c>
      <c r="O62">
        <f t="shared" si="29"/>
        <v>61</v>
      </c>
      <c r="P62" s="106">
        <v>33035</v>
      </c>
      <c r="Q62" s="98">
        <v>664.35</v>
      </c>
      <c r="R62" s="6">
        <f t="shared" si="0"/>
        <v>8.280646909788098E-06</v>
      </c>
      <c r="AB62">
        <f t="shared" si="27"/>
        <v>61</v>
      </c>
      <c r="AC62" s="106">
        <v>33015</v>
      </c>
      <c r="AD62" s="98">
        <v>528.389999999999</v>
      </c>
      <c r="AE62" s="6">
        <f t="shared" si="14"/>
        <v>1.3416954185218543E-05</v>
      </c>
      <c r="AP62">
        <f t="shared" si="28"/>
        <v>61</v>
      </c>
      <c r="AQ62" s="106">
        <v>33175</v>
      </c>
      <c r="AR62" s="98">
        <v>0</v>
      </c>
      <c r="AS62" s="6">
        <f t="shared" si="3"/>
        <v>0</v>
      </c>
      <c r="BC62">
        <f t="shared" si="26"/>
        <v>61</v>
      </c>
      <c r="BD62" s="106">
        <v>33193</v>
      </c>
      <c r="BE62" s="98">
        <v>20022.1799999999</v>
      </c>
      <c r="BF62" s="6">
        <f t="shared" si="4"/>
        <v>0.0007948548803473415</v>
      </c>
      <c r="BR62" s="106">
        <v>33032</v>
      </c>
      <c r="BS62" s="98">
        <v>72236.19</v>
      </c>
      <c r="BT62" s="6">
        <f t="shared" si="21"/>
        <v>0.00047227598881709063</v>
      </c>
    </row>
    <row r="63" spans="2:72" ht="12.75">
      <c r="B63" s="106">
        <v>33179</v>
      </c>
      <c r="C63" s="98">
        <v>34717.4799999999</v>
      </c>
      <c r="D63" s="6">
        <f t="shared" si="5"/>
        <v>0.00043272852182980247</v>
      </c>
      <c r="E63" s="98">
        <v>34717.4799999999</v>
      </c>
      <c r="F63" s="6">
        <f t="shared" si="6"/>
        <v>0.0008815512000345213</v>
      </c>
      <c r="G63" s="98">
        <v>0</v>
      </c>
      <c r="H63" s="6">
        <f t="shared" si="7"/>
        <v>0</v>
      </c>
      <c r="I63" s="98">
        <v>7401.36</v>
      </c>
      <c r="J63" s="6">
        <f t="shared" si="8"/>
        <v>0.00029382450448490766</v>
      </c>
      <c r="K63" s="98">
        <f t="shared" si="9"/>
        <v>76836.3199999998</v>
      </c>
      <c r="L63" s="6">
        <f t="shared" si="10"/>
        <v>0.0005023513699305887</v>
      </c>
      <c r="O63">
        <f t="shared" si="29"/>
        <v>62</v>
      </c>
      <c r="P63" s="106">
        <v>33015</v>
      </c>
      <c r="Q63" s="98">
        <v>528.389999999999</v>
      </c>
      <c r="R63" s="6">
        <f t="shared" si="0"/>
        <v>6.586002891040753E-06</v>
      </c>
      <c r="AB63">
        <f t="shared" si="27"/>
        <v>62</v>
      </c>
      <c r="AC63" s="106">
        <v>33158</v>
      </c>
      <c r="AD63" s="98">
        <v>489.95</v>
      </c>
      <c r="AE63" s="6">
        <f t="shared" si="14"/>
        <v>1.2440880226817005E-05</v>
      </c>
      <c r="AP63">
        <f t="shared" si="28"/>
        <v>62</v>
      </c>
      <c r="AQ63" s="106">
        <v>33176</v>
      </c>
      <c r="AR63" s="98">
        <v>0</v>
      </c>
      <c r="AS63" s="6">
        <f t="shared" si="3"/>
        <v>0</v>
      </c>
      <c r="BC63">
        <f t="shared" si="26"/>
        <v>62</v>
      </c>
      <c r="BD63" s="106">
        <v>33162</v>
      </c>
      <c r="BE63" s="98">
        <v>18731.77</v>
      </c>
      <c r="BF63" s="6">
        <f t="shared" si="4"/>
        <v>0.0007436272574736615</v>
      </c>
      <c r="BR63" s="106">
        <v>33168</v>
      </c>
      <c r="BS63" s="98">
        <v>69215.55</v>
      </c>
      <c r="BT63" s="6">
        <f t="shared" si="21"/>
        <v>0.0004525272210199455</v>
      </c>
    </row>
    <row r="64" spans="2:72" ht="12.75">
      <c r="B64" s="106">
        <v>33180</v>
      </c>
      <c r="C64" s="98">
        <v>1433844.79</v>
      </c>
      <c r="D64" s="6">
        <f t="shared" si="5"/>
        <v>0.01787184831704563</v>
      </c>
      <c r="E64" s="98">
        <v>1433844.79</v>
      </c>
      <c r="F64" s="6">
        <f t="shared" si="6"/>
        <v>0.036408391256731475</v>
      </c>
      <c r="G64" s="98">
        <v>487442.84</v>
      </c>
      <c r="H64" s="6">
        <f t="shared" si="7"/>
        <v>0.05979346170156526</v>
      </c>
      <c r="I64" s="98">
        <v>858922.39</v>
      </c>
      <c r="J64" s="6">
        <f t="shared" si="8"/>
        <v>0.0340981178638443</v>
      </c>
      <c r="K64" s="98">
        <f t="shared" si="9"/>
        <v>4214054.81</v>
      </c>
      <c r="L64" s="6">
        <f t="shared" si="10"/>
        <v>0.027551244083085864</v>
      </c>
      <c r="O64">
        <f t="shared" si="29"/>
        <v>63</v>
      </c>
      <c r="P64" s="106">
        <v>33158</v>
      </c>
      <c r="Q64" s="98">
        <v>489.95</v>
      </c>
      <c r="R64" s="6">
        <f t="shared" si="0"/>
        <v>6.106875823663247E-06</v>
      </c>
      <c r="AB64">
        <f t="shared" si="27"/>
        <v>63</v>
      </c>
      <c r="AC64" s="106">
        <v>33013</v>
      </c>
      <c r="AD64" s="98">
        <v>0</v>
      </c>
      <c r="AE64" s="6">
        <f t="shared" si="14"/>
        <v>0</v>
      </c>
      <c r="AP64">
        <f t="shared" si="28"/>
        <v>63</v>
      </c>
      <c r="AQ64" s="106">
        <v>33177</v>
      </c>
      <c r="AR64" s="98">
        <v>0</v>
      </c>
      <c r="AS64" s="6">
        <f t="shared" si="3"/>
        <v>0</v>
      </c>
      <c r="BC64">
        <f t="shared" si="26"/>
        <v>63</v>
      </c>
      <c r="BD64" s="106">
        <v>33158</v>
      </c>
      <c r="BE64" s="98">
        <v>14806.9199999999</v>
      </c>
      <c r="BF64" s="6">
        <f t="shared" si="4"/>
        <v>0.000587815743585995</v>
      </c>
      <c r="BR64" s="106">
        <v>33018</v>
      </c>
      <c r="BS64" s="98">
        <v>67921.4299999999</v>
      </c>
      <c r="BT64" s="6">
        <f t="shared" si="21"/>
        <v>0.00044406634008688385</v>
      </c>
    </row>
    <row r="65" spans="2:72" ht="12.75">
      <c r="B65" s="106">
        <v>33181</v>
      </c>
      <c r="C65" s="98">
        <v>163663.249999999</v>
      </c>
      <c r="D65" s="6">
        <f t="shared" si="5"/>
        <v>0.002039945187564339</v>
      </c>
      <c r="E65" s="98">
        <v>163663.249999999</v>
      </c>
      <c r="F65" s="6">
        <f t="shared" si="6"/>
        <v>0.004155760569000095</v>
      </c>
      <c r="G65" s="98">
        <v>0</v>
      </c>
      <c r="H65" s="6">
        <f t="shared" si="7"/>
        <v>0</v>
      </c>
      <c r="I65" s="98">
        <v>304261.52</v>
      </c>
      <c r="J65" s="6">
        <f t="shared" si="8"/>
        <v>0.012078792323008857</v>
      </c>
      <c r="K65" s="98">
        <f t="shared" si="9"/>
        <v>631588.019999998</v>
      </c>
      <c r="L65" s="6">
        <f t="shared" si="10"/>
        <v>0.004129285565455866</v>
      </c>
      <c r="O65">
        <f t="shared" si="29"/>
        <v>64</v>
      </c>
      <c r="P65" s="106">
        <v>33013</v>
      </c>
      <c r="Q65" s="98">
        <v>0</v>
      </c>
      <c r="R65" s="6">
        <f t="shared" si="0"/>
        <v>0</v>
      </c>
      <c r="AB65">
        <f t="shared" si="27"/>
        <v>64</v>
      </c>
      <c r="AC65" s="106">
        <v>33018</v>
      </c>
      <c r="AD65" s="98">
        <v>0</v>
      </c>
      <c r="AE65" s="6">
        <f t="shared" si="14"/>
        <v>0</v>
      </c>
      <c r="AP65">
        <f t="shared" si="28"/>
        <v>64</v>
      </c>
      <c r="AQ65" s="106">
        <v>33179</v>
      </c>
      <c r="AR65" s="98">
        <v>0</v>
      </c>
      <c r="AS65" s="6">
        <f t="shared" si="3"/>
        <v>0</v>
      </c>
      <c r="BC65">
        <f t="shared" si="26"/>
        <v>64</v>
      </c>
      <c r="BD65" s="106">
        <v>33187</v>
      </c>
      <c r="BE65" s="98">
        <v>11810.4699999999</v>
      </c>
      <c r="BF65" s="6">
        <f t="shared" si="4"/>
        <v>0.0004688605196185347</v>
      </c>
      <c r="BR65" s="106">
        <v>33013</v>
      </c>
      <c r="BS65" s="98">
        <v>66793.94</v>
      </c>
      <c r="BT65" s="6">
        <f t="shared" si="21"/>
        <v>0.00043669487635615085</v>
      </c>
    </row>
    <row r="66" spans="2:72" ht="12.75">
      <c r="B66" s="106">
        <v>33183</v>
      </c>
      <c r="C66" s="98">
        <v>216050.859999999</v>
      </c>
      <c r="D66" s="6">
        <f t="shared" si="5"/>
        <v>0.00269291922362618</v>
      </c>
      <c r="E66" s="98">
        <v>216050.859999999</v>
      </c>
      <c r="F66" s="6">
        <f t="shared" si="6"/>
        <v>0.005485994228310639</v>
      </c>
      <c r="G66" s="98">
        <v>0</v>
      </c>
      <c r="H66" s="6">
        <f t="shared" si="7"/>
        <v>0</v>
      </c>
      <c r="I66" s="98">
        <v>408460.78</v>
      </c>
      <c r="J66" s="6">
        <f t="shared" si="8"/>
        <v>0.016215369376036147</v>
      </c>
      <c r="K66" s="98">
        <f t="shared" si="9"/>
        <v>840562.499999998</v>
      </c>
      <c r="L66" s="6">
        <f t="shared" si="10"/>
        <v>0.005495548503458788</v>
      </c>
      <c r="O66">
        <f t="shared" si="29"/>
        <v>65</v>
      </c>
      <c r="P66" s="106">
        <v>33018</v>
      </c>
      <c r="Q66" s="98">
        <v>0</v>
      </c>
      <c r="R66" s="6">
        <f t="shared" si="0"/>
        <v>0</v>
      </c>
      <c r="AB66">
        <f t="shared" si="27"/>
        <v>65</v>
      </c>
      <c r="AC66" s="106">
        <v>33128</v>
      </c>
      <c r="AD66" s="98">
        <v>0</v>
      </c>
      <c r="AE66" s="6">
        <f t="shared" si="14"/>
        <v>0</v>
      </c>
      <c r="AP66">
        <f t="shared" si="28"/>
        <v>65</v>
      </c>
      <c r="AQ66" s="106">
        <v>33181</v>
      </c>
      <c r="AR66" s="98">
        <v>0</v>
      </c>
      <c r="AS66" s="6">
        <f t="shared" si="3"/>
        <v>0</v>
      </c>
      <c r="BC66">
        <f t="shared" si="26"/>
        <v>65</v>
      </c>
      <c r="BD66" s="106">
        <v>33194</v>
      </c>
      <c r="BE66" s="98">
        <v>9087.68</v>
      </c>
      <c r="BF66" s="6">
        <f t="shared" si="4"/>
        <v>0.00036076924685698384</v>
      </c>
      <c r="BR66" s="106">
        <v>33162</v>
      </c>
      <c r="BS66" s="98">
        <v>31622.59</v>
      </c>
      <c r="BT66" s="6">
        <f t="shared" si="21"/>
        <v>0.0002067466454308767</v>
      </c>
    </row>
    <row r="67" spans="2:72" ht="12.75">
      <c r="B67" s="106">
        <v>33184</v>
      </c>
      <c r="C67" s="98">
        <v>0</v>
      </c>
      <c r="D67" s="6">
        <f aca="true" t="shared" si="30" ref="D67:D76">+C67/$C$79</f>
        <v>0</v>
      </c>
      <c r="E67" s="98">
        <v>0</v>
      </c>
      <c r="F67" s="6">
        <f aca="true" t="shared" si="31" ref="F67:F76">+E67/$E$79</f>
        <v>0</v>
      </c>
      <c r="G67" s="98">
        <v>0</v>
      </c>
      <c r="H67" s="6">
        <f aca="true" t="shared" si="32" ref="H67:H76">+G67/$G$79</f>
        <v>0</v>
      </c>
      <c r="I67" s="98">
        <v>74670.97</v>
      </c>
      <c r="J67" s="6">
        <f aca="true" t="shared" si="33" ref="J67:J76">+I67/$I$79</f>
        <v>0.0029643417911920794</v>
      </c>
      <c r="K67" s="98">
        <f aca="true" t="shared" si="34" ref="K67:K76">+C67+E67+G67+I67</f>
        <v>74670.97</v>
      </c>
      <c r="L67" s="6">
        <f aca="true" t="shared" si="35" ref="L67:L76">+K67/$K$79</f>
        <v>0.0004881944381712449</v>
      </c>
      <c r="O67">
        <f t="shared" si="29"/>
        <v>66</v>
      </c>
      <c r="P67" s="106">
        <v>33128</v>
      </c>
      <c r="Q67" s="98">
        <v>0</v>
      </c>
      <c r="R67" s="6">
        <f t="shared" si="0"/>
        <v>0</v>
      </c>
      <c r="AB67">
        <f t="shared" si="27"/>
        <v>66</v>
      </c>
      <c r="AC67" s="106">
        <v>33140</v>
      </c>
      <c r="AD67" s="98">
        <v>0</v>
      </c>
      <c r="AE67" s="6">
        <f aca="true" t="shared" si="36" ref="AE67:AE76">+AD67/$AD$79</f>
        <v>0</v>
      </c>
      <c r="AP67">
        <f t="shared" si="28"/>
        <v>66</v>
      </c>
      <c r="AQ67" s="106">
        <v>33183</v>
      </c>
      <c r="AR67" s="98">
        <v>0</v>
      </c>
      <c r="AS67" s="6">
        <f aca="true" t="shared" si="37" ref="AS67:AS77">+AR67/$G$79</f>
        <v>0</v>
      </c>
      <c r="BC67">
        <f t="shared" si="26"/>
        <v>66</v>
      </c>
      <c r="BD67" s="106">
        <v>33031</v>
      </c>
      <c r="BE67" s="98">
        <v>7887.86999999999</v>
      </c>
      <c r="BF67" s="6">
        <f aca="true" t="shared" si="38" ref="BF67:BF77">+BE67/$I$79</f>
        <v>0.0003131383278466884</v>
      </c>
      <c r="BR67" s="106">
        <v>33161</v>
      </c>
      <c r="BS67" s="98">
        <v>29955.1399999999</v>
      </c>
      <c r="BT67" s="6">
        <f aca="true" t="shared" si="39" ref="BT67:BT76">+BS67/$BS$79</f>
        <v>0.00019584495477480658</v>
      </c>
    </row>
    <row r="68" spans="2:72" ht="12.75">
      <c r="B68" s="106">
        <v>33185</v>
      </c>
      <c r="C68" s="98">
        <v>886.68</v>
      </c>
      <c r="D68" s="6">
        <f t="shared" si="30"/>
        <v>1.105183111608476E-05</v>
      </c>
      <c r="E68" s="98">
        <v>886.68</v>
      </c>
      <c r="F68" s="6">
        <f t="shared" si="31"/>
        <v>2.251470492808267E-05</v>
      </c>
      <c r="G68" s="98">
        <v>0</v>
      </c>
      <c r="H68" s="6">
        <f t="shared" si="32"/>
        <v>0</v>
      </c>
      <c r="I68" s="98">
        <v>22459.29</v>
      </c>
      <c r="J68" s="6">
        <f t="shared" si="33"/>
        <v>0.0008916050233109649</v>
      </c>
      <c r="K68" s="98">
        <f t="shared" si="34"/>
        <v>24232.65</v>
      </c>
      <c r="L68" s="6">
        <f t="shared" si="35"/>
        <v>0.00015843164957078258</v>
      </c>
      <c r="O68">
        <f t="shared" si="29"/>
        <v>67</v>
      </c>
      <c r="P68" s="106">
        <v>33155</v>
      </c>
      <c r="Q68" s="98">
        <v>0</v>
      </c>
      <c r="R68" s="6">
        <f aca="true" t="shared" si="40" ref="R68:R75">+Q68/$C$79</f>
        <v>0</v>
      </c>
      <c r="AB68">
        <f t="shared" si="27"/>
        <v>67</v>
      </c>
      <c r="AC68" s="106">
        <v>33155</v>
      </c>
      <c r="AD68" s="98">
        <v>0</v>
      </c>
      <c r="AE68" s="6">
        <f t="shared" si="36"/>
        <v>0</v>
      </c>
      <c r="AP68">
        <f t="shared" si="28"/>
        <v>67</v>
      </c>
      <c r="AQ68" s="106">
        <v>33184</v>
      </c>
      <c r="AR68" s="98">
        <v>0</v>
      </c>
      <c r="AS68" s="6">
        <f t="shared" si="37"/>
        <v>0</v>
      </c>
      <c r="BC68">
        <f aca="true" t="shared" si="41" ref="BC68:BC75">+BC67+1</f>
        <v>67</v>
      </c>
      <c r="BD68" s="106">
        <v>33154</v>
      </c>
      <c r="BE68" s="98">
        <v>7708.85999999999</v>
      </c>
      <c r="BF68" s="6">
        <f t="shared" si="38"/>
        <v>0.0003060318603126348</v>
      </c>
      <c r="BR68" s="106">
        <v>33185</v>
      </c>
      <c r="BS68" s="98">
        <v>24232.65</v>
      </c>
      <c r="BT68" s="6">
        <f t="shared" si="39"/>
        <v>0.0001584316495707826</v>
      </c>
    </row>
    <row r="69" spans="2:72" ht="12.75">
      <c r="B69" s="106">
        <v>33186</v>
      </c>
      <c r="C69" s="98">
        <v>210374.16</v>
      </c>
      <c r="D69" s="6">
        <f t="shared" si="30"/>
        <v>0.002622163224058504</v>
      </c>
      <c r="E69" s="98">
        <v>210374.16</v>
      </c>
      <c r="F69" s="6">
        <f t="shared" si="31"/>
        <v>0.005341850652877309</v>
      </c>
      <c r="G69" s="98">
        <v>1432.44</v>
      </c>
      <c r="H69" s="6">
        <f t="shared" si="32"/>
        <v>0.00017571403096164085</v>
      </c>
      <c r="I69" s="98">
        <v>771384.4</v>
      </c>
      <c r="J69" s="6">
        <f t="shared" si="33"/>
        <v>0.030622971872383973</v>
      </c>
      <c r="K69" s="98">
        <f t="shared" si="34"/>
        <v>1193565.1600000001</v>
      </c>
      <c r="L69" s="6">
        <f t="shared" si="35"/>
        <v>0.007803459265454461</v>
      </c>
      <c r="O69">
        <f t="shared" si="29"/>
        <v>68</v>
      </c>
      <c r="P69" s="106">
        <v>33161</v>
      </c>
      <c r="Q69" s="98">
        <v>0</v>
      </c>
      <c r="R69" s="6">
        <f t="shared" si="40"/>
        <v>0</v>
      </c>
      <c r="AB69">
        <f t="shared" si="27"/>
        <v>68</v>
      </c>
      <c r="AC69" s="106">
        <v>33161</v>
      </c>
      <c r="AD69" s="98">
        <v>0</v>
      </c>
      <c r="AE69" s="6">
        <f t="shared" si="36"/>
        <v>0</v>
      </c>
      <c r="AP69">
        <f t="shared" si="28"/>
        <v>68</v>
      </c>
      <c r="AQ69" s="106">
        <v>33185</v>
      </c>
      <c r="AR69" s="98">
        <v>0</v>
      </c>
      <c r="AS69" s="6">
        <f t="shared" si="37"/>
        <v>0</v>
      </c>
      <c r="BC69">
        <f t="shared" si="41"/>
        <v>68</v>
      </c>
      <c r="BD69" s="106">
        <v>33179</v>
      </c>
      <c r="BE69" s="98">
        <v>7401.36</v>
      </c>
      <c r="BF69" s="6">
        <f t="shared" si="38"/>
        <v>0.00029382450448490766</v>
      </c>
      <c r="BR69" s="106">
        <v>33193</v>
      </c>
      <c r="BS69" s="98">
        <v>20022.1799999999</v>
      </c>
      <c r="BT69" s="6">
        <f t="shared" si="39"/>
        <v>0.00013090384276598374</v>
      </c>
    </row>
    <row r="70" spans="2:72" ht="12.75">
      <c r="B70" s="106">
        <v>33187</v>
      </c>
      <c r="C70" s="98">
        <v>33017.38</v>
      </c>
      <c r="D70" s="6">
        <f t="shared" si="30"/>
        <v>0.0004115379930252116</v>
      </c>
      <c r="E70" s="98">
        <v>33017.38</v>
      </c>
      <c r="F70" s="6">
        <f t="shared" si="31"/>
        <v>0.0008383820185392455</v>
      </c>
      <c r="G70" s="98">
        <v>0</v>
      </c>
      <c r="H70" s="6">
        <f t="shared" si="32"/>
        <v>0</v>
      </c>
      <c r="I70" s="98">
        <v>11810.4699999999</v>
      </c>
      <c r="J70" s="6">
        <f t="shared" si="33"/>
        <v>0.0004688605196185347</v>
      </c>
      <c r="K70" s="98">
        <f t="shared" si="34"/>
        <v>77845.2299999999</v>
      </c>
      <c r="L70" s="6">
        <f t="shared" si="35"/>
        <v>0.0005089475645510068</v>
      </c>
      <c r="O70">
        <f t="shared" si="29"/>
        <v>69</v>
      </c>
      <c r="P70" s="106">
        <v>33165</v>
      </c>
      <c r="Q70" s="98">
        <v>0</v>
      </c>
      <c r="R70" s="6">
        <f t="shared" si="40"/>
        <v>0</v>
      </c>
      <c r="AB70">
        <f t="shared" si="27"/>
        <v>69</v>
      </c>
      <c r="AC70" s="106">
        <v>33165</v>
      </c>
      <c r="AD70" s="98">
        <v>0</v>
      </c>
      <c r="AE70" s="6">
        <f t="shared" si="36"/>
        <v>0</v>
      </c>
      <c r="AP70">
        <f t="shared" si="28"/>
        <v>69</v>
      </c>
      <c r="AQ70" s="106">
        <v>33187</v>
      </c>
      <c r="AR70" s="98">
        <v>0</v>
      </c>
      <c r="AS70" s="6">
        <f t="shared" si="37"/>
        <v>0</v>
      </c>
      <c r="BC70">
        <f t="shared" si="41"/>
        <v>69</v>
      </c>
      <c r="BD70" s="106">
        <v>33035</v>
      </c>
      <c r="BE70" s="98">
        <v>0</v>
      </c>
      <c r="BF70" s="6">
        <f t="shared" si="38"/>
        <v>0</v>
      </c>
      <c r="BR70" s="106">
        <v>33147</v>
      </c>
      <c r="BS70" s="98">
        <v>18572.1399999999</v>
      </c>
      <c r="BT70" s="6">
        <f t="shared" si="39"/>
        <v>0.00012142356598471478</v>
      </c>
    </row>
    <row r="71" spans="2:72" ht="12.75">
      <c r="B71" s="106">
        <v>33189</v>
      </c>
      <c r="C71" s="98">
        <v>166917.87</v>
      </c>
      <c r="D71" s="6">
        <f t="shared" si="30"/>
        <v>0.0020805116947451062</v>
      </c>
      <c r="E71" s="98">
        <v>166917.87</v>
      </c>
      <c r="F71" s="6">
        <f t="shared" si="31"/>
        <v>0.00423840234388287</v>
      </c>
      <c r="G71" s="98">
        <v>0</v>
      </c>
      <c r="H71" s="6">
        <f t="shared" si="32"/>
        <v>0</v>
      </c>
      <c r="I71" s="98">
        <v>167461.239999999</v>
      </c>
      <c r="J71" s="6">
        <f t="shared" si="33"/>
        <v>0.006647996565959217</v>
      </c>
      <c r="K71" s="98">
        <f t="shared" si="34"/>
        <v>501296.979999999</v>
      </c>
      <c r="L71" s="6">
        <f t="shared" si="35"/>
        <v>0.0032774503599998944</v>
      </c>
      <c r="O71">
        <f t="shared" si="29"/>
        <v>70</v>
      </c>
      <c r="P71" s="106">
        <v>33173</v>
      </c>
      <c r="Q71" s="98">
        <v>0</v>
      </c>
      <c r="R71" s="6">
        <f t="shared" si="40"/>
        <v>0</v>
      </c>
      <c r="AB71">
        <f t="shared" si="27"/>
        <v>70</v>
      </c>
      <c r="AC71" s="106">
        <v>33173</v>
      </c>
      <c r="AD71" s="98">
        <v>0</v>
      </c>
      <c r="AE71" s="6">
        <f t="shared" si="36"/>
        <v>0</v>
      </c>
      <c r="AP71">
        <f t="shared" si="28"/>
        <v>70</v>
      </c>
      <c r="AQ71" s="106">
        <v>33189</v>
      </c>
      <c r="AR71" s="98">
        <v>0</v>
      </c>
      <c r="AS71" s="6">
        <f t="shared" si="37"/>
        <v>0</v>
      </c>
      <c r="BC71">
        <f t="shared" si="41"/>
        <v>70</v>
      </c>
      <c r="BD71" s="106">
        <v>33109</v>
      </c>
      <c r="BE71" s="98">
        <v>0</v>
      </c>
      <c r="BF71" s="6">
        <f t="shared" si="38"/>
        <v>0</v>
      </c>
      <c r="BR71" s="106">
        <v>33158</v>
      </c>
      <c r="BS71" s="98">
        <v>15786.82</v>
      </c>
      <c r="BT71" s="6">
        <f t="shared" si="39"/>
        <v>0.00010321330659573022</v>
      </c>
    </row>
    <row r="72" spans="2:72" ht="12.75">
      <c r="B72" s="106">
        <v>33193</v>
      </c>
      <c r="C72" s="98">
        <v>0</v>
      </c>
      <c r="D72" s="6">
        <f t="shared" si="30"/>
        <v>0</v>
      </c>
      <c r="E72" s="98">
        <v>0</v>
      </c>
      <c r="F72" s="6">
        <f t="shared" si="31"/>
        <v>0</v>
      </c>
      <c r="G72" s="98">
        <v>0</v>
      </c>
      <c r="H72" s="6">
        <f t="shared" si="32"/>
        <v>0</v>
      </c>
      <c r="I72" s="98">
        <v>20022.1799999999</v>
      </c>
      <c r="J72" s="6">
        <f t="shared" si="33"/>
        <v>0.0007948548803473415</v>
      </c>
      <c r="K72" s="98">
        <f t="shared" si="34"/>
        <v>20022.1799999999</v>
      </c>
      <c r="L72" s="6">
        <f t="shared" si="35"/>
        <v>0.0001309038427659837</v>
      </c>
      <c r="O72">
        <f t="shared" si="29"/>
        <v>71</v>
      </c>
      <c r="P72" s="106">
        <v>33184</v>
      </c>
      <c r="Q72" s="98">
        <v>0</v>
      </c>
      <c r="R72" s="6">
        <f t="shared" si="40"/>
        <v>0</v>
      </c>
      <c r="AB72">
        <f t="shared" si="27"/>
        <v>71</v>
      </c>
      <c r="AC72" s="106">
        <v>33184</v>
      </c>
      <c r="AD72" s="98">
        <v>0</v>
      </c>
      <c r="AE72" s="6">
        <f t="shared" si="36"/>
        <v>0</v>
      </c>
      <c r="AP72">
        <f t="shared" si="28"/>
        <v>71</v>
      </c>
      <c r="AQ72" s="106">
        <v>33193</v>
      </c>
      <c r="AR72" s="98">
        <v>0</v>
      </c>
      <c r="AS72" s="6">
        <f t="shared" si="37"/>
        <v>0</v>
      </c>
      <c r="BC72">
        <f t="shared" si="41"/>
        <v>71</v>
      </c>
      <c r="BD72" s="106">
        <v>33139</v>
      </c>
      <c r="BE72" s="98">
        <v>0</v>
      </c>
      <c r="BF72" s="6">
        <f t="shared" si="38"/>
        <v>0</v>
      </c>
      <c r="BR72" s="106">
        <v>33031</v>
      </c>
      <c r="BS72" s="98">
        <v>13734.67</v>
      </c>
      <c r="BT72" s="6">
        <f t="shared" si="39"/>
        <v>8.979646982110255E-05</v>
      </c>
    </row>
    <row r="73" spans="2:72" ht="12.75">
      <c r="B73" s="106">
        <v>33194</v>
      </c>
      <c r="C73" s="98">
        <v>0</v>
      </c>
      <c r="D73" s="6">
        <f t="shared" si="30"/>
        <v>0</v>
      </c>
      <c r="E73" s="98">
        <v>0</v>
      </c>
      <c r="F73" s="6">
        <f t="shared" si="31"/>
        <v>0</v>
      </c>
      <c r="G73" s="98">
        <v>0</v>
      </c>
      <c r="H73" s="6">
        <f t="shared" si="32"/>
        <v>0</v>
      </c>
      <c r="I73" s="98">
        <v>9087.68</v>
      </c>
      <c r="J73" s="6">
        <f t="shared" si="33"/>
        <v>0.00036076924685698384</v>
      </c>
      <c r="K73" s="98">
        <f t="shared" si="34"/>
        <v>9087.68</v>
      </c>
      <c r="L73" s="6">
        <f t="shared" si="35"/>
        <v>5.9414720766049496E-05</v>
      </c>
      <c r="O73">
        <f t="shared" si="29"/>
        <v>72</v>
      </c>
      <c r="P73" s="106">
        <v>33193</v>
      </c>
      <c r="Q73" s="98">
        <v>0</v>
      </c>
      <c r="R73" s="6">
        <f t="shared" si="40"/>
        <v>0</v>
      </c>
      <c r="AB73">
        <f t="shared" si="27"/>
        <v>72</v>
      </c>
      <c r="AC73" s="106">
        <v>33193</v>
      </c>
      <c r="AD73" s="98">
        <v>0</v>
      </c>
      <c r="AE73" s="6">
        <f t="shared" si="36"/>
        <v>0</v>
      </c>
      <c r="AP73">
        <f t="shared" si="28"/>
        <v>72</v>
      </c>
      <c r="AQ73" s="106">
        <v>33194</v>
      </c>
      <c r="AR73" s="98">
        <v>0</v>
      </c>
      <c r="AS73" s="6">
        <f t="shared" si="37"/>
        <v>0</v>
      </c>
      <c r="BC73">
        <f t="shared" si="41"/>
        <v>72</v>
      </c>
      <c r="BD73" s="106">
        <v>33140</v>
      </c>
      <c r="BE73" s="98">
        <v>0</v>
      </c>
      <c r="BF73" s="6">
        <f t="shared" si="38"/>
        <v>0</v>
      </c>
      <c r="BR73" s="106">
        <v>33170</v>
      </c>
      <c r="BS73" s="98">
        <v>11066.32</v>
      </c>
      <c r="BT73" s="6">
        <f t="shared" si="39"/>
        <v>7.235095345652014E-05</v>
      </c>
    </row>
    <row r="74" spans="2:72" ht="12.75">
      <c r="B74" s="106">
        <v>33196</v>
      </c>
      <c r="C74" s="98">
        <v>0</v>
      </c>
      <c r="D74" s="6">
        <f t="shared" si="30"/>
        <v>0</v>
      </c>
      <c r="E74" s="98">
        <v>0</v>
      </c>
      <c r="F74" s="6">
        <f t="shared" si="31"/>
        <v>0</v>
      </c>
      <c r="G74" s="98">
        <v>0</v>
      </c>
      <c r="H74" s="6">
        <f t="shared" si="32"/>
        <v>0</v>
      </c>
      <c r="I74" s="98">
        <v>109878.69</v>
      </c>
      <c r="J74" s="6">
        <f t="shared" si="33"/>
        <v>0.004362043143787193</v>
      </c>
      <c r="K74" s="98">
        <f t="shared" si="34"/>
        <v>109878.69</v>
      </c>
      <c r="L74" s="6">
        <f t="shared" si="35"/>
        <v>0.0007183804540310965</v>
      </c>
      <c r="O74">
        <f t="shared" si="29"/>
        <v>73</v>
      </c>
      <c r="P74" s="106">
        <v>33194</v>
      </c>
      <c r="Q74" s="98">
        <v>0</v>
      </c>
      <c r="R74" s="6">
        <f t="shared" si="40"/>
        <v>0</v>
      </c>
      <c r="AB74">
        <f t="shared" si="27"/>
        <v>73</v>
      </c>
      <c r="AC74" s="106">
        <v>33194</v>
      </c>
      <c r="AD74" s="98">
        <v>0</v>
      </c>
      <c r="AE74" s="6">
        <f t="shared" si="36"/>
        <v>0</v>
      </c>
      <c r="AP74">
        <f t="shared" si="28"/>
        <v>73</v>
      </c>
      <c r="AQ74" s="106">
        <v>33196</v>
      </c>
      <c r="AR74" s="98">
        <v>0</v>
      </c>
      <c r="AS74" s="6">
        <f t="shared" si="37"/>
        <v>0</v>
      </c>
      <c r="BC74">
        <f t="shared" si="41"/>
        <v>73</v>
      </c>
      <c r="BD74" s="106">
        <v>33147</v>
      </c>
      <c r="BE74" s="98">
        <v>0</v>
      </c>
      <c r="BF74" s="6">
        <f t="shared" si="38"/>
        <v>0</v>
      </c>
      <c r="BR74" s="106">
        <v>33194</v>
      </c>
      <c r="BS74" s="98">
        <v>9087.68</v>
      </c>
      <c r="BT74" s="6">
        <f t="shared" si="39"/>
        <v>5.941472076604951E-05</v>
      </c>
    </row>
    <row r="75" spans="2:72" ht="12.75">
      <c r="B75" s="106">
        <v>33199</v>
      </c>
      <c r="C75" s="98">
        <v>0</v>
      </c>
      <c r="D75" s="6">
        <f t="shared" si="30"/>
        <v>0</v>
      </c>
      <c r="E75" s="98">
        <v>0</v>
      </c>
      <c r="F75" s="6">
        <f t="shared" si="31"/>
        <v>0</v>
      </c>
      <c r="G75" s="98">
        <v>0</v>
      </c>
      <c r="H75" s="6">
        <f t="shared" si="32"/>
        <v>0</v>
      </c>
      <c r="I75" s="98">
        <v>111092.42</v>
      </c>
      <c r="J75" s="6">
        <f t="shared" si="33"/>
        <v>0.004410226668953982</v>
      </c>
      <c r="K75" s="98">
        <f t="shared" si="34"/>
        <v>111092.42</v>
      </c>
      <c r="L75" s="6">
        <f t="shared" si="35"/>
        <v>0.00072631574984206</v>
      </c>
      <c r="O75">
        <f t="shared" si="29"/>
        <v>74</v>
      </c>
      <c r="P75" s="106">
        <v>33196</v>
      </c>
      <c r="Q75" s="98">
        <v>0</v>
      </c>
      <c r="R75" s="6">
        <f t="shared" si="40"/>
        <v>0</v>
      </c>
      <c r="AB75">
        <f t="shared" si="27"/>
        <v>74</v>
      </c>
      <c r="AC75" s="106">
        <v>33196</v>
      </c>
      <c r="AD75" s="98">
        <v>0</v>
      </c>
      <c r="AE75" s="6">
        <f>+AD75/$AD$79</f>
        <v>0</v>
      </c>
      <c r="AP75">
        <f t="shared" si="28"/>
        <v>74</v>
      </c>
      <c r="AQ75" s="106">
        <v>33199</v>
      </c>
      <c r="AR75" s="98">
        <v>0</v>
      </c>
      <c r="AS75" s="6">
        <f t="shared" si="37"/>
        <v>0</v>
      </c>
      <c r="BC75">
        <f t="shared" si="41"/>
        <v>74</v>
      </c>
      <c r="BD75" s="106">
        <v>33150</v>
      </c>
      <c r="BE75" s="98">
        <v>0</v>
      </c>
      <c r="BF75" s="6">
        <f t="shared" si="38"/>
        <v>0</v>
      </c>
      <c r="BR75" s="106">
        <v>33150</v>
      </c>
      <c r="BS75" s="98">
        <v>4280.97999999999</v>
      </c>
      <c r="BT75" s="6">
        <f t="shared" si="39"/>
        <v>2.798879706427185E-05</v>
      </c>
    </row>
    <row r="76" spans="2:72" ht="12.75">
      <c r="B76" s="80">
        <v>33299</v>
      </c>
      <c r="C76" s="81">
        <v>966.71</v>
      </c>
      <c r="D76" s="6">
        <f t="shared" si="30"/>
        <v>1.2049347744654554E-05</v>
      </c>
      <c r="E76" s="81">
        <v>966.71</v>
      </c>
      <c r="F76" s="6">
        <f t="shared" si="31"/>
        <v>2.4546838093818288E-05</v>
      </c>
      <c r="G76" s="81">
        <v>0</v>
      </c>
      <c r="H76" s="6">
        <f t="shared" si="32"/>
        <v>0</v>
      </c>
      <c r="I76" s="81">
        <v>83006.72</v>
      </c>
      <c r="J76" s="6">
        <f t="shared" si="33"/>
        <v>0.0032952603809188416</v>
      </c>
      <c r="K76" s="98">
        <f t="shared" si="34"/>
        <v>84940.14</v>
      </c>
      <c r="L76" s="6">
        <f t="shared" si="35"/>
        <v>0.0005553336715123278</v>
      </c>
      <c r="P76" s="106">
        <v>33199</v>
      </c>
      <c r="Q76" s="98">
        <v>0</v>
      </c>
      <c r="R76" s="22"/>
      <c r="AC76" s="106">
        <v>33199</v>
      </c>
      <c r="AD76" s="98">
        <v>0</v>
      </c>
      <c r="AE76" s="6">
        <f t="shared" si="36"/>
        <v>0</v>
      </c>
      <c r="AQ76" s="80">
        <v>33299</v>
      </c>
      <c r="AR76" s="81">
        <v>0</v>
      </c>
      <c r="AS76" s="6">
        <f t="shared" si="37"/>
        <v>0</v>
      </c>
      <c r="BD76" s="106">
        <v>33170</v>
      </c>
      <c r="BE76" s="98">
        <v>0</v>
      </c>
      <c r="BF76" s="6">
        <f t="shared" si="38"/>
        <v>0</v>
      </c>
      <c r="BR76" s="106">
        <v>33035</v>
      </c>
      <c r="BS76" s="98">
        <v>1328.7</v>
      </c>
      <c r="BT76" s="6">
        <f t="shared" si="39"/>
        <v>8.686962952244136E-06</v>
      </c>
    </row>
    <row r="77" spans="2:72" ht="12.75">
      <c r="B77" s="80"/>
      <c r="C77" s="81"/>
      <c r="D77" s="6"/>
      <c r="E77" s="81"/>
      <c r="F77" s="6"/>
      <c r="G77" s="81"/>
      <c r="H77" s="6"/>
      <c r="I77" s="81"/>
      <c r="J77" s="6"/>
      <c r="K77" s="81"/>
      <c r="L77" s="6"/>
      <c r="P77" s="80"/>
      <c r="Q77" s="81"/>
      <c r="R77" s="22"/>
      <c r="AC77" s="80"/>
      <c r="AD77" s="81"/>
      <c r="AE77" s="6"/>
      <c r="AQ77" s="80"/>
      <c r="AR77" s="81"/>
      <c r="AS77" s="6">
        <f t="shared" si="37"/>
        <v>0</v>
      </c>
      <c r="BD77" s="80"/>
      <c r="BE77" s="81"/>
      <c r="BF77" s="6">
        <f t="shared" si="38"/>
        <v>0</v>
      </c>
      <c r="BR77" s="80"/>
      <c r="BS77" s="81"/>
      <c r="BT77" s="6"/>
    </row>
    <row r="78" spans="2:72" ht="12.75">
      <c r="B78" s="53"/>
      <c r="C78" s="64"/>
      <c r="D78" s="6"/>
      <c r="E78" s="64"/>
      <c r="F78" s="6"/>
      <c r="G78" s="64"/>
      <c r="H78" s="6"/>
      <c r="I78" s="64"/>
      <c r="J78" s="6"/>
      <c r="K78" s="64"/>
      <c r="L78" s="6"/>
      <c r="P78" s="53"/>
      <c r="Q78" s="57"/>
      <c r="R78" s="22"/>
      <c r="AC78" s="53"/>
      <c r="AD78" s="64"/>
      <c r="AE78" s="22"/>
      <c r="AQ78" s="53"/>
      <c r="AR78" s="64"/>
      <c r="AS78" s="18"/>
      <c r="BD78" s="53"/>
      <c r="BE78" s="64"/>
      <c r="BF78" s="18"/>
      <c r="BR78" s="53"/>
      <c r="BS78" s="64"/>
      <c r="BT78" s="18"/>
    </row>
    <row r="79" spans="2:71" ht="12.75">
      <c r="B79" s="21"/>
      <c r="C79" s="4">
        <f>SUM(C2:C78)</f>
        <v>80229238.99999991</v>
      </c>
      <c r="D79" s="10">
        <f>SUM(D2:D76)</f>
        <v>1</v>
      </c>
      <c r="E79" s="4">
        <f>SUM(E2:E78)</f>
        <v>39382261.629999906</v>
      </c>
      <c r="F79" s="10">
        <f>SUM(F2:F76)</f>
        <v>1</v>
      </c>
      <c r="G79" s="4">
        <f>SUM(G2:G78)</f>
        <v>8152109.379999985</v>
      </c>
      <c r="H79" s="10">
        <f>SUM(H2:H74)</f>
        <v>1.0000000000000002</v>
      </c>
      <c r="I79" s="4">
        <f>SUM(I2:I78)</f>
        <v>25189730.219999984</v>
      </c>
      <c r="J79" s="10">
        <f>SUM(J2:J77)</f>
        <v>1.0000000000000002</v>
      </c>
      <c r="K79" s="4">
        <f>SUM(K2:K78)</f>
        <v>152953340.22999975</v>
      </c>
      <c r="L79" s="10">
        <f>SUM(L2:L77)</f>
        <v>1.0000000000000002</v>
      </c>
      <c r="P79" s="21"/>
      <c r="Q79" s="4">
        <f>SUM(Q2:Q77)</f>
        <v>80229238.99999994</v>
      </c>
      <c r="AC79" s="21"/>
      <c r="AD79" s="4">
        <f>SUM(AD2:AD78)</f>
        <v>39382261.62999991</v>
      </c>
      <c r="AQ79" s="21"/>
      <c r="AR79" s="4">
        <f>SUM(AR2:AR77)</f>
        <v>8152109.379999985</v>
      </c>
      <c r="BD79" s="21"/>
      <c r="BE79" s="4">
        <f>SUM(BE2:BE77)</f>
        <v>25189730.219999976</v>
      </c>
      <c r="BR79" s="21"/>
      <c r="BS79" s="4">
        <f>SUM(BS2:BS77)</f>
        <v>152953340.22999972</v>
      </c>
    </row>
    <row r="80" spans="2:71" ht="12.75">
      <c r="B80" s="21"/>
      <c r="C80" s="4">
        <f>+C79-C81</f>
        <v>-1.520000010728836</v>
      </c>
      <c r="E80" s="4">
        <f>+E79-E81</f>
        <v>-1.5200000405311584</v>
      </c>
      <c r="G80" s="4">
        <f>+G79-G81</f>
        <v>0</v>
      </c>
      <c r="I80" s="4">
        <f>+I79-I81</f>
        <v>0</v>
      </c>
      <c r="K80" s="4">
        <f>+K79-K81</f>
        <v>-3.040000081062317</v>
      </c>
      <c r="P80" s="21"/>
      <c r="Q80" s="4">
        <f>+Q79-Q81</f>
        <v>80229238.99999994</v>
      </c>
      <c r="AC80" s="21"/>
      <c r="AD80" s="4">
        <f>+AD79-AD81</f>
        <v>39382261.62999991</v>
      </c>
      <c r="AQ80" s="21"/>
      <c r="AR80" s="4">
        <f>+AR79-AR81</f>
        <v>8152109.379999985</v>
      </c>
      <c r="BD80" s="21"/>
      <c r="BE80" s="4">
        <f>+BE79-BE81</f>
        <v>25189730.219999976</v>
      </c>
      <c r="BR80" s="21"/>
      <c r="BS80" s="4">
        <f>+BS79-BS81</f>
        <v>152953340.22999972</v>
      </c>
    </row>
    <row r="81" spans="2:71" ht="12.75">
      <c r="B81" s="21"/>
      <c r="C81" s="16">
        <f>+C92</f>
        <v>80229240.51999992</v>
      </c>
      <c r="E81" s="9">
        <f>+E92</f>
        <v>39382263.14999995</v>
      </c>
      <c r="G81" s="9">
        <f>+G92</f>
        <v>8152109.379999985</v>
      </c>
      <c r="I81" s="9">
        <f>+I92</f>
        <v>25189730.219999973</v>
      </c>
      <c r="K81" s="4">
        <f>SUM(C81:I81)</f>
        <v>152953343.26999983</v>
      </c>
      <c r="P81" s="21"/>
      <c r="Q81" s="16">
        <f>+S92</f>
        <v>0</v>
      </c>
      <c r="AC81" s="21"/>
      <c r="AD81" s="9">
        <f>+AH92</f>
        <v>0</v>
      </c>
      <c r="AQ81" s="21"/>
      <c r="AR81" s="9">
        <f>+AX92</f>
        <v>0</v>
      </c>
      <c r="BD81" s="21"/>
      <c r="BE81" s="9">
        <f>+BQ92</f>
        <v>0</v>
      </c>
      <c r="BR81" s="21"/>
      <c r="BS81" s="4">
        <f>SUM(BK81:BQ81)</f>
        <v>0</v>
      </c>
    </row>
    <row r="82" spans="2:70" ht="12.75">
      <c r="B82" s="21"/>
      <c r="P82" s="21"/>
      <c r="AC82" s="21"/>
      <c r="AQ82" s="21"/>
      <c r="BD82" s="21"/>
      <c r="BR82" s="21"/>
    </row>
    <row r="83" spans="2:70" ht="12.75">
      <c r="B83" s="21"/>
      <c r="P83" s="21"/>
      <c r="AC83" s="21"/>
      <c r="AQ83" s="21"/>
      <c r="BD83" s="21"/>
      <c r="BR83" s="21"/>
    </row>
    <row r="84" spans="2:70" ht="12.75">
      <c r="B84" s="21"/>
      <c r="P84" s="21"/>
      <c r="AC84" s="21"/>
      <c r="AQ84" s="21"/>
      <c r="BD84" s="21"/>
      <c r="BR84" s="21"/>
    </row>
    <row r="85" spans="2:70" ht="12.75">
      <c r="B85" s="21"/>
      <c r="P85" s="21"/>
      <c r="AC85" s="21"/>
      <c r="AQ85" s="21"/>
      <c r="BD85" s="21"/>
      <c r="BR85" s="21"/>
    </row>
    <row r="86" spans="2:70" ht="12.75">
      <c r="B86" s="21"/>
      <c r="P86" s="21"/>
      <c r="AC86" s="21"/>
      <c r="AQ86" s="21"/>
      <c r="BD86" s="21"/>
      <c r="BR86" s="21"/>
    </row>
    <row r="87" spans="2:70" ht="12.75">
      <c r="B87" s="21"/>
      <c r="P87" s="21"/>
      <c r="AC87" s="21"/>
      <c r="AQ87" s="21"/>
      <c r="BD87" s="21"/>
      <c r="BR87" s="21"/>
    </row>
    <row r="88" spans="2:70" ht="12.75">
      <c r="B88" s="21"/>
      <c r="P88" s="21"/>
      <c r="AC88" s="21"/>
      <c r="AQ88" s="21"/>
      <c r="BD88" s="21"/>
      <c r="BR88" s="21"/>
    </row>
    <row r="89" spans="2:70" ht="12.75">
      <c r="B89" s="21"/>
      <c r="C89" s="16"/>
      <c r="D89" s="13"/>
      <c r="E89" s="16"/>
      <c r="M89" s="15"/>
      <c r="P89" s="21"/>
      <c r="Q89" s="16"/>
      <c r="U89" s="15"/>
      <c r="AC89" s="21"/>
      <c r="AD89" s="16"/>
      <c r="AQ89" s="21"/>
      <c r="BD89" s="21"/>
      <c r="BR89" s="21"/>
    </row>
    <row r="90" spans="2:70" ht="12.75">
      <c r="B90" s="21"/>
      <c r="C90" s="16">
        <v>80229240.51999992</v>
      </c>
      <c r="D90" s="16"/>
      <c r="E90" s="4">
        <v>39382263.14999995</v>
      </c>
      <c r="F90" s="4"/>
      <c r="G90" s="16">
        <v>8152109.379999985</v>
      </c>
      <c r="H90" s="4"/>
      <c r="I90" s="16">
        <v>25189730.219999973</v>
      </c>
      <c r="J90" s="4"/>
      <c r="K90" s="81">
        <f>SUM(C90:I90)</f>
        <v>152953343.26999983</v>
      </c>
      <c r="M90" s="14"/>
      <c r="P90" s="21"/>
      <c r="Q90" s="16"/>
      <c r="U90" s="14"/>
      <c r="AC90" s="21"/>
      <c r="AQ90" s="21"/>
      <c r="BD90" s="21"/>
      <c r="BE90" s="16">
        <v>16383375.540000001</v>
      </c>
      <c r="BR90" s="21"/>
    </row>
    <row r="91" spans="2:70" ht="12.75">
      <c r="B91" s="21"/>
      <c r="C91" s="16">
        <v>0</v>
      </c>
      <c r="D91" s="4"/>
      <c r="E91" s="9">
        <v>0</v>
      </c>
      <c r="F91" s="4"/>
      <c r="G91" s="9">
        <v>0</v>
      </c>
      <c r="H91" s="4"/>
      <c r="I91" s="16">
        <v>0</v>
      </c>
      <c r="J91" s="4"/>
      <c r="K91" s="81">
        <f>SUM(C91:I91)</f>
        <v>0</v>
      </c>
      <c r="M91" s="14"/>
      <c r="P91" s="21"/>
      <c r="U91" s="14"/>
      <c r="AC91" s="21"/>
      <c r="AD91" s="16"/>
      <c r="AQ91" s="21"/>
      <c r="BD91" s="21"/>
      <c r="BE91" s="16">
        <v>0</v>
      </c>
      <c r="BR91" s="21"/>
    </row>
    <row r="92" spans="2:70" ht="12.75">
      <c r="B92" s="21"/>
      <c r="C92" s="4">
        <f>SUM(C90:C91)</f>
        <v>80229240.51999992</v>
      </c>
      <c r="D92" s="4"/>
      <c r="E92" s="4">
        <f>SUM(E90:E91)</f>
        <v>39382263.14999995</v>
      </c>
      <c r="F92" s="4"/>
      <c r="G92" s="4">
        <f>SUM(G90:G91)</f>
        <v>8152109.379999985</v>
      </c>
      <c r="H92" s="4"/>
      <c r="I92" s="4">
        <f>SUM(I90:I91)</f>
        <v>25189730.219999973</v>
      </c>
      <c r="J92" s="4"/>
      <c r="K92" s="4">
        <f>SUM(C92:I92)</f>
        <v>152953343.26999983</v>
      </c>
      <c r="M92" s="15"/>
      <c r="P92" s="21"/>
      <c r="U92" s="17"/>
      <c r="AC92" s="21"/>
      <c r="AD92" s="4">
        <f>SUM(AD90:AD91)</f>
        <v>0</v>
      </c>
      <c r="AQ92" s="21"/>
      <c r="BD92" s="21"/>
      <c r="BE92" s="4">
        <f>SUM(BE90:BE91)</f>
        <v>16383375.540000001</v>
      </c>
      <c r="BR92" s="21"/>
    </row>
    <row r="93" spans="2:70" ht="12.75">
      <c r="B93" s="21"/>
      <c r="M93" s="15"/>
      <c r="P93" s="21"/>
      <c r="AC93" s="21"/>
      <c r="AQ93" s="21"/>
      <c r="BD93" s="21"/>
      <c r="BR93" s="21"/>
    </row>
    <row r="94" spans="2:70" ht="12.75">
      <c r="B94" s="21"/>
      <c r="K94" s="4">
        <f>SUM(K90:K91)</f>
        <v>152953343.26999983</v>
      </c>
      <c r="P94" s="21"/>
      <c r="AC94" s="21"/>
      <c r="AQ94" s="21"/>
      <c r="BD94" s="21"/>
      <c r="BR94" s="21"/>
    </row>
    <row r="95" spans="2:71" ht="12.75">
      <c r="B95" s="21"/>
      <c r="E95" s="16"/>
      <c r="G95" s="16"/>
      <c r="H95" s="19"/>
      <c r="I95" s="16"/>
      <c r="K95" s="16"/>
      <c r="L95" s="19"/>
      <c r="M95" s="20"/>
      <c r="O95" s="19"/>
      <c r="P95" s="21"/>
      <c r="S95" s="19"/>
      <c r="T95" s="19"/>
      <c r="U95" s="14"/>
      <c r="AC95" s="21"/>
      <c r="AD95" s="16"/>
      <c r="AQ95" s="21"/>
      <c r="AR95" s="16"/>
      <c r="BD95" s="21"/>
      <c r="BE95" s="16"/>
      <c r="BR95" s="21"/>
      <c r="BS95" s="16"/>
    </row>
    <row r="96" spans="2:70" ht="12.75">
      <c r="B96" s="21"/>
      <c r="P96" s="21"/>
      <c r="AC96" s="21"/>
      <c r="AQ96" s="21"/>
      <c r="BD96" s="21"/>
      <c r="BR96" s="21"/>
    </row>
    <row r="97" spans="2:70" ht="12.75">
      <c r="B97" s="21"/>
      <c r="P97" s="21"/>
      <c r="AC97" s="21"/>
      <c r="AQ97" s="21"/>
      <c r="BD97" s="21"/>
      <c r="BR97" s="21"/>
    </row>
    <row r="98" spans="2:70" ht="12.75">
      <c r="B98" s="21"/>
      <c r="P98" s="21"/>
      <c r="AC98" s="21"/>
      <c r="AQ98" s="21"/>
      <c r="BD98" s="21"/>
      <c r="BR98" s="21"/>
    </row>
    <row r="99" spans="2:70" ht="12.75">
      <c r="B99" s="21"/>
      <c r="P99" s="21"/>
      <c r="AC99" s="21"/>
      <c r="AQ99" s="21"/>
      <c r="BD99" s="21"/>
      <c r="BR99" s="21"/>
    </row>
    <row r="100" spans="2:70" ht="12.75">
      <c r="B100" s="21"/>
      <c r="P100" s="21"/>
      <c r="AC100" s="21"/>
      <c r="AQ100" s="21"/>
      <c r="BD100" s="21"/>
      <c r="BR100" s="21"/>
    </row>
    <row r="101" spans="2:70" ht="12.75">
      <c r="B101" s="21"/>
      <c r="P101" s="21"/>
      <c r="AC101" s="21"/>
      <c r="AQ101" s="21"/>
      <c r="BD101" s="21"/>
      <c r="BR101" s="21"/>
    </row>
    <row r="102" spans="2:70" ht="12.75">
      <c r="B102" s="21"/>
      <c r="P102" s="21"/>
      <c r="AC102" s="21"/>
      <c r="AQ102" s="21"/>
      <c r="BD102" s="21"/>
      <c r="BR102" s="21"/>
    </row>
    <row r="103" spans="2:70" ht="12.75">
      <c r="B103" s="21"/>
      <c r="P103" s="21"/>
      <c r="AC103" s="21"/>
      <c r="AQ103" s="21"/>
      <c r="BD103" s="21"/>
      <c r="BR103" s="21"/>
    </row>
    <row r="104" spans="2:70" ht="12.75">
      <c r="B104" s="21"/>
      <c r="C104" s="31"/>
      <c r="D104" s="25"/>
      <c r="E104" s="31"/>
      <c r="F104" s="99"/>
      <c r="G104" s="31"/>
      <c r="H104" s="25"/>
      <c r="P104" s="21"/>
      <c r="Q104" s="31"/>
      <c r="AC104" s="21"/>
      <c r="AD104" s="31"/>
      <c r="AQ104" s="21"/>
      <c r="AR104" s="31"/>
      <c r="BD104" s="21"/>
      <c r="BR104" s="21"/>
    </row>
    <row r="105" spans="2:70" ht="12.75">
      <c r="B105" s="21"/>
      <c r="C105" s="30"/>
      <c r="D105" s="26"/>
      <c r="E105" s="30"/>
      <c r="F105" s="100"/>
      <c r="G105" s="30"/>
      <c r="H105" s="27"/>
      <c r="P105" s="21"/>
      <c r="Q105" s="30"/>
      <c r="AC105" s="21"/>
      <c r="AD105" s="30"/>
      <c r="AQ105" s="21"/>
      <c r="AR105" s="30"/>
      <c r="BD105" s="21"/>
      <c r="BR105" s="21"/>
    </row>
    <row r="106" spans="2:70" ht="12.75">
      <c r="B106" s="21"/>
      <c r="C106" s="30"/>
      <c r="D106" s="26"/>
      <c r="E106" s="30"/>
      <c r="F106" s="100"/>
      <c r="G106" s="30"/>
      <c r="H106" s="27"/>
      <c r="P106" s="21"/>
      <c r="Q106" s="30"/>
      <c r="AC106" s="21"/>
      <c r="AD106" s="30"/>
      <c r="AQ106" s="21"/>
      <c r="AR106" s="30"/>
      <c r="BD106" s="21"/>
      <c r="BR106" s="21"/>
    </row>
    <row r="107" spans="2:70" ht="12.75">
      <c r="B107" s="21"/>
      <c r="C107" s="30"/>
      <c r="D107" s="26"/>
      <c r="E107" s="30"/>
      <c r="F107" s="100"/>
      <c r="G107" s="30"/>
      <c r="H107" s="27"/>
      <c r="P107" s="21"/>
      <c r="Q107" s="30"/>
      <c r="AC107" s="21"/>
      <c r="AD107" s="30"/>
      <c r="AQ107" s="21"/>
      <c r="AR107" s="30"/>
      <c r="BD107" s="21"/>
      <c r="BR107" s="21"/>
    </row>
    <row r="108" spans="2:70" ht="12.75">
      <c r="B108" s="21"/>
      <c r="C108" s="30"/>
      <c r="D108" s="26"/>
      <c r="E108" s="30"/>
      <c r="F108" s="100"/>
      <c r="G108" s="30"/>
      <c r="H108" s="27"/>
      <c r="P108" s="21"/>
      <c r="Q108" s="30"/>
      <c r="AC108" s="21"/>
      <c r="AD108" s="30"/>
      <c r="AQ108" s="21"/>
      <c r="AR108" s="30"/>
      <c r="BD108" s="21"/>
      <c r="BR108" s="21"/>
    </row>
    <row r="109" spans="2:70" ht="12.75">
      <c r="B109" s="21"/>
      <c r="C109" s="30"/>
      <c r="D109" s="26"/>
      <c r="E109" s="30"/>
      <c r="F109" s="100"/>
      <c r="G109" s="30"/>
      <c r="H109" s="27"/>
      <c r="P109" s="21"/>
      <c r="Q109" s="30"/>
      <c r="AC109" s="21"/>
      <c r="AD109" s="30"/>
      <c r="AQ109" s="21"/>
      <c r="AR109" s="30"/>
      <c r="BD109" s="21"/>
      <c r="BR109" s="21"/>
    </row>
    <row r="110" spans="2:70" ht="12.75">
      <c r="B110" s="21"/>
      <c r="C110" s="30"/>
      <c r="D110" s="26"/>
      <c r="E110" s="30"/>
      <c r="F110" s="100"/>
      <c r="G110" s="30"/>
      <c r="H110" s="27"/>
      <c r="P110" s="21"/>
      <c r="Q110" s="30"/>
      <c r="AC110" s="21"/>
      <c r="AD110" s="30"/>
      <c r="AQ110" s="21"/>
      <c r="AR110" s="30"/>
      <c r="BD110" s="21"/>
      <c r="BR110" s="21"/>
    </row>
    <row r="111" spans="2:70" ht="12.75">
      <c r="B111" s="21"/>
      <c r="C111" s="30"/>
      <c r="D111" s="26"/>
      <c r="E111" s="30"/>
      <c r="F111" s="100"/>
      <c r="G111" s="30"/>
      <c r="H111" s="27"/>
      <c r="P111" s="21"/>
      <c r="Q111" s="30"/>
      <c r="AC111" s="21"/>
      <c r="AD111" s="30"/>
      <c r="AQ111" s="21"/>
      <c r="AR111" s="30"/>
      <c r="BD111" s="21"/>
      <c r="BR111" s="21"/>
    </row>
    <row r="112" spans="2:70" ht="12.75">
      <c r="B112" s="21"/>
      <c r="C112" s="30"/>
      <c r="D112" s="26"/>
      <c r="E112" s="30"/>
      <c r="F112" s="100"/>
      <c r="G112" s="30"/>
      <c r="H112" s="27"/>
      <c r="P112" s="21"/>
      <c r="Q112" s="30"/>
      <c r="AC112" s="21"/>
      <c r="AD112" s="30"/>
      <c r="AQ112" s="21"/>
      <c r="AR112" s="30"/>
      <c r="BD112" s="21"/>
      <c r="BR112" s="21"/>
    </row>
    <row r="113" spans="2:70" ht="12.75">
      <c r="B113" s="21"/>
      <c r="C113" s="30"/>
      <c r="D113" s="26"/>
      <c r="E113" s="30"/>
      <c r="F113" s="100"/>
      <c r="G113" s="30"/>
      <c r="H113" s="27"/>
      <c r="P113" s="21"/>
      <c r="Q113" s="30"/>
      <c r="AC113" s="21"/>
      <c r="AD113" s="30"/>
      <c r="AQ113" s="21"/>
      <c r="AR113" s="30"/>
      <c r="BD113" s="21"/>
      <c r="BR113" s="21"/>
    </row>
    <row r="114" spans="2:70" ht="12.75">
      <c r="B114" s="21"/>
      <c r="C114" s="30"/>
      <c r="D114" s="26"/>
      <c r="E114" s="30"/>
      <c r="F114" s="100"/>
      <c r="G114" s="30"/>
      <c r="H114" s="27"/>
      <c r="P114" s="21"/>
      <c r="Q114" s="30"/>
      <c r="AC114" s="21"/>
      <c r="AD114" s="30"/>
      <c r="AQ114" s="21"/>
      <c r="AR114" s="30"/>
      <c r="BD114" s="21"/>
      <c r="BR114" s="21"/>
    </row>
    <row r="115" spans="2:70" ht="12.75">
      <c r="B115" s="21"/>
      <c r="C115" s="30"/>
      <c r="D115" s="26"/>
      <c r="E115" s="30"/>
      <c r="F115" s="100"/>
      <c r="G115" s="30"/>
      <c r="H115" s="27"/>
      <c r="P115" s="21"/>
      <c r="Q115" s="30"/>
      <c r="AC115" s="21"/>
      <c r="AD115" s="30"/>
      <c r="AQ115" s="21"/>
      <c r="AR115" s="30"/>
      <c r="BD115" s="21"/>
      <c r="BR115" s="21"/>
    </row>
    <row r="116" spans="2:70" ht="12.75">
      <c r="B116" s="21"/>
      <c r="C116" s="30"/>
      <c r="D116" s="26"/>
      <c r="E116" s="30"/>
      <c r="F116" s="100"/>
      <c r="G116" s="30"/>
      <c r="H116" s="27"/>
      <c r="P116" s="21"/>
      <c r="Q116" s="30"/>
      <c r="AC116" s="21"/>
      <c r="AD116" s="30"/>
      <c r="AQ116" s="21"/>
      <c r="AR116" s="30"/>
      <c r="BD116" s="21"/>
      <c r="BR116" s="21"/>
    </row>
    <row r="117" spans="2:70" ht="12.75">
      <c r="B117" s="21"/>
      <c r="C117" s="30"/>
      <c r="D117" s="26"/>
      <c r="E117" s="30"/>
      <c r="F117" s="100"/>
      <c r="G117" s="30"/>
      <c r="H117" s="27"/>
      <c r="P117" s="21"/>
      <c r="Q117" s="30"/>
      <c r="AC117" s="21"/>
      <c r="AD117" s="30"/>
      <c r="AQ117" s="21"/>
      <c r="AR117" s="30"/>
      <c r="BD117" s="21"/>
      <c r="BR117" s="21"/>
    </row>
    <row r="118" spans="2:70" ht="12.75">
      <c r="B118" s="21"/>
      <c r="C118" s="30"/>
      <c r="D118" s="26"/>
      <c r="E118" s="30"/>
      <c r="F118" s="100"/>
      <c r="G118" s="30"/>
      <c r="H118" s="27"/>
      <c r="P118" s="21"/>
      <c r="Q118" s="30"/>
      <c r="AC118" s="21"/>
      <c r="AD118" s="30"/>
      <c r="AQ118" s="21"/>
      <c r="AR118" s="30"/>
      <c r="BD118" s="21"/>
      <c r="BR118" s="21"/>
    </row>
    <row r="119" spans="2:70" ht="12.75">
      <c r="B119" s="21"/>
      <c r="C119" s="30"/>
      <c r="D119" s="26"/>
      <c r="E119" s="30"/>
      <c r="F119" s="100"/>
      <c r="G119" s="30"/>
      <c r="H119" s="27"/>
      <c r="P119" s="21"/>
      <c r="Q119" s="30"/>
      <c r="AC119" s="21"/>
      <c r="AD119" s="30"/>
      <c r="AQ119" s="21"/>
      <c r="AR119" s="30"/>
      <c r="BD119" s="21"/>
      <c r="BR119" s="21"/>
    </row>
    <row r="120" spans="2:70" ht="12.75">
      <c r="B120" s="21"/>
      <c r="C120" s="30"/>
      <c r="D120" s="26"/>
      <c r="E120" s="30"/>
      <c r="F120" s="100"/>
      <c r="G120" s="30"/>
      <c r="H120" s="27"/>
      <c r="P120" s="21"/>
      <c r="Q120" s="30"/>
      <c r="AC120" s="21"/>
      <c r="AD120" s="30"/>
      <c r="AQ120" s="21"/>
      <c r="AR120" s="30"/>
      <c r="BD120" s="21"/>
      <c r="BR120" s="21"/>
    </row>
    <row r="121" spans="2:70" ht="12.75">
      <c r="B121" s="21"/>
      <c r="C121" s="30"/>
      <c r="D121" s="26"/>
      <c r="E121" s="30"/>
      <c r="F121" s="100"/>
      <c r="G121" s="30"/>
      <c r="H121" s="27"/>
      <c r="P121" s="21"/>
      <c r="Q121" s="30"/>
      <c r="AC121" s="21"/>
      <c r="AD121" s="30"/>
      <c r="AQ121" s="21"/>
      <c r="AR121" s="30"/>
      <c r="BD121" s="21"/>
      <c r="BR121" s="21"/>
    </row>
    <row r="122" spans="2:70" ht="12.75">
      <c r="B122" s="21"/>
      <c r="C122" s="30"/>
      <c r="D122" s="26"/>
      <c r="E122" s="30"/>
      <c r="F122" s="100"/>
      <c r="G122" s="30"/>
      <c r="H122" s="27"/>
      <c r="P122" s="21"/>
      <c r="Q122" s="30"/>
      <c r="AC122" s="21"/>
      <c r="AD122" s="30"/>
      <c r="AQ122" s="21"/>
      <c r="AR122" s="30"/>
      <c r="BD122" s="21"/>
      <c r="BR122" s="21"/>
    </row>
    <row r="123" spans="2:70" ht="12.75">
      <c r="B123" s="21"/>
      <c r="C123" s="30"/>
      <c r="D123" s="26"/>
      <c r="E123" s="30"/>
      <c r="F123" s="100"/>
      <c r="G123" s="30"/>
      <c r="H123" s="27"/>
      <c r="P123" s="21"/>
      <c r="Q123" s="30"/>
      <c r="AC123" s="21"/>
      <c r="AD123" s="30"/>
      <c r="AQ123" s="21"/>
      <c r="AR123" s="30"/>
      <c r="BD123" s="21"/>
      <c r="BR123" s="21"/>
    </row>
    <row r="124" spans="2:70" ht="12.75">
      <c r="B124" s="21"/>
      <c r="C124" s="30"/>
      <c r="D124" s="26"/>
      <c r="E124" s="30"/>
      <c r="F124" s="100"/>
      <c r="G124" s="30"/>
      <c r="H124" s="27"/>
      <c r="P124" s="21"/>
      <c r="Q124" s="30"/>
      <c r="AC124" s="21"/>
      <c r="AD124" s="30"/>
      <c r="AQ124" s="21"/>
      <c r="AR124" s="30"/>
      <c r="BD124" s="21"/>
      <c r="BR124" s="21"/>
    </row>
    <row r="125" spans="2:70" ht="12.75">
      <c r="B125" s="21"/>
      <c r="C125" s="30"/>
      <c r="D125" s="26"/>
      <c r="E125" s="30"/>
      <c r="F125" s="100"/>
      <c r="G125" s="30"/>
      <c r="H125" s="27"/>
      <c r="P125" s="21"/>
      <c r="Q125" s="30"/>
      <c r="AC125" s="21"/>
      <c r="AD125" s="30"/>
      <c r="AQ125" s="21"/>
      <c r="AR125" s="30"/>
      <c r="BD125" s="21"/>
      <c r="BR125" s="21"/>
    </row>
    <row r="126" spans="2:70" ht="12.75">
      <c r="B126" s="21"/>
      <c r="C126" s="30"/>
      <c r="D126" s="26"/>
      <c r="E126" s="30"/>
      <c r="F126" s="100"/>
      <c r="G126" s="30"/>
      <c r="H126" s="27"/>
      <c r="P126" s="21"/>
      <c r="Q126" s="30"/>
      <c r="AC126" s="21"/>
      <c r="AD126" s="30"/>
      <c r="AQ126" s="21"/>
      <c r="AR126" s="30"/>
      <c r="BD126" s="21"/>
      <c r="BR126" s="21"/>
    </row>
    <row r="127" spans="2:70" ht="12.75">
      <c r="B127" s="21"/>
      <c r="C127" s="30"/>
      <c r="D127" s="26"/>
      <c r="E127" s="30"/>
      <c r="F127" s="100"/>
      <c r="G127" s="30"/>
      <c r="H127" s="27"/>
      <c r="P127" s="21"/>
      <c r="Q127" s="30"/>
      <c r="AC127" s="21"/>
      <c r="AD127" s="30"/>
      <c r="AQ127" s="21"/>
      <c r="AR127" s="30"/>
      <c r="BD127" s="21"/>
      <c r="BR127" s="21"/>
    </row>
    <row r="128" spans="2:70" ht="12.75">
      <c r="B128" s="21"/>
      <c r="C128" s="30"/>
      <c r="D128" s="26"/>
      <c r="E128" s="30"/>
      <c r="F128" s="100"/>
      <c r="G128" s="30"/>
      <c r="H128" s="27"/>
      <c r="P128" s="21"/>
      <c r="Q128" s="30"/>
      <c r="AC128" s="21"/>
      <c r="AD128" s="30"/>
      <c r="AQ128" s="21"/>
      <c r="AR128" s="30"/>
      <c r="BD128" s="21"/>
      <c r="BR128" s="21"/>
    </row>
    <row r="129" spans="2:70" ht="12.75">
      <c r="B129" s="21"/>
      <c r="C129" s="30"/>
      <c r="D129" s="26"/>
      <c r="E129" s="30"/>
      <c r="F129" s="100"/>
      <c r="G129" s="30"/>
      <c r="H129" s="27"/>
      <c r="P129" s="21"/>
      <c r="Q129" s="30"/>
      <c r="AC129" s="21"/>
      <c r="AD129" s="30"/>
      <c r="AQ129" s="21"/>
      <c r="AR129" s="30"/>
      <c r="BD129" s="21"/>
      <c r="BR129" s="21"/>
    </row>
    <row r="130" spans="2:70" ht="12.75">
      <c r="B130" s="21"/>
      <c r="C130" s="30"/>
      <c r="D130" s="26"/>
      <c r="E130" s="30"/>
      <c r="F130" s="100"/>
      <c r="G130" s="30"/>
      <c r="H130" s="27"/>
      <c r="P130" s="21"/>
      <c r="Q130" s="30"/>
      <c r="AC130" s="21"/>
      <c r="AD130" s="30"/>
      <c r="AQ130" s="21"/>
      <c r="AR130" s="30"/>
      <c r="BD130" s="21"/>
      <c r="BR130" s="21"/>
    </row>
    <row r="131" spans="2:70" ht="12.75">
      <c r="B131" s="21"/>
      <c r="C131" s="30"/>
      <c r="D131" s="26"/>
      <c r="E131" s="30"/>
      <c r="F131" s="100"/>
      <c r="G131" s="30"/>
      <c r="H131" s="27"/>
      <c r="P131" s="21"/>
      <c r="Q131" s="30"/>
      <c r="AC131" s="21"/>
      <c r="AD131" s="30"/>
      <c r="AQ131" s="21"/>
      <c r="AR131" s="30"/>
      <c r="BD131" s="21"/>
      <c r="BR131" s="21"/>
    </row>
    <row r="132" spans="2:70" ht="12.75">
      <c r="B132" s="21"/>
      <c r="C132" s="30"/>
      <c r="D132" s="26"/>
      <c r="E132" s="30"/>
      <c r="F132" s="100"/>
      <c r="G132" s="30"/>
      <c r="H132" s="27"/>
      <c r="P132" s="21"/>
      <c r="Q132" s="30"/>
      <c r="AC132" s="21"/>
      <c r="AD132" s="30"/>
      <c r="AQ132" s="21"/>
      <c r="AR132" s="30"/>
      <c r="BD132" s="21"/>
      <c r="BR132" s="21"/>
    </row>
    <row r="133" spans="2:70" ht="12.75">
      <c r="B133" s="21"/>
      <c r="C133" s="30"/>
      <c r="D133" s="26"/>
      <c r="E133" s="30"/>
      <c r="F133" s="100"/>
      <c r="G133" s="30"/>
      <c r="H133" s="27"/>
      <c r="P133" s="21"/>
      <c r="Q133" s="30"/>
      <c r="AC133" s="21"/>
      <c r="AD133" s="30"/>
      <c r="AQ133" s="21"/>
      <c r="AR133" s="30"/>
      <c r="BD133" s="21"/>
      <c r="BR133" s="21"/>
    </row>
    <row r="134" spans="2:70" ht="12.75">
      <c r="B134" s="21"/>
      <c r="C134" s="30"/>
      <c r="D134" s="26"/>
      <c r="E134" s="30"/>
      <c r="F134" s="100"/>
      <c r="G134" s="30"/>
      <c r="H134" s="27"/>
      <c r="P134" s="21"/>
      <c r="Q134" s="30"/>
      <c r="AC134" s="21"/>
      <c r="AD134" s="30"/>
      <c r="AQ134" s="21"/>
      <c r="AR134" s="30"/>
      <c r="BD134" s="21"/>
      <c r="BR134" s="21"/>
    </row>
    <row r="135" spans="2:70" ht="12.75">
      <c r="B135" s="21"/>
      <c r="C135" s="30"/>
      <c r="D135" s="26"/>
      <c r="E135" s="30"/>
      <c r="F135" s="100"/>
      <c r="G135" s="30"/>
      <c r="H135" s="27"/>
      <c r="P135" s="21"/>
      <c r="Q135" s="30"/>
      <c r="AC135" s="21"/>
      <c r="AD135" s="30"/>
      <c r="AQ135" s="21"/>
      <c r="AR135" s="30"/>
      <c r="BD135" s="21"/>
      <c r="BR135" s="21"/>
    </row>
    <row r="136" spans="2:70" ht="12.75">
      <c r="B136" s="21"/>
      <c r="C136" s="30"/>
      <c r="D136" s="26"/>
      <c r="E136" s="30"/>
      <c r="F136" s="100"/>
      <c r="G136" s="30"/>
      <c r="H136" s="27"/>
      <c r="P136" s="21"/>
      <c r="Q136" s="30"/>
      <c r="AC136" s="21"/>
      <c r="AD136" s="30"/>
      <c r="AQ136" s="21"/>
      <c r="AR136" s="30"/>
      <c r="BD136" s="21"/>
      <c r="BR136" s="21"/>
    </row>
    <row r="137" spans="2:70" ht="12.75">
      <c r="B137" s="21"/>
      <c r="C137" s="30"/>
      <c r="D137" s="26"/>
      <c r="E137" s="30"/>
      <c r="F137" s="100"/>
      <c r="G137" s="30"/>
      <c r="H137" s="27"/>
      <c r="P137" s="21"/>
      <c r="Q137" s="30"/>
      <c r="AC137" s="21"/>
      <c r="AD137" s="30"/>
      <c r="AQ137" s="21"/>
      <c r="AR137" s="30"/>
      <c r="BD137" s="21"/>
      <c r="BR137" s="21"/>
    </row>
    <row r="138" spans="2:70" ht="12.75">
      <c r="B138" s="21"/>
      <c r="C138" s="30"/>
      <c r="D138" s="26"/>
      <c r="E138" s="30"/>
      <c r="F138" s="100"/>
      <c r="G138" s="30"/>
      <c r="H138" s="27"/>
      <c r="P138" s="21"/>
      <c r="Q138" s="30"/>
      <c r="AC138" s="21"/>
      <c r="AD138" s="30"/>
      <c r="AQ138" s="21"/>
      <c r="AR138" s="30"/>
      <c r="BD138" s="21"/>
      <c r="BR138" s="21"/>
    </row>
    <row r="139" spans="2:70" ht="12.75">
      <c r="B139" s="21"/>
      <c r="C139" s="30"/>
      <c r="D139" s="26"/>
      <c r="E139" s="30"/>
      <c r="F139" s="100"/>
      <c r="G139" s="30"/>
      <c r="H139" s="27"/>
      <c r="P139" s="21"/>
      <c r="Q139" s="30"/>
      <c r="AC139" s="21"/>
      <c r="AD139" s="30"/>
      <c r="AQ139" s="21"/>
      <c r="AR139" s="30"/>
      <c r="BD139" s="21"/>
      <c r="BR139" s="21"/>
    </row>
    <row r="140" spans="2:70" ht="12.75">
      <c r="B140" s="21"/>
      <c r="C140" s="30"/>
      <c r="D140" s="26"/>
      <c r="E140" s="30"/>
      <c r="F140" s="100"/>
      <c r="G140" s="30"/>
      <c r="H140" s="27"/>
      <c r="P140" s="21"/>
      <c r="Q140" s="30"/>
      <c r="AC140" s="21"/>
      <c r="AD140" s="30"/>
      <c r="AQ140" s="21"/>
      <c r="AR140" s="30"/>
      <c r="BD140" s="21"/>
      <c r="BR140" s="21"/>
    </row>
    <row r="141" spans="2:70" ht="12.75">
      <c r="B141" s="21"/>
      <c r="C141" s="30"/>
      <c r="D141" s="26"/>
      <c r="E141" s="30"/>
      <c r="F141" s="100"/>
      <c r="G141" s="30"/>
      <c r="H141" s="27"/>
      <c r="P141" s="21"/>
      <c r="Q141" s="30"/>
      <c r="AC141" s="21"/>
      <c r="AD141" s="30"/>
      <c r="AQ141" s="21"/>
      <c r="AR141" s="30"/>
      <c r="BD141" s="21"/>
      <c r="BR141" s="21"/>
    </row>
    <row r="142" spans="2:70" ht="12.75">
      <c r="B142" s="21"/>
      <c r="C142" s="30"/>
      <c r="D142" s="26"/>
      <c r="E142" s="30"/>
      <c r="F142" s="100"/>
      <c r="G142" s="30"/>
      <c r="H142" s="27"/>
      <c r="P142" s="21"/>
      <c r="Q142" s="30"/>
      <c r="AC142" s="21"/>
      <c r="AD142" s="30"/>
      <c r="AQ142" s="21"/>
      <c r="AR142" s="30"/>
      <c r="BD142" s="21"/>
      <c r="BR142" s="21"/>
    </row>
    <row r="143" spans="2:70" ht="12.75">
      <c r="B143" s="21"/>
      <c r="C143" s="30"/>
      <c r="D143" s="26"/>
      <c r="E143" s="30"/>
      <c r="F143" s="100"/>
      <c r="G143" s="30"/>
      <c r="H143" s="27"/>
      <c r="P143" s="21"/>
      <c r="Q143" s="30"/>
      <c r="AC143" s="21"/>
      <c r="AD143" s="30"/>
      <c r="AQ143" s="21"/>
      <c r="AR143" s="30"/>
      <c r="BD143" s="21"/>
      <c r="BR143" s="21"/>
    </row>
    <row r="144" spans="2:70" ht="12.75">
      <c r="B144" s="21"/>
      <c r="C144" s="30"/>
      <c r="D144" s="26"/>
      <c r="E144" s="30"/>
      <c r="F144" s="100"/>
      <c r="G144" s="30"/>
      <c r="H144" s="27"/>
      <c r="P144" s="21"/>
      <c r="Q144" s="30"/>
      <c r="AC144" s="21"/>
      <c r="AD144" s="30"/>
      <c r="AQ144" s="21"/>
      <c r="AR144" s="30"/>
      <c r="BD144" s="21"/>
      <c r="BR144" s="21"/>
    </row>
    <row r="145" spans="2:70" ht="12.75">
      <c r="B145" s="21"/>
      <c r="C145" s="30"/>
      <c r="D145" s="26"/>
      <c r="E145" s="30"/>
      <c r="F145" s="100"/>
      <c r="G145" s="30"/>
      <c r="H145" s="27"/>
      <c r="P145" s="21"/>
      <c r="Q145" s="30"/>
      <c r="AC145" s="21"/>
      <c r="AD145" s="30"/>
      <c r="AQ145" s="21"/>
      <c r="AR145" s="30"/>
      <c r="BD145" s="21"/>
      <c r="BR145" s="21"/>
    </row>
    <row r="146" spans="2:70" ht="12.75">
      <c r="B146" s="21"/>
      <c r="C146" s="30"/>
      <c r="D146" s="26"/>
      <c r="E146" s="30"/>
      <c r="F146" s="100"/>
      <c r="G146" s="30"/>
      <c r="H146" s="27"/>
      <c r="P146" s="21"/>
      <c r="Q146" s="30"/>
      <c r="AC146" s="21"/>
      <c r="AD146" s="30"/>
      <c r="AQ146" s="21"/>
      <c r="AR146" s="30"/>
      <c r="BD146" s="21"/>
      <c r="BR146" s="21"/>
    </row>
    <row r="147" spans="2:70" ht="12.75">
      <c r="B147" s="21"/>
      <c r="C147" s="30"/>
      <c r="D147" s="26"/>
      <c r="E147" s="30"/>
      <c r="F147" s="100"/>
      <c r="G147" s="30"/>
      <c r="H147" s="27"/>
      <c r="P147" s="21"/>
      <c r="Q147" s="30"/>
      <c r="AC147" s="21"/>
      <c r="AD147" s="30"/>
      <c r="AQ147" s="21"/>
      <c r="AR147" s="30"/>
      <c r="BD147" s="21"/>
      <c r="BR147" s="21"/>
    </row>
    <row r="148" spans="2:70" ht="12.75">
      <c r="B148" s="21"/>
      <c r="C148" s="30"/>
      <c r="D148" s="26"/>
      <c r="E148" s="30"/>
      <c r="F148" s="100"/>
      <c r="G148" s="30"/>
      <c r="H148" s="27"/>
      <c r="P148" s="21"/>
      <c r="Q148" s="30"/>
      <c r="AC148" s="21"/>
      <c r="AD148" s="30"/>
      <c r="AQ148" s="21"/>
      <c r="AR148" s="30"/>
      <c r="BD148" s="21"/>
      <c r="BR148" s="21"/>
    </row>
    <row r="149" spans="2:70" ht="12.75">
      <c r="B149" s="21"/>
      <c r="C149" s="30"/>
      <c r="D149" s="26"/>
      <c r="E149" s="30"/>
      <c r="F149" s="100"/>
      <c r="G149" s="30"/>
      <c r="H149" s="27"/>
      <c r="P149" s="21"/>
      <c r="Q149" s="30"/>
      <c r="AC149" s="21"/>
      <c r="AD149" s="30"/>
      <c r="AQ149" s="21"/>
      <c r="AR149" s="30"/>
      <c r="BD149" s="21"/>
      <c r="BR149" s="21"/>
    </row>
    <row r="150" spans="2:70" ht="12.75">
      <c r="B150" s="21"/>
      <c r="C150" s="30"/>
      <c r="D150" s="26"/>
      <c r="E150" s="30"/>
      <c r="F150" s="100"/>
      <c r="G150" s="30"/>
      <c r="H150" s="27"/>
      <c r="P150" s="21"/>
      <c r="Q150" s="30"/>
      <c r="AC150" s="21"/>
      <c r="AD150" s="30"/>
      <c r="AQ150" s="21"/>
      <c r="AR150" s="30"/>
      <c r="BD150" s="21"/>
      <c r="BR150" s="21"/>
    </row>
    <row r="151" spans="2:70" ht="12.75">
      <c r="B151" s="21"/>
      <c r="C151" s="30"/>
      <c r="D151" s="26"/>
      <c r="E151" s="30"/>
      <c r="F151" s="100"/>
      <c r="G151" s="30"/>
      <c r="H151" s="27"/>
      <c r="P151" s="21"/>
      <c r="Q151" s="30"/>
      <c r="AC151" s="21"/>
      <c r="AD151" s="30"/>
      <c r="AQ151" s="21"/>
      <c r="AR151" s="30"/>
      <c r="BD151" s="21"/>
      <c r="BR151" s="21"/>
    </row>
    <row r="152" spans="2:70" ht="12.75">
      <c r="B152" s="21"/>
      <c r="C152" s="30"/>
      <c r="D152" s="26"/>
      <c r="E152" s="30"/>
      <c r="F152" s="100"/>
      <c r="G152" s="30"/>
      <c r="H152" s="27"/>
      <c r="P152" s="21"/>
      <c r="Q152" s="30"/>
      <c r="AC152" s="21"/>
      <c r="AD152" s="30"/>
      <c r="AQ152" s="21"/>
      <c r="AR152" s="30"/>
      <c r="BD152" s="21"/>
      <c r="BR152" s="21"/>
    </row>
    <row r="153" spans="2:70" ht="12.75">
      <c r="B153" s="21"/>
      <c r="C153" s="30"/>
      <c r="D153" s="26"/>
      <c r="E153" s="30"/>
      <c r="F153" s="100"/>
      <c r="G153" s="30"/>
      <c r="H153" s="27"/>
      <c r="P153" s="21"/>
      <c r="Q153" s="30"/>
      <c r="AC153" s="21"/>
      <c r="AD153" s="30"/>
      <c r="AQ153" s="21"/>
      <c r="AR153" s="30"/>
      <c r="BD153" s="21"/>
      <c r="BR153" s="21"/>
    </row>
    <row r="154" spans="3:44" ht="12.75">
      <c r="C154" s="30"/>
      <c r="D154" s="26"/>
      <c r="E154" s="30"/>
      <c r="F154" s="100"/>
      <c r="G154" s="30"/>
      <c r="H154" s="27"/>
      <c r="Q154" s="30"/>
      <c r="AD154" s="30"/>
      <c r="AR154" s="30"/>
    </row>
    <row r="155" spans="3:44" ht="12.75">
      <c r="C155" s="30"/>
      <c r="D155" s="26"/>
      <c r="E155" s="30"/>
      <c r="F155" s="100"/>
      <c r="G155" s="30"/>
      <c r="H155" s="27"/>
      <c r="Q155" s="30"/>
      <c r="AD155" s="30"/>
      <c r="AR155" s="30"/>
    </row>
    <row r="156" spans="3:44" ht="12.75">
      <c r="C156" s="30"/>
      <c r="D156" s="26"/>
      <c r="E156" s="30"/>
      <c r="F156" s="100"/>
      <c r="G156" s="30"/>
      <c r="H156" s="27"/>
      <c r="Q156" s="30"/>
      <c r="AD156" s="30"/>
      <c r="AR156" s="30"/>
    </row>
    <row r="157" spans="3:44" ht="12.75">
      <c r="C157" s="30"/>
      <c r="D157" s="26"/>
      <c r="E157" s="30"/>
      <c r="F157" s="100"/>
      <c r="G157" s="30"/>
      <c r="H157" s="27"/>
      <c r="Q157" s="30"/>
      <c r="AD157" s="30"/>
      <c r="AR157" s="30"/>
    </row>
    <row r="158" spans="3:44" ht="12.75">
      <c r="C158" s="30"/>
      <c r="D158" s="26"/>
      <c r="E158" s="30"/>
      <c r="F158" s="100"/>
      <c r="G158" s="30"/>
      <c r="H158" s="27"/>
      <c r="Q158" s="30"/>
      <c r="AD158" s="30"/>
      <c r="AR158" s="30"/>
    </row>
    <row r="159" spans="3:44" ht="12.75">
      <c r="C159" s="30"/>
      <c r="D159" s="26"/>
      <c r="E159" s="30"/>
      <c r="F159" s="100"/>
      <c r="G159" s="30"/>
      <c r="H159" s="27"/>
      <c r="Q159" s="30"/>
      <c r="AD159" s="30"/>
      <c r="AR159" s="30"/>
    </row>
    <row r="160" spans="3:44" ht="12.75">
      <c r="C160" s="30"/>
      <c r="D160" s="26"/>
      <c r="E160" s="30"/>
      <c r="F160" s="100"/>
      <c r="G160" s="30"/>
      <c r="H160" s="27"/>
      <c r="Q160" s="30"/>
      <c r="AD160" s="30"/>
      <c r="AR160" s="30"/>
    </row>
    <row r="161" spans="3:44" ht="12.75">
      <c r="C161" s="30"/>
      <c r="D161" s="26"/>
      <c r="E161" s="30"/>
      <c r="F161" s="100"/>
      <c r="G161" s="30"/>
      <c r="H161" s="27"/>
      <c r="Q161" s="30"/>
      <c r="AD161" s="30"/>
      <c r="AR161" s="30"/>
    </row>
    <row r="162" spans="3:44" ht="12.75">
      <c r="C162" s="30"/>
      <c r="D162" s="26"/>
      <c r="E162" s="30"/>
      <c r="F162" s="100"/>
      <c r="G162" s="30"/>
      <c r="H162" s="27"/>
      <c r="Q162" s="30"/>
      <c r="AD162" s="30"/>
      <c r="AR162" s="30"/>
    </row>
    <row r="163" spans="3:44" ht="12.75">
      <c r="C163" s="30"/>
      <c r="D163" s="26"/>
      <c r="E163" s="30"/>
      <c r="F163" s="100"/>
      <c r="G163" s="30"/>
      <c r="H163" s="27"/>
      <c r="Q163" s="30"/>
      <c r="AD163" s="30"/>
      <c r="AR163" s="30"/>
    </row>
    <row r="164" spans="3:44" ht="12.75">
      <c r="C164" s="30"/>
      <c r="D164" s="26"/>
      <c r="E164" s="30"/>
      <c r="F164" s="100"/>
      <c r="G164" s="30"/>
      <c r="H164" s="27"/>
      <c r="Q164" s="30"/>
      <c r="AD164" s="30"/>
      <c r="AR164" s="30"/>
    </row>
    <row r="165" spans="3:44" ht="12.75">
      <c r="C165" s="30"/>
      <c r="D165" s="26"/>
      <c r="E165" s="30"/>
      <c r="F165" s="100"/>
      <c r="G165" s="30"/>
      <c r="H165" s="27"/>
      <c r="Q165" s="30"/>
      <c r="AD165" s="30"/>
      <c r="AR165" s="30"/>
    </row>
    <row r="166" spans="3:44" ht="12.75">
      <c r="C166" s="30"/>
      <c r="D166" s="26"/>
      <c r="E166" s="30"/>
      <c r="F166" s="100"/>
      <c r="G166" s="30"/>
      <c r="H166" s="27"/>
      <c r="Q166" s="30"/>
      <c r="AD166" s="30"/>
      <c r="AR166" s="30"/>
    </row>
    <row r="167" spans="3:44" ht="12.75">
      <c r="C167" s="30"/>
      <c r="D167" s="26"/>
      <c r="E167" s="30"/>
      <c r="F167" s="100"/>
      <c r="G167" s="30"/>
      <c r="H167" s="27"/>
      <c r="Q167" s="30"/>
      <c r="AD167" s="30"/>
      <c r="AR167" s="30"/>
    </row>
    <row r="168" spans="3:44" ht="12.75">
      <c r="C168" s="30"/>
      <c r="D168" s="26"/>
      <c r="E168" s="30"/>
      <c r="F168" s="100"/>
      <c r="G168" s="30"/>
      <c r="H168" s="27"/>
      <c r="Q168" s="30"/>
      <c r="AD168" s="30"/>
      <c r="AR168" s="30"/>
    </row>
    <row r="169" spans="3:44" ht="12.75">
      <c r="C169" s="30"/>
      <c r="D169" s="26"/>
      <c r="E169" s="30"/>
      <c r="F169" s="100"/>
      <c r="G169" s="30"/>
      <c r="H169" s="27"/>
      <c r="Q169" s="30"/>
      <c r="AD169" s="30"/>
      <c r="AR169" s="30"/>
    </row>
    <row r="170" spans="3:44" ht="12.75">
      <c r="C170" s="30"/>
      <c r="D170" s="26"/>
      <c r="E170" s="30"/>
      <c r="F170" s="100"/>
      <c r="G170" s="30"/>
      <c r="H170" s="27"/>
      <c r="Q170" s="30"/>
      <c r="AD170" s="30"/>
      <c r="AR170" s="30"/>
    </row>
    <row r="171" spans="3:44" ht="12.75">
      <c r="C171" s="30"/>
      <c r="D171" s="26"/>
      <c r="E171" s="30"/>
      <c r="F171" s="100"/>
      <c r="G171" s="30"/>
      <c r="H171" s="27"/>
      <c r="Q171" s="30"/>
      <c r="AD171" s="30"/>
      <c r="AR171" s="30"/>
    </row>
    <row r="172" spans="3:44" ht="12.75">
      <c r="C172" s="30"/>
      <c r="D172" s="26"/>
      <c r="E172" s="30"/>
      <c r="F172" s="100"/>
      <c r="G172" s="30"/>
      <c r="H172" s="27"/>
      <c r="Q172" s="30"/>
      <c r="AD172" s="30"/>
      <c r="AR172" s="30"/>
    </row>
    <row r="173" spans="3:44" ht="12.75">
      <c r="C173" s="30"/>
      <c r="D173" s="26"/>
      <c r="E173" s="30"/>
      <c r="F173" s="100"/>
      <c r="G173" s="30"/>
      <c r="H173" s="27"/>
      <c r="Q173" s="30"/>
      <c r="AD173" s="30"/>
      <c r="AR173" s="30"/>
    </row>
    <row r="174" spans="3:44" ht="12.75">
      <c r="C174" s="30"/>
      <c r="D174" s="26"/>
      <c r="E174" s="30"/>
      <c r="F174" s="100"/>
      <c r="G174" s="30"/>
      <c r="H174" s="27"/>
      <c r="Q174" s="30"/>
      <c r="AD174" s="30"/>
      <c r="AR174" s="30"/>
    </row>
    <row r="175" spans="3:44" ht="12.75">
      <c r="C175" s="30"/>
      <c r="D175" s="26"/>
      <c r="E175" s="30"/>
      <c r="F175" s="100"/>
      <c r="G175" s="30"/>
      <c r="H175" s="27"/>
      <c r="Q175" s="30"/>
      <c r="AD175" s="30"/>
      <c r="AR175" s="30"/>
    </row>
    <row r="176" spans="3:44" ht="12.75">
      <c r="C176" s="30"/>
      <c r="D176" s="26"/>
      <c r="E176" s="30"/>
      <c r="F176" s="100"/>
      <c r="G176" s="30"/>
      <c r="H176" s="27"/>
      <c r="Q176" s="30"/>
      <c r="AD176" s="30"/>
      <c r="AR176" s="30"/>
    </row>
    <row r="177" spans="3:44" ht="12.75">
      <c r="C177" s="30"/>
      <c r="D177" s="26"/>
      <c r="E177" s="30"/>
      <c r="F177" s="100"/>
      <c r="G177" s="30"/>
      <c r="H177" s="27"/>
      <c r="Q177" s="30"/>
      <c r="AD177" s="30"/>
      <c r="AR177" s="30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2:6" ht="12.75">
      <c r="B1" s="4"/>
      <c r="D1" s="5">
        <v>42278</v>
      </c>
      <c r="F1" t="s">
        <v>157</v>
      </c>
    </row>
    <row r="2" spans="2:12" ht="12.75">
      <c r="B2" s="82" t="s">
        <v>150</v>
      </c>
      <c r="C2" s="95" t="s">
        <v>151</v>
      </c>
      <c r="D2" s="1" t="s">
        <v>156</v>
      </c>
      <c r="E2" s="95" t="s">
        <v>152</v>
      </c>
      <c r="F2" s="1" t="s">
        <v>156</v>
      </c>
      <c r="G2" s="95" t="s">
        <v>153</v>
      </c>
      <c r="H2" s="1" t="s">
        <v>156</v>
      </c>
      <c r="I2" s="95" t="s">
        <v>154</v>
      </c>
      <c r="J2" s="1" t="s">
        <v>156</v>
      </c>
      <c r="K2" s="54" t="s">
        <v>155</v>
      </c>
      <c r="L2" s="1" t="s">
        <v>156</v>
      </c>
    </row>
    <row r="3" spans="2:14" ht="12.75">
      <c r="B3" s="83">
        <v>33010</v>
      </c>
      <c r="C3" s="96">
        <v>33311.1999999999</v>
      </c>
      <c r="D3" s="6">
        <f>+C3/$C$79</f>
        <v>0.007542466473664958</v>
      </c>
      <c r="E3" s="96">
        <v>33311.1999999999</v>
      </c>
      <c r="F3" s="6">
        <f>+E3/$E$79</f>
        <v>0.01467009667095706</v>
      </c>
      <c r="G3" s="96">
        <v>1672.09999999999</v>
      </c>
      <c r="H3" s="6">
        <f>+G3/$G$79</f>
        <v>0.0031236525733911082</v>
      </c>
      <c r="I3" s="96">
        <v>2917.65</v>
      </c>
      <c r="J3" s="6">
        <f>+I3/$I$79</f>
        <v>0.001507390506806787</v>
      </c>
      <c r="K3" s="38">
        <f>+C3+E3+G3+I3</f>
        <v>71212.14999999979</v>
      </c>
      <c r="L3" s="6">
        <f>+K3/$K$79</f>
        <v>0.00777591623797002</v>
      </c>
      <c r="N3" s="35"/>
    </row>
    <row r="4" spans="2:14" ht="12.75">
      <c r="B4" s="83">
        <v>33012</v>
      </c>
      <c r="C4" s="96">
        <v>0</v>
      </c>
      <c r="D4" s="6">
        <f aca="true" t="shared" si="0" ref="D4:D67">+C4/$C$79</f>
        <v>0</v>
      </c>
      <c r="E4" s="96">
        <v>0</v>
      </c>
      <c r="F4" s="6">
        <f aca="true" t="shared" si="1" ref="F4:F67">+E4/$E$79</f>
        <v>0</v>
      </c>
      <c r="G4" s="96">
        <v>0</v>
      </c>
      <c r="H4" s="6">
        <f aca="true" t="shared" si="2" ref="H4:H67">+G4/$G$79</f>
        <v>0</v>
      </c>
      <c r="I4" s="96">
        <v>46613.3099999999</v>
      </c>
      <c r="J4" s="6">
        <f aca="true" t="shared" si="3" ref="J4:J67">+I4/$I$79</f>
        <v>0.024082553076908375</v>
      </c>
      <c r="K4" s="38">
        <f aca="true" t="shared" si="4" ref="K4:K67">+C4+E4+G4+I4</f>
        <v>46613.3099999999</v>
      </c>
      <c r="L4" s="6">
        <f aca="true" t="shared" si="5" ref="L4:L67">+K4/$K$79</f>
        <v>0.005089878540874424</v>
      </c>
      <c r="N4" s="35"/>
    </row>
    <row r="5" spans="2:14" ht="12.75">
      <c r="B5" s="83">
        <v>33013</v>
      </c>
      <c r="C5" s="96">
        <v>0</v>
      </c>
      <c r="D5" s="6">
        <f t="shared" si="0"/>
        <v>0</v>
      </c>
      <c r="E5" s="96">
        <v>0</v>
      </c>
      <c r="F5" s="6">
        <f t="shared" si="1"/>
        <v>0</v>
      </c>
      <c r="G5" s="96">
        <v>0</v>
      </c>
      <c r="H5" s="6">
        <f t="shared" si="2"/>
        <v>0</v>
      </c>
      <c r="I5" s="96">
        <v>4148.60999999999</v>
      </c>
      <c r="J5" s="6">
        <f t="shared" si="3"/>
        <v>0.002143360351804942</v>
      </c>
      <c r="K5" s="38">
        <f t="shared" si="4"/>
        <v>4148.60999999999</v>
      </c>
      <c r="L5" s="6">
        <f t="shared" si="5"/>
        <v>0.00045300196474906066</v>
      </c>
      <c r="N5" s="35"/>
    </row>
    <row r="6" spans="2:14" ht="12.75">
      <c r="B6" s="83">
        <v>33014</v>
      </c>
      <c r="C6" s="96">
        <v>16728.93</v>
      </c>
      <c r="D6" s="6">
        <f t="shared" si="0"/>
        <v>0.0037878369336826145</v>
      </c>
      <c r="E6" s="96">
        <v>16728.93</v>
      </c>
      <c r="F6" s="6">
        <f t="shared" si="1"/>
        <v>0.0073673425244864905</v>
      </c>
      <c r="G6" s="96">
        <v>7224.13</v>
      </c>
      <c r="H6" s="6">
        <f t="shared" si="2"/>
        <v>0.013495408327858407</v>
      </c>
      <c r="I6" s="96">
        <v>33780.0599999999</v>
      </c>
      <c r="J6" s="6">
        <f t="shared" si="3"/>
        <v>0.017452313253256396</v>
      </c>
      <c r="K6" s="38">
        <f t="shared" si="4"/>
        <v>74462.0499999999</v>
      </c>
      <c r="L6" s="6">
        <f t="shared" si="5"/>
        <v>0.008130784756639654</v>
      </c>
      <c r="N6" s="35"/>
    </row>
    <row r="7" spans="2:14" ht="12.75">
      <c r="B7" s="83">
        <v>33015</v>
      </c>
      <c r="C7" s="96">
        <v>179.009999999999</v>
      </c>
      <c r="D7" s="6">
        <f t="shared" si="0"/>
        <v>4.053222109833211E-05</v>
      </c>
      <c r="E7" s="96">
        <v>179.009999999999</v>
      </c>
      <c r="F7" s="6">
        <f t="shared" si="1"/>
        <v>7.88351667027311E-05</v>
      </c>
      <c r="G7" s="96">
        <v>0</v>
      </c>
      <c r="H7" s="6">
        <f t="shared" si="2"/>
        <v>0</v>
      </c>
      <c r="I7" s="96">
        <v>12818.28</v>
      </c>
      <c r="J7" s="6">
        <f t="shared" si="3"/>
        <v>0.006622505641729235</v>
      </c>
      <c r="K7" s="38">
        <f t="shared" si="4"/>
        <v>13176.3</v>
      </c>
      <c r="L7" s="6">
        <f t="shared" si="5"/>
        <v>0.0014387685967403691</v>
      </c>
      <c r="N7" s="35"/>
    </row>
    <row r="8" spans="2:14" ht="12.75">
      <c r="B8" s="83">
        <v>33016</v>
      </c>
      <c r="C8" s="96">
        <v>38758.37</v>
      </c>
      <c r="D8" s="6">
        <f t="shared" si="0"/>
        <v>0.008775838345628575</v>
      </c>
      <c r="E8" s="96">
        <v>38758.37</v>
      </c>
      <c r="F8" s="6">
        <f t="shared" si="1"/>
        <v>0.017069004860489075</v>
      </c>
      <c r="G8" s="96">
        <v>584.019999999999</v>
      </c>
      <c r="H8" s="6">
        <f t="shared" si="2"/>
        <v>0.0010910086573242526</v>
      </c>
      <c r="I8" s="96">
        <v>24348.7999999999</v>
      </c>
      <c r="J8" s="6">
        <f t="shared" si="3"/>
        <v>0.012579695978659862</v>
      </c>
      <c r="K8" s="38">
        <f t="shared" si="4"/>
        <v>102449.55999999991</v>
      </c>
      <c r="L8" s="6">
        <f t="shared" si="5"/>
        <v>0.011186843778440696</v>
      </c>
      <c r="N8" s="35"/>
    </row>
    <row r="9" spans="2:14" ht="12.75">
      <c r="B9" s="83">
        <v>33018</v>
      </c>
      <c r="C9" s="96">
        <v>0</v>
      </c>
      <c r="D9" s="6">
        <f t="shared" si="0"/>
        <v>0</v>
      </c>
      <c r="E9" s="96">
        <v>0</v>
      </c>
      <c r="F9" s="6">
        <f t="shared" si="1"/>
        <v>0</v>
      </c>
      <c r="G9" s="96">
        <v>0</v>
      </c>
      <c r="H9" s="6">
        <f t="shared" si="2"/>
        <v>0</v>
      </c>
      <c r="I9" s="96">
        <v>6283.85</v>
      </c>
      <c r="J9" s="6">
        <f t="shared" si="3"/>
        <v>0.0032465223163154694</v>
      </c>
      <c r="K9" s="38">
        <f t="shared" si="4"/>
        <v>6283.85</v>
      </c>
      <c r="L9" s="6">
        <f t="shared" si="5"/>
        <v>0.0006861566636026024</v>
      </c>
      <c r="N9" s="35"/>
    </row>
    <row r="10" spans="2:14" ht="12.75">
      <c r="B10" s="83">
        <v>33030</v>
      </c>
      <c r="C10" s="96">
        <v>11148.8899999999</v>
      </c>
      <c r="D10" s="6">
        <f t="shared" si="0"/>
        <v>0.002524380059666959</v>
      </c>
      <c r="E10" s="96">
        <v>11148.8899999999</v>
      </c>
      <c r="F10" s="6">
        <f t="shared" si="1"/>
        <v>0.004909919008437566</v>
      </c>
      <c r="G10" s="96">
        <v>130.63</v>
      </c>
      <c r="H10" s="6">
        <f t="shared" si="2"/>
        <v>0.00024403010326062014</v>
      </c>
      <c r="I10" s="96">
        <v>6671.31999999999</v>
      </c>
      <c r="J10" s="6">
        <f t="shared" si="3"/>
        <v>0.0034467069168235527</v>
      </c>
      <c r="K10" s="38">
        <f t="shared" si="4"/>
        <v>29099.72999999979</v>
      </c>
      <c r="L10" s="6">
        <f t="shared" si="5"/>
        <v>0.003177506409054387</v>
      </c>
      <c r="N10" s="35"/>
    </row>
    <row r="11" spans="2:14" ht="12.75">
      <c r="B11" s="83">
        <v>33031</v>
      </c>
      <c r="C11" s="96">
        <v>204.75</v>
      </c>
      <c r="D11" s="6">
        <f t="shared" si="0"/>
        <v>4.636038360920365E-05</v>
      </c>
      <c r="E11" s="96">
        <v>204.75</v>
      </c>
      <c r="F11" s="6">
        <f t="shared" si="1"/>
        <v>9.017094230704588E-05</v>
      </c>
      <c r="G11" s="96">
        <v>0</v>
      </c>
      <c r="H11" s="6">
        <f t="shared" si="2"/>
        <v>0</v>
      </c>
      <c r="I11" s="96">
        <v>235.729999999999</v>
      </c>
      <c r="J11" s="6">
        <f t="shared" si="3"/>
        <v>0.00012178882462583324</v>
      </c>
      <c r="K11" s="38">
        <f t="shared" si="4"/>
        <v>645.229999999999</v>
      </c>
      <c r="L11" s="6">
        <f t="shared" si="5"/>
        <v>7.045503378602392E-05</v>
      </c>
      <c r="N11" s="35"/>
    </row>
    <row r="12" spans="2:14" ht="12.75">
      <c r="B12" s="83">
        <v>33032</v>
      </c>
      <c r="C12" s="96">
        <v>0</v>
      </c>
      <c r="D12" s="6">
        <f t="shared" si="0"/>
        <v>0</v>
      </c>
      <c r="E12" s="96">
        <v>0</v>
      </c>
      <c r="F12" s="6">
        <f t="shared" si="1"/>
        <v>0</v>
      </c>
      <c r="G12" s="96">
        <v>0</v>
      </c>
      <c r="H12" s="6">
        <f t="shared" si="2"/>
        <v>0</v>
      </c>
      <c r="I12" s="96">
        <v>6156.73999999999</v>
      </c>
      <c r="J12" s="6">
        <f t="shared" si="3"/>
        <v>0.0031808515171036973</v>
      </c>
      <c r="K12" s="38">
        <f t="shared" si="4"/>
        <v>6156.73999999999</v>
      </c>
      <c r="L12" s="6">
        <f t="shared" si="5"/>
        <v>0.0006722770557967932</v>
      </c>
      <c r="N12" s="35"/>
    </row>
    <row r="13" spans="2:14" ht="12.75">
      <c r="B13" s="83">
        <v>33033</v>
      </c>
      <c r="C13" s="96">
        <v>13972.32</v>
      </c>
      <c r="D13" s="6">
        <f t="shared" si="0"/>
        <v>0.003163673333873252</v>
      </c>
      <c r="E13" s="96">
        <v>13972.32</v>
      </c>
      <c r="F13" s="6">
        <f t="shared" si="1"/>
        <v>0.006153344374190883</v>
      </c>
      <c r="G13" s="96">
        <v>384.44</v>
      </c>
      <c r="H13" s="6">
        <f t="shared" si="2"/>
        <v>0.000718172953360735</v>
      </c>
      <c r="I13" s="96">
        <v>19863.61</v>
      </c>
      <c r="J13" s="6">
        <f t="shared" si="3"/>
        <v>0.010262443111720858</v>
      </c>
      <c r="K13" s="38">
        <f t="shared" si="4"/>
        <v>48192.69</v>
      </c>
      <c r="L13" s="6">
        <f t="shared" si="5"/>
        <v>0.005262336844519601</v>
      </c>
      <c r="N13" s="35"/>
    </row>
    <row r="14" spans="2:14" ht="12.75">
      <c r="B14" s="83">
        <v>33034</v>
      </c>
      <c r="C14" s="96">
        <v>31282.84</v>
      </c>
      <c r="D14" s="6">
        <f t="shared" si="0"/>
        <v>0.007083196399440002</v>
      </c>
      <c r="E14" s="96">
        <v>31282.84</v>
      </c>
      <c r="F14" s="6">
        <f t="shared" si="1"/>
        <v>0.013776816414361646</v>
      </c>
      <c r="G14" s="96">
        <v>33.85</v>
      </c>
      <c r="H14" s="6">
        <f t="shared" si="2"/>
        <v>6.323523689330163E-05</v>
      </c>
      <c r="I14" s="96">
        <v>4655.34</v>
      </c>
      <c r="J14" s="6">
        <f t="shared" si="3"/>
        <v>0.0024051600849854878</v>
      </c>
      <c r="K14" s="38">
        <f t="shared" si="4"/>
        <v>67254.87</v>
      </c>
      <c r="L14" s="6">
        <f t="shared" si="5"/>
        <v>0.007343806298722399</v>
      </c>
      <c r="N14" s="35"/>
    </row>
    <row r="15" spans="2:14" ht="12.75">
      <c r="B15" s="83">
        <v>33035</v>
      </c>
      <c r="C15" s="96">
        <v>48.96</v>
      </c>
      <c r="D15" s="6">
        <f t="shared" si="0"/>
        <v>1.1085735685013973E-05</v>
      </c>
      <c r="E15" s="96">
        <v>48.96</v>
      </c>
      <c r="F15" s="6">
        <f t="shared" si="1"/>
        <v>2.1561754995618882E-05</v>
      </c>
      <c r="G15" s="96">
        <v>0</v>
      </c>
      <c r="H15" s="6">
        <f t="shared" si="2"/>
        <v>0</v>
      </c>
      <c r="I15" s="96">
        <v>0</v>
      </c>
      <c r="J15" s="6">
        <f t="shared" si="3"/>
        <v>0</v>
      </c>
      <c r="K15" s="38">
        <f t="shared" si="4"/>
        <v>97.92</v>
      </c>
      <c r="L15" s="6">
        <f t="shared" si="5"/>
        <v>1.069224448387005E-05</v>
      </c>
      <c r="N15" s="35"/>
    </row>
    <row r="16" spans="2:14" ht="12.75">
      <c r="B16" s="83">
        <v>33056</v>
      </c>
      <c r="C16" s="96">
        <v>5003.43999999999</v>
      </c>
      <c r="D16" s="6">
        <f t="shared" si="0"/>
        <v>0.0011329005995879533</v>
      </c>
      <c r="E16" s="96">
        <v>5003.43999999999</v>
      </c>
      <c r="F16" s="6">
        <f t="shared" si="1"/>
        <v>0.0022034915730244917</v>
      </c>
      <c r="G16" s="96">
        <v>45.42</v>
      </c>
      <c r="H16" s="6">
        <f t="shared" si="2"/>
        <v>8.484917163053944E-05</v>
      </c>
      <c r="I16" s="96">
        <v>45200.69</v>
      </c>
      <c r="J16" s="6">
        <f t="shared" si="3"/>
        <v>0.023352729425090903</v>
      </c>
      <c r="K16" s="38">
        <f t="shared" si="4"/>
        <v>55252.98999999998</v>
      </c>
      <c r="L16" s="6">
        <f t="shared" si="5"/>
        <v>0.006033276935711059</v>
      </c>
      <c r="N16" s="35"/>
    </row>
    <row r="17" spans="2:14" ht="12.75">
      <c r="B17" s="83">
        <v>33109</v>
      </c>
      <c r="C17" s="96">
        <v>7176.81999999999</v>
      </c>
      <c r="D17" s="6">
        <f t="shared" si="0"/>
        <v>0.0016250067315956263</v>
      </c>
      <c r="E17" s="96">
        <v>7176.81999999999</v>
      </c>
      <c r="F17" s="6">
        <f t="shared" si="1"/>
        <v>0.0031606379593067256</v>
      </c>
      <c r="G17" s="96">
        <v>5664.19999999999</v>
      </c>
      <c r="H17" s="6">
        <f t="shared" si="2"/>
        <v>0.010581300703428019</v>
      </c>
      <c r="I17" s="96">
        <v>0</v>
      </c>
      <c r="J17" s="6">
        <f t="shared" si="3"/>
        <v>0</v>
      </c>
      <c r="K17" s="38">
        <f t="shared" si="4"/>
        <v>20017.839999999967</v>
      </c>
      <c r="L17" s="6">
        <f t="shared" si="5"/>
        <v>0.0021858214799733754</v>
      </c>
      <c r="N17" s="35"/>
    </row>
    <row r="18" spans="2:14" ht="12.75">
      <c r="B18" s="83">
        <v>33122</v>
      </c>
      <c r="C18" s="96">
        <v>59909.51</v>
      </c>
      <c r="D18" s="6">
        <f t="shared" si="0"/>
        <v>0.0135649712597774</v>
      </c>
      <c r="E18" s="96">
        <v>59909.51</v>
      </c>
      <c r="F18" s="6">
        <f t="shared" si="1"/>
        <v>0.026383867984631933</v>
      </c>
      <c r="G18" s="96">
        <v>3869.53</v>
      </c>
      <c r="H18" s="6">
        <f t="shared" si="2"/>
        <v>0.0072286749251325695</v>
      </c>
      <c r="I18" s="96">
        <v>75347.7599999999</v>
      </c>
      <c r="J18" s="6">
        <f t="shared" si="3"/>
        <v>0.03892807503749798</v>
      </c>
      <c r="K18" s="38">
        <f t="shared" si="4"/>
        <v>199036.30999999988</v>
      </c>
      <c r="L18" s="6">
        <f t="shared" si="5"/>
        <v>0.021733505797460664</v>
      </c>
      <c r="N18" s="35"/>
    </row>
    <row r="19" spans="2:14" ht="12.75">
      <c r="B19" s="83">
        <v>33125</v>
      </c>
      <c r="C19" s="96">
        <v>1367.68</v>
      </c>
      <c r="D19" s="6">
        <f t="shared" si="0"/>
        <v>0.00030967604129248185</v>
      </c>
      <c r="E19" s="96">
        <v>1367.68</v>
      </c>
      <c r="F19" s="6">
        <f t="shared" si="1"/>
        <v>0.0006023198748449353</v>
      </c>
      <c r="G19" s="96">
        <v>0</v>
      </c>
      <c r="H19" s="6">
        <f t="shared" si="2"/>
        <v>0</v>
      </c>
      <c r="I19" s="96">
        <v>27608.6399999999</v>
      </c>
      <c r="J19" s="6">
        <f t="shared" si="3"/>
        <v>0.014263877381401464</v>
      </c>
      <c r="K19" s="38">
        <f t="shared" si="4"/>
        <v>30343.9999999999</v>
      </c>
      <c r="L19" s="6">
        <f t="shared" si="5"/>
        <v>0.0033133728208593932</v>
      </c>
      <c r="N19" s="35"/>
    </row>
    <row r="20" spans="2:14" ht="12.75">
      <c r="B20" s="83">
        <v>33126</v>
      </c>
      <c r="C20" s="96">
        <v>265713.989999999</v>
      </c>
      <c r="D20" s="6">
        <f t="shared" si="0"/>
        <v>0.06016411480699417</v>
      </c>
      <c r="E20" s="96">
        <v>265713.989999999</v>
      </c>
      <c r="F20" s="6">
        <f t="shared" si="1"/>
        <v>0.1170191983514768</v>
      </c>
      <c r="G20" s="96">
        <v>31804.54</v>
      </c>
      <c r="H20" s="6">
        <f t="shared" si="2"/>
        <v>0.05941410993153582</v>
      </c>
      <c r="I20" s="96">
        <v>31432.1699999999</v>
      </c>
      <c r="J20" s="6">
        <f t="shared" si="3"/>
        <v>0.016239286640391044</v>
      </c>
      <c r="K20" s="38">
        <f t="shared" si="4"/>
        <v>594664.689999998</v>
      </c>
      <c r="L20" s="6">
        <f t="shared" si="5"/>
        <v>0.06493362184849645</v>
      </c>
      <c r="N20" s="35"/>
    </row>
    <row r="21" spans="2:14" ht="12.75">
      <c r="B21" s="83">
        <v>33127</v>
      </c>
      <c r="C21" s="96">
        <v>60.02</v>
      </c>
      <c r="D21" s="6">
        <f t="shared" si="0"/>
        <v>1.3589988885100872E-05</v>
      </c>
      <c r="E21" s="96">
        <v>60.02</v>
      </c>
      <c r="F21" s="6">
        <f t="shared" si="1"/>
        <v>2.6432527263828542E-05</v>
      </c>
      <c r="G21" s="96">
        <v>0</v>
      </c>
      <c r="H21" s="6">
        <f t="shared" si="2"/>
        <v>0</v>
      </c>
      <c r="I21" s="96">
        <v>32599.1899999999</v>
      </c>
      <c r="J21" s="6">
        <f t="shared" si="3"/>
        <v>0.016842222177297</v>
      </c>
      <c r="K21" s="38">
        <f t="shared" si="4"/>
        <v>32719.2299999999</v>
      </c>
      <c r="L21" s="6">
        <f t="shared" si="5"/>
        <v>0.003572732909354314</v>
      </c>
      <c r="N21" s="35"/>
    </row>
    <row r="22" spans="2:14" ht="12.75">
      <c r="B22" s="83">
        <v>33128</v>
      </c>
      <c r="C22" s="96">
        <v>0</v>
      </c>
      <c r="D22" s="6">
        <f t="shared" si="0"/>
        <v>0</v>
      </c>
      <c r="E22" s="96">
        <v>0</v>
      </c>
      <c r="F22" s="6">
        <f t="shared" si="1"/>
        <v>0</v>
      </c>
      <c r="G22" s="96">
        <v>0</v>
      </c>
      <c r="H22" s="6">
        <f t="shared" si="2"/>
        <v>0</v>
      </c>
      <c r="I22" s="96">
        <v>15767.78</v>
      </c>
      <c r="J22" s="6">
        <f t="shared" si="3"/>
        <v>0.008146351305131843</v>
      </c>
      <c r="K22" s="38">
        <f t="shared" si="4"/>
        <v>15767.78</v>
      </c>
      <c r="L22" s="6">
        <f t="shared" si="5"/>
        <v>0.0017217418170739024</v>
      </c>
      <c r="N22" s="35"/>
    </row>
    <row r="23" spans="2:14" ht="12.75">
      <c r="B23" s="83">
        <v>33129</v>
      </c>
      <c r="C23" s="96">
        <v>16144.7199999999</v>
      </c>
      <c r="D23" s="6">
        <f t="shared" si="0"/>
        <v>0.00365555757002773</v>
      </c>
      <c r="E23" s="96">
        <v>16144.7199999999</v>
      </c>
      <c r="F23" s="6">
        <f t="shared" si="1"/>
        <v>0.0071100591730569014</v>
      </c>
      <c r="G23" s="96">
        <v>0</v>
      </c>
      <c r="H23" s="6">
        <f t="shared" si="2"/>
        <v>0</v>
      </c>
      <c r="I23" s="96">
        <v>1109.84999999999</v>
      </c>
      <c r="J23" s="6">
        <f t="shared" si="3"/>
        <v>0.0005733989183005149</v>
      </c>
      <c r="K23" s="38">
        <f t="shared" si="4"/>
        <v>33399.28999999979</v>
      </c>
      <c r="L23" s="6">
        <f t="shared" si="5"/>
        <v>0.0036469911587793495</v>
      </c>
      <c r="N23" s="35"/>
    </row>
    <row r="24" spans="2:14" ht="12.75">
      <c r="B24" s="83">
        <v>33130</v>
      </c>
      <c r="C24" s="96">
        <v>67216.6799999999</v>
      </c>
      <c r="D24" s="6">
        <f t="shared" si="0"/>
        <v>0.015219492404088316</v>
      </c>
      <c r="E24" s="96">
        <v>67216.6799999999</v>
      </c>
      <c r="F24" s="6">
        <f t="shared" si="1"/>
        <v>0.02960191147424252</v>
      </c>
      <c r="G24" s="96">
        <v>1544.43</v>
      </c>
      <c r="H24" s="6">
        <f t="shared" si="2"/>
        <v>0.0028851520506682966</v>
      </c>
      <c r="I24" s="96">
        <v>70834.1999999999</v>
      </c>
      <c r="J24" s="6">
        <f t="shared" si="3"/>
        <v>0.036596164940021304</v>
      </c>
      <c r="K24" s="38">
        <f t="shared" si="4"/>
        <v>206811.9899999997</v>
      </c>
      <c r="L24" s="6">
        <f t="shared" si="5"/>
        <v>0.02258256085861606</v>
      </c>
      <c r="N24" s="35"/>
    </row>
    <row r="25" spans="2:14" ht="12.75">
      <c r="B25" s="83">
        <v>33131</v>
      </c>
      <c r="C25" s="96">
        <v>347713.349999999</v>
      </c>
      <c r="D25" s="6">
        <f t="shared" si="0"/>
        <v>0.07873076577309522</v>
      </c>
      <c r="E25" s="96">
        <v>347713.349999999</v>
      </c>
      <c r="F25" s="6">
        <f t="shared" si="1"/>
        <v>0.15313133295355097</v>
      </c>
      <c r="G25" s="96">
        <v>184004.62</v>
      </c>
      <c r="H25" s="6">
        <f t="shared" si="2"/>
        <v>0.34373931270788616</v>
      </c>
      <c r="I25" s="96">
        <v>87267.8</v>
      </c>
      <c r="J25" s="6">
        <f t="shared" si="3"/>
        <v>0.0450865090980458</v>
      </c>
      <c r="K25" s="38">
        <f t="shared" si="4"/>
        <v>966699.119999998</v>
      </c>
      <c r="L25" s="6">
        <f t="shared" si="5"/>
        <v>0.10555742783274112</v>
      </c>
      <c r="N25" s="35"/>
    </row>
    <row r="26" spans="2:14" ht="12.75">
      <c r="B26" s="83">
        <v>33132</v>
      </c>
      <c r="C26" s="96">
        <v>146136.91</v>
      </c>
      <c r="D26" s="6">
        <f t="shared" si="0"/>
        <v>0.03308895339225235</v>
      </c>
      <c r="E26" s="96">
        <v>146136.91</v>
      </c>
      <c r="F26" s="6">
        <f t="shared" si="1"/>
        <v>0.06435801162656878</v>
      </c>
      <c r="G26" s="96">
        <v>29811.13</v>
      </c>
      <c r="H26" s="6">
        <f t="shared" si="2"/>
        <v>0.05569021765456458</v>
      </c>
      <c r="I26" s="96">
        <v>103219.72</v>
      </c>
      <c r="J26" s="6">
        <f t="shared" si="3"/>
        <v>0.05332799549063618</v>
      </c>
      <c r="K26" s="38">
        <f t="shared" si="4"/>
        <v>425304.67000000004</v>
      </c>
      <c r="L26" s="6">
        <f t="shared" si="5"/>
        <v>0.046440579164334896</v>
      </c>
      <c r="N26" s="35"/>
    </row>
    <row r="27" spans="2:14" ht="12.75">
      <c r="B27" s="83">
        <v>33133</v>
      </c>
      <c r="C27" s="96">
        <v>81043.58</v>
      </c>
      <c r="D27" s="6">
        <f t="shared" si="0"/>
        <v>0.018350239110442906</v>
      </c>
      <c r="E27" s="96">
        <v>81043.58</v>
      </c>
      <c r="F27" s="6">
        <f t="shared" si="1"/>
        <v>0.03569121356061762</v>
      </c>
      <c r="G27" s="96">
        <v>24884.52</v>
      </c>
      <c r="H27" s="6">
        <f t="shared" si="2"/>
        <v>0.04648680996088929</v>
      </c>
      <c r="I27" s="96">
        <v>54642.83</v>
      </c>
      <c r="J27" s="6">
        <f t="shared" si="3"/>
        <v>0.028230967801846384</v>
      </c>
      <c r="K27" s="38">
        <f t="shared" si="4"/>
        <v>241614.51</v>
      </c>
      <c r="L27" s="6">
        <f t="shared" si="5"/>
        <v>0.026382775855499033</v>
      </c>
      <c r="N27" s="35"/>
    </row>
    <row r="28" spans="2:14" ht="12.75">
      <c r="B28" s="83">
        <v>33134</v>
      </c>
      <c r="C28" s="96">
        <v>100212.82</v>
      </c>
      <c r="D28" s="6">
        <f t="shared" si="0"/>
        <v>0.02269062162520184</v>
      </c>
      <c r="E28" s="96">
        <v>100212.82</v>
      </c>
      <c r="F28" s="6">
        <f t="shared" si="1"/>
        <v>0.044133257194854086</v>
      </c>
      <c r="G28" s="96">
        <v>42861.5899999999</v>
      </c>
      <c r="H28" s="6">
        <f t="shared" si="2"/>
        <v>0.08006980198740213</v>
      </c>
      <c r="I28" s="96">
        <v>113599.35</v>
      </c>
      <c r="J28" s="6">
        <f t="shared" si="3"/>
        <v>0.05869058378126971</v>
      </c>
      <c r="K28" s="38">
        <f t="shared" si="4"/>
        <v>356886.57999999996</v>
      </c>
      <c r="L28" s="6">
        <f t="shared" si="5"/>
        <v>0.03896975660102377</v>
      </c>
      <c r="N28" s="35"/>
    </row>
    <row r="29" spans="2:14" ht="12.75">
      <c r="B29" s="83">
        <v>33135</v>
      </c>
      <c r="C29" s="96">
        <v>1705.66</v>
      </c>
      <c r="D29" s="6">
        <f t="shared" si="0"/>
        <v>0.00038620293971611383</v>
      </c>
      <c r="E29" s="96">
        <v>1705.66</v>
      </c>
      <c r="F29" s="6">
        <f t="shared" si="1"/>
        <v>0.0007511646859850349</v>
      </c>
      <c r="G29" s="96">
        <v>0</v>
      </c>
      <c r="H29" s="6">
        <f t="shared" si="2"/>
        <v>0</v>
      </c>
      <c r="I29" s="96">
        <v>31340.06</v>
      </c>
      <c r="J29" s="6">
        <f t="shared" si="3"/>
        <v>0.01619169843084507</v>
      </c>
      <c r="K29" s="38">
        <f t="shared" si="4"/>
        <v>34751.380000000005</v>
      </c>
      <c r="L29" s="6">
        <f t="shared" si="5"/>
        <v>0.003794630832433334</v>
      </c>
      <c r="N29" s="35"/>
    </row>
    <row r="30" spans="2:14" ht="12.75">
      <c r="B30" s="83">
        <v>33136</v>
      </c>
      <c r="C30" s="96">
        <v>13320.4599999999</v>
      </c>
      <c r="D30" s="6">
        <f t="shared" si="0"/>
        <v>0.0030160763636192835</v>
      </c>
      <c r="E30" s="96">
        <v>13320.4599999999</v>
      </c>
      <c r="F30" s="6">
        <f t="shared" si="1"/>
        <v>0.005866268279185853</v>
      </c>
      <c r="G30" s="96">
        <v>795.86</v>
      </c>
      <c r="H30" s="6">
        <f t="shared" si="2"/>
        <v>0.0014867472860828077</v>
      </c>
      <c r="I30" s="96">
        <v>453.319999999999</v>
      </c>
      <c r="J30" s="6">
        <f t="shared" si="3"/>
        <v>0.00023420570135062506</v>
      </c>
      <c r="K30" s="38">
        <f t="shared" si="4"/>
        <v>27890.099999999802</v>
      </c>
      <c r="L30" s="6">
        <f t="shared" si="5"/>
        <v>0.0030454224660905025</v>
      </c>
      <c r="N30" s="35"/>
    </row>
    <row r="31" spans="2:14" ht="12.75">
      <c r="B31" s="83">
        <v>33137</v>
      </c>
      <c r="C31" s="96">
        <v>7067.39999999999</v>
      </c>
      <c r="D31" s="6">
        <f t="shared" si="0"/>
        <v>0.0016002313803159239</v>
      </c>
      <c r="E31" s="96">
        <v>7067.39999999999</v>
      </c>
      <c r="F31" s="6">
        <f t="shared" si="1"/>
        <v>0.0031124499031053242</v>
      </c>
      <c r="G31" s="96">
        <v>0</v>
      </c>
      <c r="H31" s="6">
        <f t="shared" si="2"/>
        <v>0</v>
      </c>
      <c r="I31" s="96">
        <v>66480.8699999999</v>
      </c>
      <c r="J31" s="6">
        <f t="shared" si="3"/>
        <v>0.03434703693803436</v>
      </c>
      <c r="K31" s="38">
        <f t="shared" si="4"/>
        <v>80615.66999999987</v>
      </c>
      <c r="L31" s="6">
        <f t="shared" si="5"/>
        <v>0.008802721128175928</v>
      </c>
      <c r="N31" s="35"/>
    </row>
    <row r="32" spans="2:14" ht="12.75">
      <c r="B32" s="83">
        <v>33138</v>
      </c>
      <c r="C32" s="96">
        <v>66071.6699999999</v>
      </c>
      <c r="D32" s="6">
        <f t="shared" si="0"/>
        <v>0.014960234270577327</v>
      </c>
      <c r="E32" s="96">
        <v>66071.6699999999</v>
      </c>
      <c r="F32" s="6">
        <f t="shared" si="1"/>
        <v>0.02909765442588603</v>
      </c>
      <c r="G32" s="96">
        <v>16351.92</v>
      </c>
      <c r="H32" s="6">
        <f t="shared" si="2"/>
        <v>0.030547046820097984</v>
      </c>
      <c r="I32" s="96">
        <v>11245.25</v>
      </c>
      <c r="J32" s="6">
        <f t="shared" si="3"/>
        <v>0.005809806898246541</v>
      </c>
      <c r="K32" s="38">
        <f t="shared" si="4"/>
        <v>159740.5099999998</v>
      </c>
      <c r="L32" s="6">
        <f t="shared" si="5"/>
        <v>0.01744265305247229</v>
      </c>
      <c r="N32" s="35"/>
    </row>
    <row r="33" spans="2:14" ht="12.75">
      <c r="B33" s="83">
        <v>33139</v>
      </c>
      <c r="C33" s="96">
        <v>1192964.03</v>
      </c>
      <c r="D33" s="6">
        <f t="shared" si="0"/>
        <v>0.2701160931027181</v>
      </c>
      <c r="E33" s="96">
        <v>604.2</v>
      </c>
      <c r="F33" s="6">
        <f t="shared" si="1"/>
        <v>0.00026608685392877715</v>
      </c>
      <c r="G33" s="96">
        <v>0</v>
      </c>
      <c r="H33" s="6">
        <f t="shared" si="2"/>
        <v>0</v>
      </c>
      <c r="I33" s="96">
        <v>0</v>
      </c>
      <c r="J33" s="6">
        <f t="shared" si="3"/>
        <v>0</v>
      </c>
      <c r="K33" s="38">
        <f t="shared" si="4"/>
        <v>1193568.23</v>
      </c>
      <c r="L33" s="6">
        <f t="shared" si="5"/>
        <v>0.13033009929881575</v>
      </c>
      <c r="N33" s="35"/>
    </row>
    <row r="34" spans="2:14" ht="12.75">
      <c r="B34" s="83">
        <v>33140</v>
      </c>
      <c r="C34" s="96">
        <v>843364.3</v>
      </c>
      <c r="D34" s="6">
        <f t="shared" si="0"/>
        <v>0.19095820498318689</v>
      </c>
      <c r="E34" s="96">
        <v>0</v>
      </c>
      <c r="F34" s="6">
        <f t="shared" si="1"/>
        <v>0</v>
      </c>
      <c r="G34" s="96">
        <v>0</v>
      </c>
      <c r="H34" s="6">
        <f t="shared" si="2"/>
        <v>0</v>
      </c>
      <c r="I34" s="96">
        <v>0</v>
      </c>
      <c r="J34" s="6">
        <f t="shared" si="3"/>
        <v>0</v>
      </c>
      <c r="K34" s="38">
        <f t="shared" si="4"/>
        <v>843364.3</v>
      </c>
      <c r="L34" s="6">
        <f t="shared" si="5"/>
        <v>0.09209004579828357</v>
      </c>
      <c r="N34" s="35"/>
    </row>
    <row r="35" spans="2:14" ht="12.75">
      <c r="B35" s="83">
        <v>33141</v>
      </c>
      <c r="C35" s="96">
        <v>118614.58</v>
      </c>
      <c r="D35" s="6">
        <f t="shared" si="0"/>
        <v>0.026857227987519293</v>
      </c>
      <c r="E35" s="96">
        <v>8539.54</v>
      </c>
      <c r="F35" s="6">
        <f t="shared" si="1"/>
        <v>0.003760773473351456</v>
      </c>
      <c r="G35" s="96">
        <v>8462.94</v>
      </c>
      <c r="H35" s="6">
        <f t="shared" si="2"/>
        <v>0.015809631187999947</v>
      </c>
      <c r="I35" s="96">
        <v>4993.48999999999</v>
      </c>
      <c r="J35" s="6">
        <f t="shared" si="3"/>
        <v>0.002579863733427453</v>
      </c>
      <c r="K35" s="38">
        <f t="shared" si="4"/>
        <v>140610.55</v>
      </c>
      <c r="L35" s="6">
        <f t="shared" si="5"/>
        <v>0.01535378245109716</v>
      </c>
      <c r="N35" s="35"/>
    </row>
    <row r="36" spans="2:14" ht="12.75">
      <c r="B36" s="83">
        <v>33142</v>
      </c>
      <c r="C36" s="96">
        <v>84299.49</v>
      </c>
      <c r="D36" s="6">
        <f t="shared" si="0"/>
        <v>0.019087456383200134</v>
      </c>
      <c r="E36" s="96">
        <v>84299.49</v>
      </c>
      <c r="F36" s="6">
        <f t="shared" si="1"/>
        <v>0.03712510109549886</v>
      </c>
      <c r="G36" s="96">
        <v>7673.86999999999</v>
      </c>
      <c r="H36" s="6">
        <f t="shared" si="2"/>
        <v>0.014335568311326439</v>
      </c>
      <c r="I36" s="96">
        <v>13024.29</v>
      </c>
      <c r="J36" s="6">
        <f t="shared" si="3"/>
        <v>0.006728939764501763</v>
      </c>
      <c r="K36" s="38">
        <f t="shared" si="4"/>
        <v>189297.14</v>
      </c>
      <c r="L36" s="6">
        <f t="shared" si="5"/>
        <v>0.020670050050831053</v>
      </c>
      <c r="N36" s="35"/>
    </row>
    <row r="37" spans="2:14" ht="12.75">
      <c r="B37" s="83">
        <v>33143</v>
      </c>
      <c r="C37" s="96">
        <v>18147.1199999999</v>
      </c>
      <c r="D37" s="6">
        <f t="shared" si="0"/>
        <v>0.004108949668387043</v>
      </c>
      <c r="E37" s="96">
        <v>18147.1199999999</v>
      </c>
      <c r="F37" s="6">
        <f t="shared" si="1"/>
        <v>0.007991906767077067</v>
      </c>
      <c r="G37" s="96">
        <v>0</v>
      </c>
      <c r="H37" s="6">
        <f t="shared" si="2"/>
        <v>0</v>
      </c>
      <c r="I37" s="96">
        <v>43897.94</v>
      </c>
      <c r="J37" s="6">
        <f t="shared" si="3"/>
        <v>0.02267966960546122</v>
      </c>
      <c r="K37" s="38">
        <f t="shared" si="4"/>
        <v>80192.1799999998</v>
      </c>
      <c r="L37" s="6">
        <f t="shared" si="5"/>
        <v>0.00875647869949461</v>
      </c>
      <c r="N37" s="35"/>
    </row>
    <row r="38" spans="2:14" ht="12.75">
      <c r="B38" s="83">
        <v>33144</v>
      </c>
      <c r="C38" s="96">
        <v>14922.34</v>
      </c>
      <c r="D38" s="6">
        <f t="shared" si="0"/>
        <v>0.0033787809853331576</v>
      </c>
      <c r="E38" s="96">
        <v>14922.34</v>
      </c>
      <c r="F38" s="6">
        <f t="shared" si="1"/>
        <v>0.006571728738589124</v>
      </c>
      <c r="G38" s="96">
        <v>544.029999999999</v>
      </c>
      <c r="H38" s="6">
        <f t="shared" si="2"/>
        <v>0.001016303277018104</v>
      </c>
      <c r="I38" s="96">
        <v>25472.45</v>
      </c>
      <c r="J38" s="6">
        <f t="shared" si="3"/>
        <v>0.013160224603742924</v>
      </c>
      <c r="K38" s="38">
        <f t="shared" si="4"/>
        <v>55861.16</v>
      </c>
      <c r="L38" s="6">
        <f t="shared" si="5"/>
        <v>0.006099685251966732</v>
      </c>
      <c r="N38" s="35"/>
    </row>
    <row r="39" spans="2:14" ht="12.75">
      <c r="B39" s="83">
        <v>33145</v>
      </c>
      <c r="C39" s="96">
        <v>6105.73999999999</v>
      </c>
      <c r="D39" s="6">
        <f t="shared" si="0"/>
        <v>0.001382488149538748</v>
      </c>
      <c r="E39" s="96">
        <v>6105.73999999999</v>
      </c>
      <c r="F39" s="6">
        <f t="shared" si="1"/>
        <v>0.0026889393371517527</v>
      </c>
      <c r="G39" s="96">
        <v>0</v>
      </c>
      <c r="H39" s="6">
        <f t="shared" si="2"/>
        <v>0</v>
      </c>
      <c r="I39" s="96">
        <v>30598.07</v>
      </c>
      <c r="J39" s="6">
        <f t="shared" si="3"/>
        <v>0.015808352696385634</v>
      </c>
      <c r="K39" s="38">
        <f t="shared" si="4"/>
        <v>42809.54999999998</v>
      </c>
      <c r="L39" s="6">
        <f t="shared" si="5"/>
        <v>0.004674532014342922</v>
      </c>
      <c r="N39" s="35"/>
    </row>
    <row r="40" spans="2:14" ht="12.75">
      <c r="B40" s="83">
        <v>33146</v>
      </c>
      <c r="C40" s="96">
        <v>10851.36</v>
      </c>
      <c r="D40" s="6">
        <f t="shared" si="0"/>
        <v>0.0024570120257952047</v>
      </c>
      <c r="E40" s="96">
        <v>10851.36</v>
      </c>
      <c r="F40" s="6">
        <f t="shared" si="1"/>
        <v>0.004778888188097609</v>
      </c>
      <c r="G40" s="96">
        <v>388.66</v>
      </c>
      <c r="H40" s="6">
        <f t="shared" si="2"/>
        <v>0.0007260563418301511</v>
      </c>
      <c r="I40" s="96">
        <v>43486.87</v>
      </c>
      <c r="J40" s="6">
        <f t="shared" si="3"/>
        <v>0.022467292173064233</v>
      </c>
      <c r="K40" s="38">
        <f t="shared" si="4"/>
        <v>65578.25</v>
      </c>
      <c r="L40" s="6">
        <f t="shared" si="5"/>
        <v>0.007160730002291168</v>
      </c>
      <c r="N40" s="35"/>
    </row>
    <row r="41" spans="2:14" ht="12.75">
      <c r="B41" s="83">
        <v>33147</v>
      </c>
      <c r="C41" s="96">
        <v>671.049999999999</v>
      </c>
      <c r="D41" s="6">
        <f t="shared" si="0"/>
        <v>0.00015194205333800276</v>
      </c>
      <c r="E41" s="96">
        <v>671.049999999999</v>
      </c>
      <c r="F41" s="6">
        <f t="shared" si="1"/>
        <v>0.0002955272812461199</v>
      </c>
      <c r="G41" s="96">
        <v>0</v>
      </c>
      <c r="H41" s="6">
        <f t="shared" si="2"/>
        <v>0</v>
      </c>
      <c r="I41" s="96">
        <v>0</v>
      </c>
      <c r="J41" s="6">
        <f t="shared" si="3"/>
        <v>0</v>
      </c>
      <c r="K41" s="38">
        <f t="shared" si="4"/>
        <v>1342.099999999998</v>
      </c>
      <c r="L41" s="6">
        <f t="shared" si="5"/>
        <v>0.0001465488288582718</v>
      </c>
      <c r="N41" s="35"/>
    </row>
    <row r="42" spans="2:14" ht="12.75">
      <c r="B42" s="83">
        <v>33149</v>
      </c>
      <c r="C42" s="96">
        <v>68297.8399999999</v>
      </c>
      <c r="D42" s="6">
        <f t="shared" si="0"/>
        <v>0.015464293343492107</v>
      </c>
      <c r="E42" s="96">
        <v>68297.8399999999</v>
      </c>
      <c r="F42" s="6">
        <f t="shared" si="1"/>
        <v>0.030078049281249526</v>
      </c>
      <c r="G42" s="96">
        <v>33854.73</v>
      </c>
      <c r="H42" s="6">
        <f t="shared" si="2"/>
        <v>0.0632440730135529</v>
      </c>
      <c r="I42" s="96">
        <v>31966.4399999999</v>
      </c>
      <c r="J42" s="6">
        <f t="shared" si="3"/>
        <v>0.016515314788411426</v>
      </c>
      <c r="K42" s="38">
        <f t="shared" si="4"/>
        <v>202416.8499999997</v>
      </c>
      <c r="L42" s="6">
        <f t="shared" si="5"/>
        <v>0.022102639377602616</v>
      </c>
      <c r="N42" s="35"/>
    </row>
    <row r="43" spans="2:14" ht="12.75">
      <c r="B43" s="83">
        <v>33150</v>
      </c>
      <c r="C43" s="96">
        <v>175.5</v>
      </c>
      <c r="D43" s="6">
        <f t="shared" si="0"/>
        <v>3.97374716650317E-05</v>
      </c>
      <c r="E43" s="96">
        <v>175.5</v>
      </c>
      <c r="F43" s="6">
        <f t="shared" si="1"/>
        <v>7.728937912032504E-05</v>
      </c>
      <c r="G43" s="96">
        <v>0</v>
      </c>
      <c r="H43" s="6">
        <f t="shared" si="2"/>
        <v>0</v>
      </c>
      <c r="I43" s="96">
        <v>0</v>
      </c>
      <c r="J43" s="6">
        <f t="shared" si="3"/>
        <v>0</v>
      </c>
      <c r="K43" s="38">
        <f t="shared" si="4"/>
        <v>351</v>
      </c>
      <c r="L43" s="6">
        <f t="shared" si="5"/>
        <v>3.8326979307990074E-05</v>
      </c>
      <c r="N43" s="35"/>
    </row>
    <row r="44" spans="2:14" ht="12.75">
      <c r="B44" s="83">
        <v>33154</v>
      </c>
      <c r="C44" s="96">
        <v>3156.07</v>
      </c>
      <c r="D44" s="6">
        <f t="shared" si="0"/>
        <v>0.0007146110666544536</v>
      </c>
      <c r="E44" s="96">
        <v>3156.07</v>
      </c>
      <c r="F44" s="6">
        <f t="shared" si="1"/>
        <v>0.0013899184658705656</v>
      </c>
      <c r="G44" s="96">
        <v>4718.10999999999</v>
      </c>
      <c r="H44" s="6">
        <f t="shared" si="2"/>
        <v>0.008813908524037066</v>
      </c>
      <c r="I44" s="96">
        <v>495.47</v>
      </c>
      <c r="J44" s="6">
        <f t="shared" si="3"/>
        <v>0.0002559823057623631</v>
      </c>
      <c r="K44" s="38">
        <f t="shared" si="4"/>
        <v>11525.719999999988</v>
      </c>
      <c r="L44" s="6">
        <f t="shared" si="5"/>
        <v>0.0012585357035603615</v>
      </c>
      <c r="N44" s="35"/>
    </row>
    <row r="45" spans="2:14" ht="12.75">
      <c r="B45" s="83">
        <v>33155</v>
      </c>
      <c r="C45" s="96">
        <v>0</v>
      </c>
      <c r="D45" s="6">
        <f t="shared" si="0"/>
        <v>0</v>
      </c>
      <c r="E45" s="96">
        <v>0</v>
      </c>
      <c r="F45" s="6">
        <f t="shared" si="1"/>
        <v>0</v>
      </c>
      <c r="G45" s="96">
        <v>0</v>
      </c>
      <c r="H45" s="6">
        <f t="shared" si="2"/>
        <v>0</v>
      </c>
      <c r="I45" s="96">
        <v>36330.66</v>
      </c>
      <c r="J45" s="6">
        <f t="shared" si="3"/>
        <v>0.018770069059011556</v>
      </c>
      <c r="K45" s="38">
        <f t="shared" si="4"/>
        <v>36330.66</v>
      </c>
      <c r="L45" s="6">
        <f t="shared" si="5"/>
        <v>0.003967078216711176</v>
      </c>
      <c r="N45" s="35"/>
    </row>
    <row r="46" spans="2:14" ht="12.75">
      <c r="B46" s="83">
        <v>33156</v>
      </c>
      <c r="C46" s="96">
        <v>38969.3399999999</v>
      </c>
      <c r="D46" s="6">
        <f t="shared" si="0"/>
        <v>0.00882360708863238</v>
      </c>
      <c r="E46" s="96">
        <v>38969.3399999999</v>
      </c>
      <c r="F46" s="6">
        <f t="shared" si="1"/>
        <v>0.017161915061702792</v>
      </c>
      <c r="G46" s="96">
        <v>6387.32999999999</v>
      </c>
      <c r="H46" s="6">
        <f t="shared" si="2"/>
        <v>0.011932180965013047</v>
      </c>
      <c r="I46" s="96">
        <v>65947.7899999999</v>
      </c>
      <c r="J46" s="6">
        <f t="shared" si="3"/>
        <v>0.03407162359806262</v>
      </c>
      <c r="K46" s="38">
        <f t="shared" si="4"/>
        <v>150273.7999999997</v>
      </c>
      <c r="L46" s="6">
        <f t="shared" si="5"/>
        <v>0.016408948214054208</v>
      </c>
      <c r="N46" s="35"/>
    </row>
    <row r="47" spans="2:14" ht="12.75">
      <c r="B47" s="83">
        <v>33157</v>
      </c>
      <c r="C47" s="96">
        <v>231.509999999999</v>
      </c>
      <c r="D47" s="6">
        <f t="shared" si="0"/>
        <v>5.241949894684587E-05</v>
      </c>
      <c r="E47" s="96">
        <v>231.509999999999</v>
      </c>
      <c r="F47" s="6">
        <f t="shared" si="1"/>
        <v>0.00010195592114043516</v>
      </c>
      <c r="G47" s="96">
        <v>0</v>
      </c>
      <c r="H47" s="6">
        <f t="shared" si="2"/>
        <v>0</v>
      </c>
      <c r="I47" s="96">
        <v>10064.2099999999</v>
      </c>
      <c r="J47" s="6">
        <f t="shared" si="3"/>
        <v>0.005199627992565861</v>
      </c>
      <c r="K47" s="38">
        <f t="shared" si="4"/>
        <v>10527.2299999999</v>
      </c>
      <c r="L47" s="6">
        <f t="shared" si="5"/>
        <v>0.0011495069127648104</v>
      </c>
      <c r="N47" s="35"/>
    </row>
    <row r="48" spans="2:14" ht="12.75">
      <c r="B48" s="83">
        <v>33158</v>
      </c>
      <c r="C48" s="96">
        <v>18.28</v>
      </c>
      <c r="D48" s="6">
        <f t="shared" si="0"/>
        <v>4.1390369346825045E-06</v>
      </c>
      <c r="E48" s="96">
        <v>18.28</v>
      </c>
      <c r="F48" s="6">
        <f t="shared" si="1"/>
        <v>8.050426497547246E-06</v>
      </c>
      <c r="G48" s="96">
        <v>0</v>
      </c>
      <c r="H48" s="6">
        <f t="shared" si="2"/>
        <v>0</v>
      </c>
      <c r="I48" s="96">
        <v>932.899999999999</v>
      </c>
      <c r="J48" s="6">
        <f t="shared" si="3"/>
        <v>0.0004819785114047435</v>
      </c>
      <c r="K48" s="38">
        <f t="shared" si="4"/>
        <v>969.4599999999989</v>
      </c>
      <c r="L48" s="6">
        <f t="shared" si="5"/>
        <v>0.00010585889846132197</v>
      </c>
      <c r="N48" s="35"/>
    </row>
    <row r="49" spans="2:14" ht="12.75">
      <c r="B49" s="83">
        <v>33160</v>
      </c>
      <c r="C49" s="96">
        <v>153684.209999999</v>
      </c>
      <c r="D49" s="6">
        <f t="shared" si="0"/>
        <v>0.03479784581332047</v>
      </c>
      <c r="E49" s="96">
        <v>153684.209999999</v>
      </c>
      <c r="F49" s="6">
        <f t="shared" si="1"/>
        <v>0.0676818072450004</v>
      </c>
      <c r="G49" s="96">
        <v>29012.3699999999</v>
      </c>
      <c r="H49" s="6">
        <f t="shared" si="2"/>
        <v>0.05419805287403578</v>
      </c>
      <c r="I49" s="96">
        <v>87313.2299999999</v>
      </c>
      <c r="J49" s="6">
        <f t="shared" si="3"/>
        <v>0.04510998029943187</v>
      </c>
      <c r="K49" s="38">
        <f t="shared" si="4"/>
        <v>423694.0199999978</v>
      </c>
      <c r="L49" s="6">
        <f t="shared" si="5"/>
        <v>0.046264706374527204</v>
      </c>
      <c r="N49" s="35"/>
    </row>
    <row r="50" spans="2:14" ht="12.75">
      <c r="B50" s="83">
        <v>33161</v>
      </c>
      <c r="C50" s="96">
        <v>0</v>
      </c>
      <c r="D50" s="6">
        <f t="shared" si="0"/>
        <v>0</v>
      </c>
      <c r="E50" s="96">
        <v>0</v>
      </c>
      <c r="F50" s="6">
        <f t="shared" si="1"/>
        <v>0</v>
      </c>
      <c r="G50" s="96">
        <v>0</v>
      </c>
      <c r="H50" s="6">
        <f t="shared" si="2"/>
        <v>0</v>
      </c>
      <c r="I50" s="96">
        <v>1618.65</v>
      </c>
      <c r="J50" s="6">
        <f t="shared" si="3"/>
        <v>0.000836268107498434</v>
      </c>
      <c r="K50" s="38">
        <f t="shared" si="4"/>
        <v>1618.65</v>
      </c>
      <c r="L50" s="6">
        <f t="shared" si="5"/>
        <v>0.000176746339193385</v>
      </c>
      <c r="N50" s="35"/>
    </row>
    <row r="51" spans="2:14" ht="12.75">
      <c r="B51" s="83">
        <v>33162</v>
      </c>
      <c r="C51" s="96">
        <v>0</v>
      </c>
      <c r="D51" s="6">
        <f t="shared" si="0"/>
        <v>0</v>
      </c>
      <c r="E51" s="96">
        <v>0</v>
      </c>
      <c r="F51" s="6">
        <f t="shared" si="1"/>
        <v>0</v>
      </c>
      <c r="G51" s="96">
        <v>0</v>
      </c>
      <c r="H51" s="6">
        <f t="shared" si="2"/>
        <v>0</v>
      </c>
      <c r="I51" s="96">
        <v>2088.63</v>
      </c>
      <c r="J51" s="6">
        <f t="shared" si="3"/>
        <v>0.0010790811215299503</v>
      </c>
      <c r="K51" s="38">
        <f t="shared" si="4"/>
        <v>2088.63</v>
      </c>
      <c r="L51" s="6">
        <f t="shared" si="5"/>
        <v>0.00022806518174372451</v>
      </c>
      <c r="N51" s="35"/>
    </row>
    <row r="52" spans="2:14" ht="12.75">
      <c r="B52" s="83">
        <v>33165</v>
      </c>
      <c r="C52" s="96">
        <v>0</v>
      </c>
      <c r="D52" s="6">
        <f t="shared" si="0"/>
        <v>0</v>
      </c>
      <c r="E52" s="96">
        <v>0</v>
      </c>
      <c r="F52" s="6">
        <f t="shared" si="1"/>
        <v>0</v>
      </c>
      <c r="G52" s="96">
        <v>0</v>
      </c>
      <c r="H52" s="6">
        <f t="shared" si="2"/>
        <v>0</v>
      </c>
      <c r="I52" s="96">
        <v>28000.5999999999</v>
      </c>
      <c r="J52" s="6">
        <f t="shared" si="3"/>
        <v>0.014466381719840958</v>
      </c>
      <c r="K52" s="38">
        <f t="shared" si="4"/>
        <v>28000.5999999999</v>
      </c>
      <c r="L52" s="6">
        <f t="shared" si="5"/>
        <v>0.003057488366983769</v>
      </c>
      <c r="N52" s="35"/>
    </row>
    <row r="53" spans="2:14" ht="12.75">
      <c r="B53" s="83">
        <v>33166</v>
      </c>
      <c r="C53" s="96">
        <v>132853.76</v>
      </c>
      <c r="D53" s="6">
        <f t="shared" si="0"/>
        <v>0.030081324920757394</v>
      </c>
      <c r="E53" s="96">
        <v>132853.76</v>
      </c>
      <c r="F53" s="6">
        <f t="shared" si="1"/>
        <v>0.05850817449686994</v>
      </c>
      <c r="G53" s="96">
        <v>5928.43</v>
      </c>
      <c r="H53" s="6">
        <f t="shared" si="2"/>
        <v>0.011074909171502398</v>
      </c>
      <c r="I53" s="96">
        <v>21430.9</v>
      </c>
      <c r="J53" s="6">
        <f t="shared" si="3"/>
        <v>0.011072176310498371</v>
      </c>
      <c r="K53" s="38">
        <f t="shared" si="4"/>
        <v>293066.85000000003</v>
      </c>
      <c r="L53" s="6">
        <f t="shared" si="5"/>
        <v>0.03200104585700237</v>
      </c>
      <c r="N53" s="35"/>
    </row>
    <row r="54" spans="2:14" ht="12.75">
      <c r="B54" s="83">
        <v>33168</v>
      </c>
      <c r="C54" s="96">
        <v>1145.61999999999</v>
      </c>
      <c r="D54" s="6">
        <f t="shared" si="0"/>
        <v>0.00025939625235836593</v>
      </c>
      <c r="E54" s="96">
        <v>1145.61999999999</v>
      </c>
      <c r="F54" s="6">
        <f t="shared" si="1"/>
        <v>0.000504525689503282</v>
      </c>
      <c r="G54" s="96">
        <v>0</v>
      </c>
      <c r="H54" s="6">
        <f t="shared" si="2"/>
        <v>0</v>
      </c>
      <c r="I54" s="96">
        <v>3385.82</v>
      </c>
      <c r="J54" s="6">
        <f t="shared" si="3"/>
        <v>0.0017492683926298752</v>
      </c>
      <c r="K54" s="38">
        <f t="shared" si="4"/>
        <v>5677.0599999999795</v>
      </c>
      <c r="L54" s="6">
        <f t="shared" si="5"/>
        <v>0.0006198990346160038</v>
      </c>
      <c r="N54" s="35"/>
    </row>
    <row r="55" spans="2:14" ht="12.75">
      <c r="B55" s="83">
        <v>33169</v>
      </c>
      <c r="C55" s="96">
        <v>10830.86</v>
      </c>
      <c r="D55" s="6">
        <f t="shared" si="0"/>
        <v>0.002452370326825785</v>
      </c>
      <c r="E55" s="96">
        <v>10830.86</v>
      </c>
      <c r="F55" s="6">
        <f t="shared" si="1"/>
        <v>0.004769860083983839</v>
      </c>
      <c r="G55" s="96">
        <v>0</v>
      </c>
      <c r="H55" s="6">
        <f t="shared" si="2"/>
        <v>0</v>
      </c>
      <c r="I55" s="96">
        <v>20416.66</v>
      </c>
      <c r="J55" s="6">
        <f t="shared" si="3"/>
        <v>0.010548173860710454</v>
      </c>
      <c r="K55" s="38">
        <f t="shared" si="4"/>
        <v>42078.380000000005</v>
      </c>
      <c r="L55" s="6">
        <f t="shared" si="5"/>
        <v>0.004594692876278472</v>
      </c>
      <c r="N55" s="35"/>
    </row>
    <row r="56" spans="2:14" ht="12.75">
      <c r="B56" s="83">
        <v>33170</v>
      </c>
      <c r="C56" s="96">
        <v>363.12</v>
      </c>
      <c r="D56" s="6">
        <f t="shared" si="0"/>
        <v>8.221920633052029E-05</v>
      </c>
      <c r="E56" s="96">
        <v>363.12</v>
      </c>
      <c r="F56" s="6">
        <f t="shared" si="1"/>
        <v>0.00015991634955084003</v>
      </c>
      <c r="G56" s="96">
        <v>0</v>
      </c>
      <c r="H56" s="6">
        <f t="shared" si="2"/>
        <v>0</v>
      </c>
      <c r="I56" s="96">
        <v>0</v>
      </c>
      <c r="J56" s="6">
        <f t="shared" si="3"/>
        <v>0</v>
      </c>
      <c r="K56" s="38">
        <f t="shared" si="4"/>
        <v>726.24</v>
      </c>
      <c r="L56" s="6">
        <f t="shared" si="5"/>
        <v>7.930081325536954E-05</v>
      </c>
      <c r="N56" s="35"/>
    </row>
    <row r="57" spans="2:14" ht="12.75">
      <c r="B57" s="83">
        <v>33172</v>
      </c>
      <c r="C57" s="96">
        <v>103353.94</v>
      </c>
      <c r="D57" s="6">
        <f t="shared" si="0"/>
        <v>0.023401847647973713</v>
      </c>
      <c r="E57" s="96">
        <v>103353.94</v>
      </c>
      <c r="F57" s="6">
        <f t="shared" si="1"/>
        <v>0.04551659175065143</v>
      </c>
      <c r="G57" s="96">
        <v>9081.15999999999</v>
      </c>
      <c r="H57" s="6">
        <f t="shared" si="2"/>
        <v>0.016964528917754046</v>
      </c>
      <c r="I57" s="96">
        <v>119037.38</v>
      </c>
      <c r="J57" s="6">
        <f t="shared" si="3"/>
        <v>0.06150011706926879</v>
      </c>
      <c r="K57" s="38">
        <f t="shared" si="4"/>
        <v>334826.42000000004</v>
      </c>
      <c r="L57" s="6">
        <f t="shared" si="5"/>
        <v>0.03656092669831452</v>
      </c>
      <c r="N57" s="35"/>
    </row>
    <row r="58" spans="2:14" ht="12.75">
      <c r="B58" s="83">
        <v>33173</v>
      </c>
      <c r="C58" s="96">
        <v>0</v>
      </c>
      <c r="D58" s="6">
        <f t="shared" si="0"/>
        <v>0</v>
      </c>
      <c r="E58" s="96">
        <v>0</v>
      </c>
      <c r="F58" s="6">
        <f t="shared" si="1"/>
        <v>0</v>
      </c>
      <c r="G58" s="96">
        <v>0</v>
      </c>
      <c r="H58" s="6">
        <f t="shared" si="2"/>
        <v>0</v>
      </c>
      <c r="I58" s="96">
        <v>19613.59</v>
      </c>
      <c r="J58" s="6">
        <f t="shared" si="3"/>
        <v>0.010133271424057214</v>
      </c>
      <c r="K58" s="38">
        <f t="shared" si="4"/>
        <v>19613.59</v>
      </c>
      <c r="L58" s="6">
        <f t="shared" si="5"/>
        <v>0.002141679937565245</v>
      </c>
      <c r="N58" s="35"/>
    </row>
    <row r="59" spans="2:14" ht="12.75">
      <c r="B59" s="83">
        <v>33174</v>
      </c>
      <c r="C59" s="96">
        <v>241</v>
      </c>
      <c r="D59" s="6">
        <f t="shared" si="0"/>
        <v>5.456826593317744E-05</v>
      </c>
      <c r="E59" s="96">
        <v>241</v>
      </c>
      <c r="F59" s="6">
        <f t="shared" si="1"/>
        <v>0.00010613527275212727</v>
      </c>
      <c r="G59" s="96">
        <v>0</v>
      </c>
      <c r="H59" s="6">
        <f t="shared" si="2"/>
        <v>0</v>
      </c>
      <c r="I59" s="96">
        <v>13102.01</v>
      </c>
      <c r="J59" s="6">
        <f t="shared" si="3"/>
        <v>0.006769093446468079</v>
      </c>
      <c r="K59" s="38">
        <f t="shared" si="4"/>
        <v>13584.01</v>
      </c>
      <c r="L59" s="6">
        <f t="shared" si="5"/>
        <v>0.0014832879492579208</v>
      </c>
      <c r="N59" s="35"/>
    </row>
    <row r="60" spans="2:14" ht="12.75">
      <c r="B60" s="83">
        <v>33175</v>
      </c>
      <c r="C60" s="96">
        <v>6371.42</v>
      </c>
      <c r="D60" s="6">
        <f t="shared" si="0"/>
        <v>0.001442644568182429</v>
      </c>
      <c r="E60" s="96">
        <v>6371.42</v>
      </c>
      <c r="F60" s="6">
        <f t="shared" si="1"/>
        <v>0.0028059435664662185</v>
      </c>
      <c r="G60" s="96">
        <v>0</v>
      </c>
      <c r="H60" s="6">
        <f t="shared" si="2"/>
        <v>0</v>
      </c>
      <c r="I60" s="96">
        <v>30038.9399999999</v>
      </c>
      <c r="J60" s="6">
        <f t="shared" si="3"/>
        <v>0.015519480743248338</v>
      </c>
      <c r="K60" s="38">
        <f t="shared" si="4"/>
        <v>42781.7799999999</v>
      </c>
      <c r="L60" s="6">
        <f t="shared" si="5"/>
        <v>0.004671499706036979</v>
      </c>
      <c r="N60" s="35"/>
    </row>
    <row r="61" spans="2:14" ht="12.75">
      <c r="B61" s="83">
        <v>33176</v>
      </c>
      <c r="C61" s="96">
        <v>8307.12999999999</v>
      </c>
      <c r="D61" s="6">
        <f t="shared" si="0"/>
        <v>0.001880936427309028</v>
      </c>
      <c r="E61" s="96">
        <v>8307.12999999999</v>
      </c>
      <c r="F61" s="6">
        <f t="shared" si="1"/>
        <v>0.003658421196420655</v>
      </c>
      <c r="G61" s="96">
        <v>0</v>
      </c>
      <c r="H61" s="6">
        <f t="shared" si="2"/>
        <v>0</v>
      </c>
      <c r="I61" s="96">
        <v>69319.4799999999</v>
      </c>
      <c r="J61" s="6">
        <f t="shared" si="3"/>
        <v>0.03581359179092172</v>
      </c>
      <c r="K61" s="38">
        <f t="shared" si="4"/>
        <v>85933.73999999987</v>
      </c>
      <c r="L61" s="6">
        <f t="shared" si="5"/>
        <v>0.009383420726034741</v>
      </c>
      <c r="N61" s="35"/>
    </row>
    <row r="62" spans="2:14" ht="12.75">
      <c r="B62" s="83">
        <v>33177</v>
      </c>
      <c r="C62" s="96">
        <v>2101.63999999999</v>
      </c>
      <c r="D62" s="6">
        <f t="shared" si="0"/>
        <v>0.0004758624498581016</v>
      </c>
      <c r="E62" s="96">
        <v>2101.63999999999</v>
      </c>
      <c r="F62" s="6">
        <f t="shared" si="1"/>
        <v>0.00092555242583726</v>
      </c>
      <c r="G62" s="96">
        <v>0</v>
      </c>
      <c r="H62" s="6">
        <f t="shared" si="2"/>
        <v>0</v>
      </c>
      <c r="I62" s="96">
        <v>14508.53</v>
      </c>
      <c r="J62" s="6">
        <f t="shared" si="3"/>
        <v>0.007495765561229576</v>
      </c>
      <c r="K62" s="38">
        <f t="shared" si="4"/>
        <v>18711.80999999998</v>
      </c>
      <c r="L62" s="6">
        <f t="shared" si="5"/>
        <v>0.0020432112669089486</v>
      </c>
      <c r="N62" s="35"/>
    </row>
    <row r="63" spans="2:14" ht="12.75">
      <c r="B63" s="83">
        <v>33178</v>
      </c>
      <c r="C63" s="96">
        <v>142479.26</v>
      </c>
      <c r="D63" s="6">
        <f t="shared" si="0"/>
        <v>0.0322607724051549</v>
      </c>
      <c r="E63" s="96">
        <v>142479.26</v>
      </c>
      <c r="F63" s="6">
        <f t="shared" si="1"/>
        <v>0.062747199674777</v>
      </c>
      <c r="G63" s="96">
        <v>48073.1999999999</v>
      </c>
      <c r="H63" s="6">
        <f t="shared" si="2"/>
        <v>0.08980561861799297</v>
      </c>
      <c r="I63" s="96">
        <v>25964.2099999999</v>
      </c>
      <c r="J63" s="6">
        <f t="shared" si="3"/>
        <v>0.013414290155000667</v>
      </c>
      <c r="K63" s="38">
        <f t="shared" si="4"/>
        <v>358995.9299999998</v>
      </c>
      <c r="L63" s="6">
        <f t="shared" si="5"/>
        <v>0.039200084275677054</v>
      </c>
      <c r="N63" s="35"/>
    </row>
    <row r="64" spans="2:14" ht="12.75">
      <c r="B64" s="83">
        <v>33179</v>
      </c>
      <c r="C64" s="96">
        <v>3048.78</v>
      </c>
      <c r="D64" s="6">
        <f t="shared" si="0"/>
        <v>0.000690317999218891</v>
      </c>
      <c r="E64" s="96">
        <v>3048.78</v>
      </c>
      <c r="F64" s="6">
        <f t="shared" si="1"/>
        <v>0.001342668451706351</v>
      </c>
      <c r="G64" s="96">
        <v>0</v>
      </c>
      <c r="H64" s="6">
        <f t="shared" si="2"/>
        <v>0</v>
      </c>
      <c r="I64" s="96">
        <v>1034.86999999999</v>
      </c>
      <c r="J64" s="6">
        <f t="shared" si="3"/>
        <v>0.000534660844782316</v>
      </c>
      <c r="K64" s="38">
        <f t="shared" si="4"/>
        <v>7132.42999999999</v>
      </c>
      <c r="L64" s="6">
        <f t="shared" si="5"/>
        <v>0.0007788162308424139</v>
      </c>
      <c r="N64" s="35"/>
    </row>
    <row r="65" spans="2:14" ht="12.75">
      <c r="B65" s="83">
        <v>33180</v>
      </c>
      <c r="C65" s="96">
        <v>70127.3099999999</v>
      </c>
      <c r="D65" s="6">
        <f t="shared" si="0"/>
        <v>0.015878529880740115</v>
      </c>
      <c r="E65" s="96">
        <v>70127.3099999999</v>
      </c>
      <c r="F65" s="6">
        <f t="shared" si="1"/>
        <v>0.030883739312128507</v>
      </c>
      <c r="G65" s="96">
        <v>29442.4199999999</v>
      </c>
      <c r="H65" s="6">
        <f t="shared" si="2"/>
        <v>0.05500142993831833</v>
      </c>
      <c r="I65" s="96">
        <v>63660.75</v>
      </c>
      <c r="J65" s="6">
        <f t="shared" si="3"/>
        <v>0.032890034858944754</v>
      </c>
      <c r="K65" s="38">
        <f t="shared" si="4"/>
        <v>233357.7899999997</v>
      </c>
      <c r="L65" s="6">
        <f t="shared" si="5"/>
        <v>0.02548119426976718</v>
      </c>
      <c r="N65" s="35"/>
    </row>
    <row r="66" spans="2:14" ht="12.75">
      <c r="B66" s="83">
        <v>33181</v>
      </c>
      <c r="C66" s="96">
        <v>10488.7099999999</v>
      </c>
      <c r="D66" s="6">
        <f t="shared" si="0"/>
        <v>0.0023748992389044485</v>
      </c>
      <c r="E66" s="96">
        <v>10488.7099999999</v>
      </c>
      <c r="F66" s="6">
        <f t="shared" si="1"/>
        <v>0.004619178824348358</v>
      </c>
      <c r="G66" s="96">
        <v>0</v>
      </c>
      <c r="H66" s="6">
        <f t="shared" si="2"/>
        <v>0</v>
      </c>
      <c r="I66" s="96">
        <v>24845.84</v>
      </c>
      <c r="J66" s="6">
        <f t="shared" si="3"/>
        <v>0.012836489417730138</v>
      </c>
      <c r="K66" s="38">
        <f t="shared" si="4"/>
        <v>45823.259999999806</v>
      </c>
      <c r="L66" s="6">
        <f t="shared" si="5"/>
        <v>0.0050036100793294635</v>
      </c>
      <c r="N66" s="35"/>
    </row>
    <row r="67" spans="2:14" ht="12.75">
      <c r="B67" s="83">
        <v>33183</v>
      </c>
      <c r="C67" s="96">
        <v>12696.9599999999</v>
      </c>
      <c r="D67" s="6">
        <f t="shared" si="0"/>
        <v>0.0028749007876469343</v>
      </c>
      <c r="E67" s="96">
        <v>12696.9599999999</v>
      </c>
      <c r="F67" s="6">
        <f t="shared" si="1"/>
        <v>0.005591681795530453</v>
      </c>
      <c r="G67" s="96">
        <v>0</v>
      </c>
      <c r="H67" s="6">
        <f t="shared" si="2"/>
        <v>0</v>
      </c>
      <c r="I67" s="96">
        <v>31509.16</v>
      </c>
      <c r="J67" s="6">
        <f t="shared" si="3"/>
        <v>0.01627906317120153</v>
      </c>
      <c r="K67" s="38">
        <f t="shared" si="4"/>
        <v>56903.0799999998</v>
      </c>
      <c r="L67" s="6">
        <f t="shared" si="5"/>
        <v>0.006213456323991157</v>
      </c>
      <c r="N67" s="35"/>
    </row>
    <row r="68" spans="2:14" ht="12.75">
      <c r="B68" s="83">
        <v>33184</v>
      </c>
      <c r="C68" s="96">
        <v>0</v>
      </c>
      <c r="D68" s="6">
        <f aca="true" t="shared" si="6" ref="D68:D78">+C68/$C$79</f>
        <v>0</v>
      </c>
      <c r="E68" s="96">
        <v>0</v>
      </c>
      <c r="F68" s="6">
        <f aca="true" t="shared" si="7" ref="F68:F78">+E68/$E$79</f>
        <v>0</v>
      </c>
      <c r="G68" s="96">
        <v>0</v>
      </c>
      <c r="H68" s="6">
        <f aca="true" t="shared" si="8" ref="H68:H78">+G68/$G$79</f>
        <v>0</v>
      </c>
      <c r="I68" s="96">
        <v>5664.35999999999</v>
      </c>
      <c r="J68" s="6">
        <f aca="true" t="shared" si="9" ref="J68:J78">+I68/$I$79</f>
        <v>0.0029264656456861092</v>
      </c>
      <c r="K68" s="38">
        <f aca="true" t="shared" si="10" ref="K68:K78">+C68+E68+G68+I68</f>
        <v>5664.35999999999</v>
      </c>
      <c r="L68" s="6">
        <f aca="true" t="shared" si="11" ref="L68:L78">+K68/$K$79</f>
        <v>0.0006185122749658297</v>
      </c>
      <c r="N68" s="35"/>
    </row>
    <row r="69" spans="2:14" ht="12.75">
      <c r="B69" s="83">
        <v>33185</v>
      </c>
      <c r="C69" s="96">
        <v>0</v>
      </c>
      <c r="D69" s="6">
        <f t="shared" si="6"/>
        <v>0</v>
      </c>
      <c r="E69" s="96">
        <v>0</v>
      </c>
      <c r="F69" s="6">
        <f t="shared" si="7"/>
        <v>0</v>
      </c>
      <c r="G69" s="96">
        <v>0</v>
      </c>
      <c r="H69" s="6">
        <f t="shared" si="8"/>
        <v>0</v>
      </c>
      <c r="I69" s="96">
        <v>1052.4</v>
      </c>
      <c r="J69" s="6">
        <f t="shared" si="9"/>
        <v>0.0005437176389777604</v>
      </c>
      <c r="K69" s="38">
        <f t="shared" si="10"/>
        <v>1052.4</v>
      </c>
      <c r="L69" s="6">
        <f t="shared" si="11"/>
        <v>0.00011491542172002494</v>
      </c>
      <c r="N69" s="35"/>
    </row>
    <row r="70" spans="2:14" ht="12.75">
      <c r="B70" s="83">
        <v>33186</v>
      </c>
      <c r="C70" s="96">
        <v>14616.11</v>
      </c>
      <c r="D70" s="6">
        <f t="shared" si="6"/>
        <v>0.003309443059703627</v>
      </c>
      <c r="E70" s="96">
        <v>14616.11</v>
      </c>
      <c r="F70" s="6">
        <f t="shared" si="7"/>
        <v>0.006436866478942302</v>
      </c>
      <c r="G70" s="96">
        <v>68.6299999999999</v>
      </c>
      <c r="H70" s="6">
        <f t="shared" si="8"/>
        <v>0.00012820780821232747</v>
      </c>
      <c r="I70" s="96">
        <v>60530.15</v>
      </c>
      <c r="J70" s="6">
        <f t="shared" si="9"/>
        <v>0.03127262471015743</v>
      </c>
      <c r="K70" s="38">
        <f t="shared" si="10"/>
        <v>89831</v>
      </c>
      <c r="L70" s="6">
        <f t="shared" si="11"/>
        <v>0.009808976861014404</v>
      </c>
      <c r="N70" s="35"/>
    </row>
    <row r="71" spans="2:14" ht="12.75">
      <c r="B71" s="83">
        <v>33187</v>
      </c>
      <c r="C71" s="96">
        <v>1766.28</v>
      </c>
      <c r="D71" s="6">
        <f t="shared" si="6"/>
        <v>0.0003999287832051977</v>
      </c>
      <c r="E71" s="96">
        <v>1766.28</v>
      </c>
      <c r="F71" s="6">
        <f t="shared" si="7"/>
        <v>0.0007778614504424371</v>
      </c>
      <c r="G71" s="96">
        <v>0</v>
      </c>
      <c r="H71" s="6">
        <f t="shared" si="8"/>
        <v>0</v>
      </c>
      <c r="I71" s="96">
        <v>1117.58999999999</v>
      </c>
      <c r="J71" s="6">
        <f t="shared" si="9"/>
        <v>0.0005773977538437379</v>
      </c>
      <c r="K71" s="38">
        <f t="shared" si="10"/>
        <v>4650.14999999999</v>
      </c>
      <c r="L71" s="6">
        <f t="shared" si="11"/>
        <v>0.0005077669596269221</v>
      </c>
      <c r="N71" s="35"/>
    </row>
    <row r="72" spans="2:14" ht="12.75">
      <c r="B72" s="83">
        <v>33189</v>
      </c>
      <c r="C72" s="96">
        <v>9640.39999999999</v>
      </c>
      <c r="D72" s="6">
        <f t="shared" si="6"/>
        <v>0.002182821207063084</v>
      </c>
      <c r="E72" s="96">
        <v>9640.39999999999</v>
      </c>
      <c r="F72" s="6">
        <f t="shared" si="7"/>
        <v>0.004245587068214135</v>
      </c>
      <c r="G72" s="96">
        <v>0</v>
      </c>
      <c r="H72" s="6">
        <f t="shared" si="8"/>
        <v>0</v>
      </c>
      <c r="I72" s="96">
        <v>11087.4</v>
      </c>
      <c r="J72" s="6">
        <f t="shared" si="9"/>
        <v>0.005728254418854067</v>
      </c>
      <c r="K72" s="38">
        <f t="shared" si="10"/>
        <v>30368.199999999983</v>
      </c>
      <c r="L72" s="6">
        <f t="shared" si="11"/>
        <v>0.0033160153077518616</v>
      </c>
      <c r="N72" s="35"/>
    </row>
    <row r="73" spans="2:14" ht="12.75">
      <c r="B73" s="83">
        <v>33193</v>
      </c>
      <c r="C73" s="96">
        <v>0</v>
      </c>
      <c r="D73" s="6">
        <f t="shared" si="6"/>
        <v>0</v>
      </c>
      <c r="E73" s="96">
        <v>0</v>
      </c>
      <c r="F73" s="6">
        <f t="shared" si="7"/>
        <v>0</v>
      </c>
      <c r="G73" s="96">
        <v>0</v>
      </c>
      <c r="H73" s="6">
        <f t="shared" si="8"/>
        <v>0</v>
      </c>
      <c r="I73" s="96">
        <v>1516.21</v>
      </c>
      <c r="J73" s="6">
        <f t="shared" si="9"/>
        <v>0.0007833429507739169</v>
      </c>
      <c r="K73" s="38">
        <f t="shared" si="10"/>
        <v>1516.21</v>
      </c>
      <c r="L73" s="6">
        <f t="shared" si="11"/>
        <v>0.00016556053930646047</v>
      </c>
      <c r="N73" s="35"/>
    </row>
    <row r="74" spans="2:14" ht="12.75">
      <c r="B74" s="83">
        <v>33194</v>
      </c>
      <c r="C74" s="96">
        <v>0</v>
      </c>
      <c r="D74" s="6">
        <f t="shared" si="6"/>
        <v>0</v>
      </c>
      <c r="E74" s="96">
        <v>0</v>
      </c>
      <c r="F74" s="6">
        <f t="shared" si="7"/>
        <v>0</v>
      </c>
      <c r="G74" s="96">
        <v>0</v>
      </c>
      <c r="H74" s="6">
        <f t="shared" si="8"/>
        <v>0</v>
      </c>
      <c r="I74" s="96">
        <v>3585.53</v>
      </c>
      <c r="J74" s="6">
        <f t="shared" si="9"/>
        <v>0.0018524476492625707</v>
      </c>
      <c r="K74" s="38">
        <f t="shared" si="10"/>
        <v>3585.53</v>
      </c>
      <c r="L74" s="6">
        <f t="shared" si="11"/>
        <v>0.00039151719121987937</v>
      </c>
      <c r="N74" s="35"/>
    </row>
    <row r="75" spans="2:14" ht="12.75">
      <c r="B75" s="83">
        <v>33196</v>
      </c>
      <c r="C75" s="96">
        <v>0</v>
      </c>
      <c r="D75" s="6">
        <f t="shared" si="6"/>
        <v>0</v>
      </c>
      <c r="E75" s="96">
        <v>0</v>
      </c>
      <c r="F75" s="6">
        <f t="shared" si="7"/>
        <v>0</v>
      </c>
      <c r="G75" s="96">
        <v>0</v>
      </c>
      <c r="H75" s="6">
        <f t="shared" si="8"/>
        <v>0</v>
      </c>
      <c r="I75" s="96">
        <v>8252.25</v>
      </c>
      <c r="J75" s="6">
        <f t="shared" si="9"/>
        <v>0.0042634871591165175</v>
      </c>
      <c r="K75" s="38">
        <f t="shared" si="10"/>
        <v>8252.25</v>
      </c>
      <c r="L75" s="6">
        <f t="shared" si="11"/>
        <v>0.0009010934900124247</v>
      </c>
      <c r="N75" s="35"/>
    </row>
    <row r="76" spans="2:12" ht="12.75">
      <c r="B76" s="83">
        <v>33199</v>
      </c>
      <c r="C76" s="96">
        <v>0</v>
      </c>
      <c r="D76" s="6">
        <f t="shared" si="6"/>
        <v>0</v>
      </c>
      <c r="E76" s="96">
        <v>0</v>
      </c>
      <c r="F76" s="6">
        <f t="shared" si="7"/>
        <v>0</v>
      </c>
      <c r="G76" s="96">
        <v>0</v>
      </c>
      <c r="H76" s="6">
        <f t="shared" si="8"/>
        <v>0</v>
      </c>
      <c r="I76" s="96">
        <v>15645.17</v>
      </c>
      <c r="J76" s="6">
        <f t="shared" si="9"/>
        <v>0.00808300541030567</v>
      </c>
      <c r="K76" s="38">
        <f t="shared" si="10"/>
        <v>15645.17</v>
      </c>
      <c r="L76" s="6">
        <f t="shared" si="11"/>
        <v>0.001708353580797684</v>
      </c>
    </row>
    <row r="77" spans="2:12" ht="12.75">
      <c r="B77" s="83">
        <v>33299</v>
      </c>
      <c r="C77" s="84">
        <v>81.28</v>
      </c>
      <c r="D77" s="6">
        <f t="shared" si="6"/>
        <v>1.8403770352899014E-05</v>
      </c>
      <c r="E77" s="84">
        <v>81.28</v>
      </c>
      <c r="F77" s="6">
        <f t="shared" si="7"/>
        <v>3.579533182279213E-05</v>
      </c>
      <c r="G77" s="84">
        <v>0</v>
      </c>
      <c r="H77" s="6">
        <f t="shared" si="8"/>
        <v>0</v>
      </c>
      <c r="I77" s="84">
        <v>6369.8</v>
      </c>
      <c r="J77" s="6">
        <f t="shared" si="9"/>
        <v>0.003290927990080329</v>
      </c>
      <c r="K77" s="38">
        <f t="shared" si="10"/>
        <v>6532.360000000001</v>
      </c>
      <c r="L77" s="6">
        <f t="shared" si="11"/>
        <v>0.0007132923833400058</v>
      </c>
    </row>
    <row r="78" spans="2:12" ht="12.75">
      <c r="B78" s="53"/>
      <c r="C78" s="55"/>
      <c r="D78" s="6">
        <f t="shared" si="6"/>
        <v>0</v>
      </c>
      <c r="E78" s="55"/>
      <c r="F78" s="6">
        <f t="shared" si="7"/>
        <v>0</v>
      </c>
      <c r="G78" s="55"/>
      <c r="H78" s="6">
        <f t="shared" si="8"/>
        <v>0</v>
      </c>
      <c r="I78" s="55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53"/>
      <c r="C79" s="4">
        <f aca="true" t="shared" si="12" ref="C79:L79">SUM(C3:C78)</f>
        <v>4416486.319999997</v>
      </c>
      <c r="D79" s="10">
        <f t="shared" si="12"/>
        <v>1</v>
      </c>
      <c r="E79" s="4">
        <f t="shared" si="12"/>
        <v>2270687.1499999953</v>
      </c>
      <c r="F79" s="10">
        <f t="shared" si="12"/>
        <v>1.0000000000000007</v>
      </c>
      <c r="G79" s="4">
        <f t="shared" si="12"/>
        <v>535302.8099999995</v>
      </c>
      <c r="H79" s="10">
        <f t="shared" si="12"/>
        <v>1.0000000000000002</v>
      </c>
      <c r="I79" s="4">
        <f t="shared" si="12"/>
        <v>1935563.4699999979</v>
      </c>
      <c r="J79" s="10">
        <f t="shared" si="12"/>
        <v>1.0000000000000002</v>
      </c>
      <c r="K79" s="4">
        <f t="shared" si="12"/>
        <v>9158039.749999985</v>
      </c>
      <c r="L79" s="10">
        <f t="shared" si="12"/>
        <v>1.0000000000000002</v>
      </c>
    </row>
    <row r="80" spans="3:11" ht="12.75">
      <c r="C80" s="4">
        <f>+C79-C81</f>
        <v>-0.7300000032410026</v>
      </c>
      <c r="D80" s="36"/>
      <c r="E80" s="4">
        <f>+E79-E81</f>
        <v>-0.7300000046379864</v>
      </c>
      <c r="G80" s="4">
        <f>+G79-G81</f>
        <v>0</v>
      </c>
      <c r="I80" s="4">
        <f>+I79-I81</f>
        <v>-2.0954757928848267E-09</v>
      </c>
      <c r="K80" s="4">
        <f>+K79-K81</f>
        <v>-1.4600000157952309</v>
      </c>
    </row>
    <row r="81" spans="3:11" ht="12.75">
      <c r="C81" s="16">
        <v>4416487.05</v>
      </c>
      <c r="D81" s="36"/>
      <c r="E81" s="9">
        <v>2270687.88</v>
      </c>
      <c r="G81" s="9">
        <v>535302.81</v>
      </c>
      <c r="I81" s="9">
        <v>1935563.47</v>
      </c>
      <c r="K81" s="4">
        <f>SUM(C81:I81)</f>
        <v>9158041.21</v>
      </c>
    </row>
    <row r="82" ht="12.75">
      <c r="D82" s="36"/>
    </row>
    <row r="90" spans="3:21" ht="12.75">
      <c r="C90" s="16"/>
      <c r="D90" s="19"/>
      <c r="E90" s="16"/>
      <c r="G90" s="19"/>
      <c r="H90" s="19"/>
      <c r="I90" s="14"/>
      <c r="K90" s="19"/>
      <c r="L90" s="19"/>
      <c r="M90" s="20"/>
      <c r="O90" s="19"/>
      <c r="P90" s="19"/>
      <c r="Q90" s="14"/>
      <c r="S90" s="19">
        <v>10</v>
      </c>
      <c r="T90" s="19">
        <v>2006</v>
      </c>
      <c r="U90" s="14">
        <v>1156594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42309</v>
      </c>
      <c r="F1" t="s">
        <v>157</v>
      </c>
    </row>
    <row r="2" spans="2:12" ht="12.75">
      <c r="B2" s="101" t="s">
        <v>150</v>
      </c>
      <c r="C2" s="103" t="s">
        <v>151</v>
      </c>
      <c r="D2" s="1" t="s">
        <v>159</v>
      </c>
      <c r="E2" s="103" t="s">
        <v>152</v>
      </c>
      <c r="F2" s="1" t="s">
        <v>159</v>
      </c>
      <c r="G2" s="103" t="s">
        <v>153</v>
      </c>
      <c r="H2" s="1" t="s">
        <v>159</v>
      </c>
      <c r="I2" s="103" t="s">
        <v>154</v>
      </c>
      <c r="J2" s="1" t="s">
        <v>159</v>
      </c>
      <c r="K2" s="28" t="s">
        <v>155</v>
      </c>
      <c r="L2" s="1" t="s">
        <v>156</v>
      </c>
    </row>
    <row r="3" spans="2:12" ht="12.75">
      <c r="B3" s="102">
        <v>33010</v>
      </c>
      <c r="C3" s="104">
        <v>33890.2099999999</v>
      </c>
      <c r="D3" s="6">
        <f>+C3/$C$79</f>
        <v>0.00660476835907352</v>
      </c>
      <c r="E3" s="104">
        <v>33890.2099999999</v>
      </c>
      <c r="F3" s="6">
        <f>+E3/$E$79</f>
        <v>0.012446170097010396</v>
      </c>
      <c r="G3" s="104">
        <v>1545.55999999999</v>
      </c>
      <c r="H3" s="6">
        <f>+G3/$G$79</f>
        <v>0.0023671716380625125</v>
      </c>
      <c r="I3" s="104">
        <v>2827.11999999999</v>
      </c>
      <c r="J3" s="6">
        <f>+I3/$I$79</f>
        <v>0.0016381692081171764</v>
      </c>
      <c r="K3" s="38">
        <f>+C3+E3+G3+I3</f>
        <v>72153.09999999977</v>
      </c>
      <c r="L3" s="6">
        <f>+K3/$K$79</f>
        <v>0.007051151837913154</v>
      </c>
    </row>
    <row r="4" spans="2:12" ht="12.75">
      <c r="B4" s="102">
        <v>33012</v>
      </c>
      <c r="C4" s="104">
        <v>23720.31</v>
      </c>
      <c r="D4" s="6">
        <f aca="true" t="shared" si="0" ref="D4:D67">+C4/$C$79</f>
        <v>0.004622784956346263</v>
      </c>
      <c r="E4" s="104">
        <v>23720.31</v>
      </c>
      <c r="F4" s="6">
        <f aca="true" t="shared" si="1" ref="F4:F67">+E4/$E$79</f>
        <v>0.008711277180454696</v>
      </c>
      <c r="G4" s="104">
        <v>1086.66</v>
      </c>
      <c r="H4" s="6">
        <f aca="true" t="shared" si="2" ref="H4:H67">+G4/$G$79</f>
        <v>0.0016643227905853068</v>
      </c>
      <c r="I4" s="104">
        <v>45668.76</v>
      </c>
      <c r="J4" s="6">
        <f aca="true" t="shared" si="3" ref="J4:J67">+I4/$I$79</f>
        <v>0.026462674525628074</v>
      </c>
      <c r="K4" s="38">
        <f aca="true" t="shared" si="4" ref="K4:K67">+C4+E4+G4+I4</f>
        <v>94196.04000000001</v>
      </c>
      <c r="L4" s="6">
        <f aca="true" t="shared" si="5" ref="L4:L67">+K4/$K$79</f>
        <v>0.009205295137286454</v>
      </c>
    </row>
    <row r="5" spans="2:12" ht="12.75">
      <c r="B5" s="102">
        <v>33013</v>
      </c>
      <c r="C5" s="104">
        <v>0</v>
      </c>
      <c r="D5" s="6">
        <f t="shared" si="0"/>
        <v>0</v>
      </c>
      <c r="E5" s="104">
        <v>0</v>
      </c>
      <c r="F5" s="6">
        <f t="shared" si="1"/>
        <v>0</v>
      </c>
      <c r="G5" s="104">
        <v>0</v>
      </c>
      <c r="H5" s="6">
        <f t="shared" si="2"/>
        <v>0</v>
      </c>
      <c r="I5" s="104">
        <v>4645.88</v>
      </c>
      <c r="J5" s="6">
        <f t="shared" si="3"/>
        <v>0.0026920461673390073</v>
      </c>
      <c r="K5" s="38">
        <f t="shared" si="4"/>
        <v>4645.88</v>
      </c>
      <c r="L5" s="6">
        <f t="shared" si="5"/>
        <v>0.00045401798814914495</v>
      </c>
    </row>
    <row r="6" spans="2:12" ht="12.75">
      <c r="B6" s="102">
        <v>33014</v>
      </c>
      <c r="C6" s="104">
        <v>18661.7599999999</v>
      </c>
      <c r="D6" s="6">
        <f t="shared" si="0"/>
        <v>0.0036369382772376904</v>
      </c>
      <c r="E6" s="104">
        <v>18661.7599999999</v>
      </c>
      <c r="F6" s="6">
        <f t="shared" si="1"/>
        <v>0.0068535261147565675</v>
      </c>
      <c r="G6" s="104">
        <v>7130.18</v>
      </c>
      <c r="H6" s="6">
        <f t="shared" si="2"/>
        <v>0.010920546514066537</v>
      </c>
      <c r="I6" s="104">
        <v>28294.77</v>
      </c>
      <c r="J6" s="6">
        <f t="shared" si="3"/>
        <v>0.016395349672018805</v>
      </c>
      <c r="K6" s="38">
        <f t="shared" si="4"/>
        <v>72748.4699999998</v>
      </c>
      <c r="L6" s="6">
        <f t="shared" si="5"/>
        <v>0.007109334289806955</v>
      </c>
    </row>
    <row r="7" spans="2:12" ht="12.75">
      <c r="B7" s="102">
        <v>33015</v>
      </c>
      <c r="C7" s="104">
        <v>0</v>
      </c>
      <c r="D7" s="6">
        <f t="shared" si="0"/>
        <v>0</v>
      </c>
      <c r="E7" s="104">
        <v>0</v>
      </c>
      <c r="F7" s="6">
        <f t="shared" si="1"/>
        <v>0</v>
      </c>
      <c r="G7" s="104">
        <v>0</v>
      </c>
      <c r="H7" s="6">
        <f t="shared" si="2"/>
        <v>0</v>
      </c>
      <c r="I7" s="104">
        <v>14482.18</v>
      </c>
      <c r="J7" s="6">
        <f t="shared" si="3"/>
        <v>0.008391671150290929</v>
      </c>
      <c r="K7" s="38">
        <f t="shared" si="4"/>
        <v>14482.18</v>
      </c>
      <c r="L7" s="6">
        <f t="shared" si="5"/>
        <v>0.0014152690615370574</v>
      </c>
    </row>
    <row r="8" spans="2:12" ht="12.75">
      <c r="B8" s="102">
        <v>33016</v>
      </c>
      <c r="C8" s="104">
        <v>49336.4599999999</v>
      </c>
      <c r="D8" s="6">
        <f t="shared" si="0"/>
        <v>0.009615044874513808</v>
      </c>
      <c r="E8" s="104">
        <v>49336.4599999999</v>
      </c>
      <c r="F8" s="6">
        <f t="shared" si="1"/>
        <v>0.01811880106804738</v>
      </c>
      <c r="G8" s="104">
        <v>1104.17</v>
      </c>
      <c r="H8" s="6">
        <f t="shared" si="2"/>
        <v>0.0016911410152951045</v>
      </c>
      <c r="I8" s="104">
        <v>22387.7</v>
      </c>
      <c r="J8" s="6">
        <f t="shared" si="3"/>
        <v>0.012972509401993916</v>
      </c>
      <c r="K8" s="38">
        <f t="shared" si="4"/>
        <v>122164.78999999979</v>
      </c>
      <c r="L8" s="6">
        <f t="shared" si="5"/>
        <v>0.0119385374091588</v>
      </c>
    </row>
    <row r="9" spans="2:12" ht="12.75">
      <c r="B9" s="102">
        <v>33018</v>
      </c>
      <c r="C9" s="104">
        <v>0</v>
      </c>
      <c r="D9" s="6">
        <f t="shared" si="0"/>
        <v>0</v>
      </c>
      <c r="E9" s="104">
        <v>0</v>
      </c>
      <c r="F9" s="6">
        <f t="shared" si="1"/>
        <v>0</v>
      </c>
      <c r="G9" s="104">
        <v>0</v>
      </c>
      <c r="H9" s="6">
        <f t="shared" si="2"/>
        <v>0</v>
      </c>
      <c r="I9" s="104">
        <v>3261.52</v>
      </c>
      <c r="J9" s="6">
        <f t="shared" si="3"/>
        <v>0.001889881446722584</v>
      </c>
      <c r="K9" s="38">
        <f t="shared" si="4"/>
        <v>3261.52</v>
      </c>
      <c r="L9" s="6">
        <f t="shared" si="5"/>
        <v>0.0003187315963193624</v>
      </c>
    </row>
    <row r="10" spans="2:12" ht="12.75">
      <c r="B10" s="102">
        <v>33030</v>
      </c>
      <c r="C10" s="104">
        <v>12516.5599999999</v>
      </c>
      <c r="D10" s="6">
        <f t="shared" si="0"/>
        <v>0.0024393174150424217</v>
      </c>
      <c r="E10" s="104">
        <v>12516.5599999999</v>
      </c>
      <c r="F10" s="6">
        <f t="shared" si="1"/>
        <v>0.004596703141982173</v>
      </c>
      <c r="G10" s="104">
        <v>57.53</v>
      </c>
      <c r="H10" s="6">
        <f t="shared" si="2"/>
        <v>8.811264806137403E-05</v>
      </c>
      <c r="I10" s="104">
        <v>5607.47</v>
      </c>
      <c r="J10" s="6">
        <f t="shared" si="3"/>
        <v>0.0032492376303237414</v>
      </c>
      <c r="K10" s="38">
        <f t="shared" si="4"/>
        <v>30698.1199999998</v>
      </c>
      <c r="L10" s="6">
        <f t="shared" si="5"/>
        <v>0.002999969582159018</v>
      </c>
    </row>
    <row r="11" spans="2:12" ht="12.75">
      <c r="B11" s="102">
        <v>33031</v>
      </c>
      <c r="C11" s="104">
        <v>0</v>
      </c>
      <c r="D11" s="6">
        <f t="shared" si="0"/>
        <v>0</v>
      </c>
      <c r="E11" s="104">
        <v>0</v>
      </c>
      <c r="F11" s="6">
        <f t="shared" si="1"/>
        <v>0</v>
      </c>
      <c r="G11" s="104">
        <v>0</v>
      </c>
      <c r="H11" s="6">
        <f t="shared" si="2"/>
        <v>0</v>
      </c>
      <c r="I11" s="104">
        <v>336.61</v>
      </c>
      <c r="J11" s="6">
        <f t="shared" si="3"/>
        <v>0.0001950480125160321</v>
      </c>
      <c r="K11" s="38">
        <f t="shared" si="4"/>
        <v>336.61</v>
      </c>
      <c r="L11" s="6">
        <f t="shared" si="5"/>
        <v>3.289516625287E-05</v>
      </c>
    </row>
    <row r="12" spans="2:12" ht="12.75">
      <c r="B12" s="102">
        <v>33032</v>
      </c>
      <c r="C12" s="104">
        <v>712.889999999999</v>
      </c>
      <c r="D12" s="6">
        <f t="shared" si="0"/>
        <v>0.00013893314073592134</v>
      </c>
      <c r="E12" s="104">
        <v>712.889999999999</v>
      </c>
      <c r="F12" s="6">
        <f t="shared" si="1"/>
        <v>0.00026180865212867537</v>
      </c>
      <c r="G12" s="104">
        <v>0</v>
      </c>
      <c r="H12" s="6">
        <f t="shared" si="2"/>
        <v>0</v>
      </c>
      <c r="I12" s="104">
        <v>575.5</v>
      </c>
      <c r="J12" s="6">
        <f t="shared" si="3"/>
        <v>0.0003334723603071105</v>
      </c>
      <c r="K12" s="38">
        <f t="shared" si="4"/>
        <v>2001.279999999998</v>
      </c>
      <c r="L12" s="6">
        <f t="shared" si="5"/>
        <v>0.0001955748145288126</v>
      </c>
    </row>
    <row r="13" spans="2:12" ht="12.75">
      <c r="B13" s="102">
        <v>33033</v>
      </c>
      <c r="C13" s="104">
        <v>13809.53</v>
      </c>
      <c r="D13" s="6">
        <f t="shared" si="0"/>
        <v>0.0026913007266014823</v>
      </c>
      <c r="E13" s="104">
        <v>13809.53</v>
      </c>
      <c r="F13" s="6">
        <f t="shared" si="1"/>
        <v>0.005071546011068344</v>
      </c>
      <c r="G13" s="104">
        <v>407.36</v>
      </c>
      <c r="H13" s="6">
        <f t="shared" si="2"/>
        <v>0.0006239104521863606</v>
      </c>
      <c r="I13" s="104">
        <v>17135.99</v>
      </c>
      <c r="J13" s="6">
        <f t="shared" si="3"/>
        <v>0.00992941621459434</v>
      </c>
      <c r="K13" s="38">
        <f t="shared" si="4"/>
        <v>45162.41</v>
      </c>
      <c r="L13" s="6">
        <f t="shared" si="5"/>
        <v>0.00441349034589073</v>
      </c>
    </row>
    <row r="14" spans="2:12" ht="12.75">
      <c r="B14" s="102">
        <v>33034</v>
      </c>
      <c r="C14" s="104">
        <v>44423.3399999999</v>
      </c>
      <c r="D14" s="6">
        <f t="shared" si="0"/>
        <v>0.008657540641865757</v>
      </c>
      <c r="E14" s="104">
        <v>44423.3399999999</v>
      </c>
      <c r="F14" s="6">
        <f t="shared" si="1"/>
        <v>0.01631445912897342</v>
      </c>
      <c r="G14" s="104">
        <v>52.7299999999999</v>
      </c>
      <c r="H14" s="6">
        <f t="shared" si="2"/>
        <v>8.076099308667205E-05</v>
      </c>
      <c r="I14" s="104">
        <v>8383.6</v>
      </c>
      <c r="J14" s="6">
        <f t="shared" si="3"/>
        <v>0.004857860781704069</v>
      </c>
      <c r="K14" s="38">
        <f t="shared" si="4"/>
        <v>97283.0099999998</v>
      </c>
      <c r="L14" s="6">
        <f t="shared" si="5"/>
        <v>0.009506968858707728</v>
      </c>
    </row>
    <row r="15" spans="2:12" ht="12.75">
      <c r="B15" s="102">
        <v>33056</v>
      </c>
      <c r="C15" s="104">
        <v>6721.97999999999</v>
      </c>
      <c r="D15" s="6">
        <f t="shared" si="0"/>
        <v>0.0013100279052365</v>
      </c>
      <c r="E15" s="104">
        <v>6721.97999999999</v>
      </c>
      <c r="F15" s="6">
        <f t="shared" si="1"/>
        <v>0.0024686452656593767</v>
      </c>
      <c r="G15" s="104">
        <v>42.02</v>
      </c>
      <c r="H15" s="6">
        <f t="shared" si="2"/>
        <v>6.435761292436879E-05</v>
      </c>
      <c r="I15" s="104">
        <v>24915.38</v>
      </c>
      <c r="J15" s="6">
        <f t="shared" si="3"/>
        <v>0.014437168682100045</v>
      </c>
      <c r="K15" s="38">
        <f t="shared" si="4"/>
        <v>38401.35999999998</v>
      </c>
      <c r="L15" s="6">
        <f t="shared" si="5"/>
        <v>0.0037527676585256266</v>
      </c>
    </row>
    <row r="16" spans="2:12" ht="12.75">
      <c r="B16" s="102">
        <v>33109</v>
      </c>
      <c r="C16" s="104">
        <v>14107.01</v>
      </c>
      <c r="D16" s="6">
        <f t="shared" si="0"/>
        <v>0.002749275772830384</v>
      </c>
      <c r="E16" s="104">
        <v>14107.01</v>
      </c>
      <c r="F16" s="6">
        <f t="shared" si="1"/>
        <v>0.005180795457455919</v>
      </c>
      <c r="G16" s="104">
        <v>10083.9</v>
      </c>
      <c r="H16" s="6">
        <f t="shared" si="2"/>
        <v>0.015444448666540753</v>
      </c>
      <c r="I16" s="104">
        <v>0</v>
      </c>
      <c r="J16" s="6">
        <f t="shared" si="3"/>
        <v>0</v>
      </c>
      <c r="K16" s="38">
        <f t="shared" si="4"/>
        <v>38297.92</v>
      </c>
      <c r="L16" s="6">
        <f t="shared" si="5"/>
        <v>0.003742658998660512</v>
      </c>
    </row>
    <row r="17" spans="2:12" ht="12.75">
      <c r="B17" s="102">
        <v>33122</v>
      </c>
      <c r="C17" s="104">
        <v>73467.1</v>
      </c>
      <c r="D17" s="6">
        <f t="shared" si="0"/>
        <v>0.014317797898357422</v>
      </c>
      <c r="E17" s="104">
        <v>73467.1</v>
      </c>
      <c r="F17" s="6">
        <f t="shared" si="1"/>
        <v>0.02698077182567105</v>
      </c>
      <c r="G17" s="104">
        <v>6274.64</v>
      </c>
      <c r="H17" s="6">
        <f t="shared" si="2"/>
        <v>0.009610205910513123</v>
      </c>
      <c r="I17" s="104">
        <v>32294.52</v>
      </c>
      <c r="J17" s="6">
        <f t="shared" si="3"/>
        <v>0.0187129970623548</v>
      </c>
      <c r="K17" s="38">
        <f t="shared" si="4"/>
        <v>185503.36000000002</v>
      </c>
      <c r="L17" s="6">
        <f t="shared" si="5"/>
        <v>0.01812829050731112</v>
      </c>
    </row>
    <row r="18" spans="2:12" ht="12.75">
      <c r="B18" s="102">
        <v>33125</v>
      </c>
      <c r="C18" s="104">
        <v>1788.13</v>
      </c>
      <c r="D18" s="6">
        <f t="shared" si="0"/>
        <v>0.0003484836607949661</v>
      </c>
      <c r="E18" s="104">
        <v>1788.13</v>
      </c>
      <c r="F18" s="6">
        <f t="shared" si="1"/>
        <v>0.0006566902399119765</v>
      </c>
      <c r="G18" s="104">
        <v>0</v>
      </c>
      <c r="H18" s="6">
        <f t="shared" si="2"/>
        <v>0</v>
      </c>
      <c r="I18" s="104">
        <v>4680.46</v>
      </c>
      <c r="J18" s="6">
        <f t="shared" si="3"/>
        <v>0.0027120834813605882</v>
      </c>
      <c r="K18" s="38">
        <f t="shared" si="4"/>
        <v>8256.720000000001</v>
      </c>
      <c r="L18" s="6">
        <f t="shared" si="5"/>
        <v>0.0008068868337345796</v>
      </c>
    </row>
    <row r="19" spans="2:12" ht="12.75">
      <c r="B19" s="102">
        <v>33126</v>
      </c>
      <c r="C19" s="104">
        <v>318263.729999999</v>
      </c>
      <c r="D19" s="6">
        <f t="shared" si="0"/>
        <v>0.062025529311996515</v>
      </c>
      <c r="E19" s="104">
        <v>318263.729999999</v>
      </c>
      <c r="F19" s="6">
        <f t="shared" si="1"/>
        <v>0.11688226538841127</v>
      </c>
      <c r="G19" s="104">
        <v>42163.7799999999</v>
      </c>
      <c r="H19" s="6">
        <f t="shared" si="2"/>
        <v>0.06457782562275668</v>
      </c>
      <c r="I19" s="104">
        <v>39734.3899999999</v>
      </c>
      <c r="J19" s="6">
        <f t="shared" si="3"/>
        <v>0.023024015323480827</v>
      </c>
      <c r="K19" s="38">
        <f t="shared" si="4"/>
        <v>718425.6299999978</v>
      </c>
      <c r="L19" s="6">
        <f t="shared" si="5"/>
        <v>0.07020804652022458</v>
      </c>
    </row>
    <row r="20" spans="2:12" ht="12.75">
      <c r="B20" s="102">
        <v>33127</v>
      </c>
      <c r="C20" s="104">
        <v>0</v>
      </c>
      <c r="D20" s="6">
        <f t="shared" si="0"/>
        <v>0</v>
      </c>
      <c r="E20" s="104">
        <v>0</v>
      </c>
      <c r="F20" s="6">
        <f t="shared" si="1"/>
        <v>0</v>
      </c>
      <c r="G20" s="104">
        <v>0</v>
      </c>
      <c r="H20" s="6">
        <f t="shared" si="2"/>
        <v>0</v>
      </c>
      <c r="I20" s="104">
        <v>34243.0999999999</v>
      </c>
      <c r="J20" s="6">
        <f t="shared" si="3"/>
        <v>0.01984209796912664</v>
      </c>
      <c r="K20" s="38">
        <f t="shared" si="4"/>
        <v>34243.0999999999</v>
      </c>
      <c r="L20" s="6">
        <f t="shared" si="5"/>
        <v>0.0033464022682441084</v>
      </c>
    </row>
    <row r="21" spans="2:12" ht="12.75">
      <c r="B21" s="102">
        <v>33128</v>
      </c>
      <c r="C21" s="104">
        <v>0</v>
      </c>
      <c r="D21" s="6">
        <f t="shared" si="0"/>
        <v>0</v>
      </c>
      <c r="E21" s="104">
        <v>0</v>
      </c>
      <c r="F21" s="6">
        <f t="shared" si="1"/>
        <v>0</v>
      </c>
      <c r="G21" s="104">
        <v>0</v>
      </c>
      <c r="H21" s="6">
        <f t="shared" si="2"/>
        <v>0</v>
      </c>
      <c r="I21" s="104">
        <v>17922.97</v>
      </c>
      <c r="J21" s="6">
        <f t="shared" si="3"/>
        <v>0.01038543025128329</v>
      </c>
      <c r="K21" s="38">
        <f t="shared" si="4"/>
        <v>17922.97</v>
      </c>
      <c r="L21" s="6">
        <f t="shared" si="5"/>
        <v>0.001751519794109508</v>
      </c>
    </row>
    <row r="22" spans="2:12" ht="12.75">
      <c r="B22" s="102">
        <v>33129</v>
      </c>
      <c r="C22" s="104">
        <v>19784.95</v>
      </c>
      <c r="D22" s="6">
        <f t="shared" si="0"/>
        <v>0.0038558336388547615</v>
      </c>
      <c r="E22" s="104">
        <v>19784.95</v>
      </c>
      <c r="F22" s="6">
        <f t="shared" si="1"/>
        <v>0.007266017326562644</v>
      </c>
      <c r="G22" s="104">
        <v>0</v>
      </c>
      <c r="H22" s="6">
        <f t="shared" si="2"/>
        <v>0</v>
      </c>
      <c r="I22" s="104">
        <v>2879.3</v>
      </c>
      <c r="J22" s="6">
        <f t="shared" si="3"/>
        <v>0.001668404808049111</v>
      </c>
      <c r="K22" s="38">
        <f t="shared" si="4"/>
        <v>42449.200000000004</v>
      </c>
      <c r="L22" s="6">
        <f t="shared" si="5"/>
        <v>0.004148342269395827</v>
      </c>
    </row>
    <row r="23" spans="2:12" ht="12.75">
      <c r="B23" s="102">
        <v>33130</v>
      </c>
      <c r="C23" s="104">
        <v>83015.08</v>
      </c>
      <c r="D23" s="6">
        <f t="shared" si="0"/>
        <v>0.016178577049536094</v>
      </c>
      <c r="E23" s="104">
        <v>83015.08</v>
      </c>
      <c r="F23" s="6">
        <f t="shared" si="1"/>
        <v>0.030487264797029255</v>
      </c>
      <c r="G23" s="104">
        <v>1719.71</v>
      </c>
      <c r="H23" s="6">
        <f t="shared" si="2"/>
        <v>0.0026338988701134283</v>
      </c>
      <c r="I23" s="104">
        <v>65890.1399999999</v>
      </c>
      <c r="J23" s="6">
        <f t="shared" si="3"/>
        <v>0.03817991399959326</v>
      </c>
      <c r="K23" s="38">
        <f t="shared" si="4"/>
        <v>233640.0099999999</v>
      </c>
      <c r="L23" s="6">
        <f t="shared" si="5"/>
        <v>0.022832438050777476</v>
      </c>
    </row>
    <row r="24" spans="2:12" ht="12.75">
      <c r="B24" s="102">
        <v>33131</v>
      </c>
      <c r="C24" s="104">
        <v>450571.03</v>
      </c>
      <c r="D24" s="6">
        <f t="shared" si="0"/>
        <v>0.08781052942602524</v>
      </c>
      <c r="E24" s="104">
        <v>450571.03</v>
      </c>
      <c r="F24" s="6">
        <f t="shared" si="1"/>
        <v>0.16547208412592282</v>
      </c>
      <c r="G24" s="104">
        <v>219352.14</v>
      </c>
      <c r="H24" s="6">
        <f t="shared" si="2"/>
        <v>0.3359585940088518</v>
      </c>
      <c r="I24" s="104">
        <v>83202.3399999999</v>
      </c>
      <c r="J24" s="6">
        <f t="shared" si="3"/>
        <v>0.048211434757384326</v>
      </c>
      <c r="K24" s="38">
        <f t="shared" si="4"/>
        <v>1203696.54</v>
      </c>
      <c r="L24" s="6">
        <f t="shared" si="5"/>
        <v>0.11763107988860814</v>
      </c>
    </row>
    <row r="25" spans="2:12" ht="12.75">
      <c r="B25" s="102">
        <v>33132</v>
      </c>
      <c r="C25" s="104">
        <v>192361.019999999</v>
      </c>
      <c r="D25" s="6">
        <f t="shared" si="0"/>
        <v>0.03748870185269155</v>
      </c>
      <c r="E25" s="104">
        <v>192361.019999999</v>
      </c>
      <c r="F25" s="6">
        <f t="shared" si="1"/>
        <v>0.070644530528268</v>
      </c>
      <c r="G25" s="104">
        <v>37955.44</v>
      </c>
      <c r="H25" s="6">
        <f t="shared" si="2"/>
        <v>0.058132354019374215</v>
      </c>
      <c r="I25" s="104">
        <v>93801.1499999999</v>
      </c>
      <c r="J25" s="6">
        <f t="shared" si="3"/>
        <v>0.05435289468292144</v>
      </c>
      <c r="K25" s="38">
        <f t="shared" si="4"/>
        <v>516478.6299999979</v>
      </c>
      <c r="L25" s="6">
        <f t="shared" si="5"/>
        <v>0.05047280354090628</v>
      </c>
    </row>
    <row r="26" spans="2:12" ht="12.75">
      <c r="B26" s="102">
        <v>33133</v>
      </c>
      <c r="C26" s="104">
        <v>100241.62</v>
      </c>
      <c r="D26" s="6">
        <f t="shared" si="0"/>
        <v>0.019535809310071352</v>
      </c>
      <c r="E26" s="104">
        <v>100241.62</v>
      </c>
      <c r="F26" s="6">
        <f t="shared" si="1"/>
        <v>0.036813706770181795</v>
      </c>
      <c r="G26" s="104">
        <v>29517.2599999999</v>
      </c>
      <c r="H26" s="6">
        <f t="shared" si="2"/>
        <v>0.04520848152470128</v>
      </c>
      <c r="I26" s="104">
        <v>56775.57</v>
      </c>
      <c r="J26" s="6">
        <f t="shared" si="3"/>
        <v>0.03289849406721386</v>
      </c>
      <c r="K26" s="38">
        <f t="shared" si="4"/>
        <v>286776.0699999999</v>
      </c>
      <c r="L26" s="6">
        <f t="shared" si="5"/>
        <v>0.02802515225333377</v>
      </c>
    </row>
    <row r="27" spans="2:12" ht="12.75">
      <c r="B27" s="102">
        <v>33134</v>
      </c>
      <c r="C27" s="104">
        <v>132028.299999999</v>
      </c>
      <c r="D27" s="6">
        <f t="shared" si="0"/>
        <v>0.025730626583377984</v>
      </c>
      <c r="E27" s="104">
        <v>132028.299999999</v>
      </c>
      <c r="F27" s="6">
        <f t="shared" si="1"/>
        <v>0.04848735606592907</v>
      </c>
      <c r="G27" s="104">
        <v>56550.3099999999</v>
      </c>
      <c r="H27" s="6">
        <f t="shared" si="2"/>
        <v>0.08661215996508938</v>
      </c>
      <c r="I27" s="104">
        <v>115634.149999999</v>
      </c>
      <c r="J27" s="6">
        <f t="shared" si="3"/>
        <v>0.06700398424431996</v>
      </c>
      <c r="K27" s="38">
        <f t="shared" si="4"/>
        <v>436241.0599999969</v>
      </c>
      <c r="L27" s="6">
        <f t="shared" si="5"/>
        <v>0.04263159797697078</v>
      </c>
    </row>
    <row r="28" spans="2:12" ht="12.75">
      <c r="B28" s="102">
        <v>33135</v>
      </c>
      <c r="C28" s="104">
        <v>1883.51</v>
      </c>
      <c r="D28" s="6">
        <f t="shared" si="0"/>
        <v>0.00036707200256353096</v>
      </c>
      <c r="E28" s="104">
        <v>1883.51</v>
      </c>
      <c r="F28" s="6">
        <f t="shared" si="1"/>
        <v>0.0006917185181036093</v>
      </c>
      <c r="G28" s="104">
        <v>0</v>
      </c>
      <c r="H28" s="6">
        <f t="shared" si="2"/>
        <v>0</v>
      </c>
      <c r="I28" s="104">
        <v>29041.61</v>
      </c>
      <c r="J28" s="6">
        <f t="shared" si="3"/>
        <v>0.0168281046634554</v>
      </c>
      <c r="K28" s="38">
        <f t="shared" si="4"/>
        <v>32808.63</v>
      </c>
      <c r="L28" s="6">
        <f t="shared" si="5"/>
        <v>0.003206218883511774</v>
      </c>
    </row>
    <row r="29" spans="2:12" ht="12.75">
      <c r="B29" s="102">
        <v>33136</v>
      </c>
      <c r="C29" s="104">
        <v>16072.0499999999</v>
      </c>
      <c r="D29" s="6">
        <f t="shared" si="0"/>
        <v>0.0031322369293506065</v>
      </c>
      <c r="E29" s="104">
        <v>16072.0499999999</v>
      </c>
      <c r="F29" s="6">
        <f t="shared" si="1"/>
        <v>0.0059024558451439306</v>
      </c>
      <c r="G29" s="104">
        <v>965.47</v>
      </c>
      <c r="H29" s="6">
        <f t="shared" si="2"/>
        <v>0.00147870881842195</v>
      </c>
      <c r="I29" s="104">
        <v>1711.35999999999</v>
      </c>
      <c r="J29" s="6">
        <f t="shared" si="3"/>
        <v>0.0009916442372461744</v>
      </c>
      <c r="K29" s="38">
        <f t="shared" si="4"/>
        <v>34820.92999999979</v>
      </c>
      <c r="L29" s="6">
        <f t="shared" si="5"/>
        <v>0.003402870626034704</v>
      </c>
    </row>
    <row r="30" spans="2:12" ht="12.75">
      <c r="B30" s="102">
        <v>33137</v>
      </c>
      <c r="C30" s="104">
        <v>6461.52</v>
      </c>
      <c r="D30" s="6">
        <f t="shared" si="0"/>
        <v>0.0012592675833971185</v>
      </c>
      <c r="E30" s="104">
        <v>6461.52</v>
      </c>
      <c r="F30" s="6">
        <f t="shared" si="1"/>
        <v>0.0023729914038666286</v>
      </c>
      <c r="G30" s="104">
        <v>0</v>
      </c>
      <c r="H30" s="6">
        <f t="shared" si="2"/>
        <v>0</v>
      </c>
      <c r="I30" s="104">
        <v>46593.25</v>
      </c>
      <c r="J30" s="6">
        <f t="shared" si="3"/>
        <v>0.026998368465472246</v>
      </c>
      <c r="K30" s="38">
        <f t="shared" si="4"/>
        <v>59516.29</v>
      </c>
      <c r="L30" s="6">
        <f t="shared" si="5"/>
        <v>0.005816221307459743</v>
      </c>
    </row>
    <row r="31" spans="2:12" ht="12.75">
      <c r="B31" s="102">
        <v>33138</v>
      </c>
      <c r="C31" s="104">
        <v>67892.6499999999</v>
      </c>
      <c r="D31" s="6">
        <f t="shared" si="0"/>
        <v>0.013231408909347375</v>
      </c>
      <c r="E31" s="104">
        <v>67892.6499999999</v>
      </c>
      <c r="F31" s="6">
        <f t="shared" si="1"/>
        <v>0.024933556629976452</v>
      </c>
      <c r="G31" s="104">
        <v>14438.48</v>
      </c>
      <c r="H31" s="6">
        <f t="shared" si="2"/>
        <v>0.022113900691485965</v>
      </c>
      <c r="I31" s="104">
        <v>13381.84</v>
      </c>
      <c r="J31" s="6">
        <f t="shared" si="3"/>
        <v>0.007754081268552744</v>
      </c>
      <c r="K31" s="38">
        <f t="shared" si="4"/>
        <v>163605.61999999982</v>
      </c>
      <c r="L31" s="6">
        <f t="shared" si="5"/>
        <v>0.015988336858096513</v>
      </c>
    </row>
    <row r="32" spans="2:12" ht="12.75">
      <c r="B32" s="102">
        <v>33139</v>
      </c>
      <c r="C32" s="104">
        <v>1375732.79</v>
      </c>
      <c r="D32" s="6">
        <f t="shared" si="0"/>
        <v>0.2681127205152155</v>
      </c>
      <c r="E32" s="104">
        <v>667.44</v>
      </c>
      <c r="F32" s="6">
        <f t="shared" si="1"/>
        <v>0.00024511715240326464</v>
      </c>
      <c r="G32" s="104">
        <v>0</v>
      </c>
      <c r="H32" s="6">
        <f t="shared" si="2"/>
        <v>0</v>
      </c>
      <c r="I32" s="104">
        <v>0</v>
      </c>
      <c r="J32" s="6">
        <f t="shared" si="3"/>
        <v>0</v>
      </c>
      <c r="K32" s="38">
        <f t="shared" si="4"/>
        <v>1376400.23</v>
      </c>
      <c r="L32" s="6">
        <f t="shared" si="5"/>
        <v>0.13450852439422034</v>
      </c>
    </row>
    <row r="33" spans="2:12" ht="12.75">
      <c r="B33" s="102">
        <v>33140</v>
      </c>
      <c r="C33" s="104">
        <v>923612.17</v>
      </c>
      <c r="D33" s="6">
        <f t="shared" si="0"/>
        <v>0.18000019582266535</v>
      </c>
      <c r="E33" s="104">
        <v>0</v>
      </c>
      <c r="F33" s="6">
        <f t="shared" si="1"/>
        <v>0</v>
      </c>
      <c r="G33" s="104">
        <v>0</v>
      </c>
      <c r="H33" s="6">
        <f t="shared" si="2"/>
        <v>0</v>
      </c>
      <c r="I33" s="104">
        <v>0</v>
      </c>
      <c r="J33" s="6">
        <f t="shared" si="3"/>
        <v>0</v>
      </c>
      <c r="K33" s="38">
        <f t="shared" si="4"/>
        <v>923612.17</v>
      </c>
      <c r="L33" s="6">
        <f t="shared" si="5"/>
        <v>0.090259873103366</v>
      </c>
    </row>
    <row r="34" spans="2:12" ht="12.75">
      <c r="B34" s="102">
        <v>33141</v>
      </c>
      <c r="C34" s="104">
        <v>120359.39</v>
      </c>
      <c r="D34" s="6">
        <f t="shared" si="0"/>
        <v>0.023456505309037392</v>
      </c>
      <c r="E34" s="104">
        <v>10806.6299999999</v>
      </c>
      <c r="F34" s="6">
        <f t="shared" si="1"/>
        <v>0.003968731830090596</v>
      </c>
      <c r="G34" s="104">
        <v>9818.43</v>
      </c>
      <c r="H34" s="6">
        <f t="shared" si="2"/>
        <v>0.015037856198596152</v>
      </c>
      <c r="I34" s="104">
        <v>4682.14999999999</v>
      </c>
      <c r="J34" s="6">
        <f t="shared" si="3"/>
        <v>0.002713062748587201</v>
      </c>
      <c r="K34" s="38">
        <f t="shared" si="4"/>
        <v>145666.5999999999</v>
      </c>
      <c r="L34" s="6">
        <f t="shared" si="5"/>
        <v>0.014235248579930214</v>
      </c>
    </row>
    <row r="35" spans="2:12" ht="12.75">
      <c r="B35" s="102">
        <v>33142</v>
      </c>
      <c r="C35" s="104">
        <v>106843.95</v>
      </c>
      <c r="D35" s="6">
        <f t="shared" si="0"/>
        <v>0.02082251896103433</v>
      </c>
      <c r="E35" s="104">
        <v>106843.95</v>
      </c>
      <c r="F35" s="6">
        <f t="shared" si="1"/>
        <v>0.03923841060697109</v>
      </c>
      <c r="G35" s="104">
        <v>8490.30999999999</v>
      </c>
      <c r="H35" s="6">
        <f t="shared" si="2"/>
        <v>0.0130037145308876</v>
      </c>
      <c r="I35" s="104">
        <v>13168.69</v>
      </c>
      <c r="J35" s="6">
        <f t="shared" si="3"/>
        <v>0.007630571913905549</v>
      </c>
      <c r="K35" s="38">
        <f t="shared" si="4"/>
        <v>235346.9</v>
      </c>
      <c r="L35" s="6">
        <f t="shared" si="5"/>
        <v>0.022999243642784144</v>
      </c>
    </row>
    <row r="36" spans="2:12" ht="12.75">
      <c r="B36" s="102">
        <v>33143</v>
      </c>
      <c r="C36" s="104">
        <v>21888.74</v>
      </c>
      <c r="D36" s="6">
        <f t="shared" si="0"/>
        <v>0.0042658353952952</v>
      </c>
      <c r="E36" s="104">
        <v>21888.74</v>
      </c>
      <c r="F36" s="6">
        <f t="shared" si="1"/>
        <v>0.008038633612752361</v>
      </c>
      <c r="G36" s="104">
        <v>0</v>
      </c>
      <c r="H36" s="6">
        <f t="shared" si="2"/>
        <v>0</v>
      </c>
      <c r="I36" s="104">
        <v>50927.7099999999</v>
      </c>
      <c r="J36" s="6">
        <f t="shared" si="3"/>
        <v>0.029509962917004348</v>
      </c>
      <c r="K36" s="38">
        <f t="shared" si="4"/>
        <v>94705.1899999999</v>
      </c>
      <c r="L36" s="6">
        <f t="shared" si="5"/>
        <v>0.009255051751462042</v>
      </c>
    </row>
    <row r="37" spans="2:12" ht="12.75">
      <c r="B37" s="102">
        <v>33144</v>
      </c>
      <c r="C37" s="104">
        <v>13295.79</v>
      </c>
      <c r="D37" s="6">
        <f t="shared" si="0"/>
        <v>0.0025911793730663333</v>
      </c>
      <c r="E37" s="104">
        <v>13295.79</v>
      </c>
      <c r="F37" s="6">
        <f t="shared" si="1"/>
        <v>0.004882875140464764</v>
      </c>
      <c r="G37" s="104">
        <v>560.809999999999</v>
      </c>
      <c r="H37" s="6">
        <f t="shared" si="2"/>
        <v>0.0008589336721588577</v>
      </c>
      <c r="I37" s="104">
        <v>22829.13</v>
      </c>
      <c r="J37" s="6">
        <f t="shared" si="3"/>
        <v>0.013228295160482826</v>
      </c>
      <c r="K37" s="38">
        <f t="shared" si="4"/>
        <v>49981.520000000004</v>
      </c>
      <c r="L37" s="6">
        <f t="shared" si="5"/>
        <v>0.004884437212118318</v>
      </c>
    </row>
    <row r="38" spans="2:12" ht="12.75">
      <c r="B38" s="102">
        <v>33145</v>
      </c>
      <c r="C38" s="104">
        <v>7581.09</v>
      </c>
      <c r="D38" s="6">
        <f t="shared" si="0"/>
        <v>0.0014774574533261617</v>
      </c>
      <c r="E38" s="104">
        <v>7581.09</v>
      </c>
      <c r="F38" s="6">
        <f t="shared" si="1"/>
        <v>0.002784153171690138</v>
      </c>
      <c r="G38" s="104">
        <v>0</v>
      </c>
      <c r="H38" s="6">
        <f t="shared" si="2"/>
        <v>0</v>
      </c>
      <c r="I38" s="104">
        <v>27752.06</v>
      </c>
      <c r="J38" s="6">
        <f t="shared" si="3"/>
        <v>0.01608087741370035</v>
      </c>
      <c r="K38" s="38">
        <f t="shared" si="4"/>
        <v>42914.240000000005</v>
      </c>
      <c r="L38" s="6">
        <f t="shared" si="5"/>
        <v>0.004193788239848977</v>
      </c>
    </row>
    <row r="39" spans="2:12" ht="12.75">
      <c r="B39" s="102">
        <v>33146</v>
      </c>
      <c r="C39" s="104">
        <v>18654.2799999999</v>
      </c>
      <c r="D39" s="6">
        <f t="shared" si="0"/>
        <v>0.003635480520932083</v>
      </c>
      <c r="E39" s="104">
        <v>18654.2799999999</v>
      </c>
      <c r="F39" s="6">
        <f t="shared" si="1"/>
        <v>0.006850779086858964</v>
      </c>
      <c r="G39" s="104">
        <v>986.58</v>
      </c>
      <c r="H39" s="6">
        <f t="shared" si="2"/>
        <v>0.0015110407843627741</v>
      </c>
      <c r="I39" s="104">
        <v>39281.7399999999</v>
      </c>
      <c r="J39" s="6">
        <f t="shared" si="3"/>
        <v>0.022761728157724072</v>
      </c>
      <c r="K39" s="38">
        <f t="shared" si="4"/>
        <v>77576.87999999971</v>
      </c>
      <c r="L39" s="6">
        <f t="shared" si="5"/>
        <v>0.007581189997263707</v>
      </c>
    </row>
    <row r="40" spans="2:12" ht="12.75">
      <c r="B40" s="102">
        <v>33147</v>
      </c>
      <c r="C40" s="104">
        <v>93.2199999999999</v>
      </c>
      <c r="D40" s="6">
        <f t="shared" si="0"/>
        <v>1.8167385402239606E-05</v>
      </c>
      <c r="E40" s="104">
        <v>93.2199999999999</v>
      </c>
      <c r="F40" s="6">
        <f t="shared" si="1"/>
        <v>3.4235018798741914E-05</v>
      </c>
      <c r="G40" s="104">
        <v>0</v>
      </c>
      <c r="H40" s="6">
        <f t="shared" si="2"/>
        <v>0</v>
      </c>
      <c r="I40" s="104">
        <v>0</v>
      </c>
      <c r="J40" s="6">
        <f t="shared" si="3"/>
        <v>0</v>
      </c>
      <c r="K40" s="38">
        <f t="shared" si="4"/>
        <v>186.4399999999998</v>
      </c>
      <c r="L40" s="6">
        <f t="shared" si="5"/>
        <v>1.8219823523320984E-05</v>
      </c>
    </row>
    <row r="41" spans="2:12" ht="12.75">
      <c r="B41" s="102">
        <v>33149</v>
      </c>
      <c r="C41" s="104">
        <v>93910.2799999999</v>
      </c>
      <c r="D41" s="6">
        <f t="shared" si="0"/>
        <v>0.018301912143233574</v>
      </c>
      <c r="E41" s="104">
        <v>93910.2799999999</v>
      </c>
      <c r="F41" s="6">
        <f t="shared" si="1"/>
        <v>0.03448852393472556</v>
      </c>
      <c r="G41" s="104">
        <v>55329.1399999999</v>
      </c>
      <c r="H41" s="6">
        <f t="shared" si="2"/>
        <v>0.0847418223597859</v>
      </c>
      <c r="I41" s="104">
        <v>27977.34</v>
      </c>
      <c r="J41" s="6">
        <f t="shared" si="3"/>
        <v>0.016211415473352798</v>
      </c>
      <c r="K41" s="38">
        <f t="shared" si="4"/>
        <v>271127.0399999997</v>
      </c>
      <c r="L41" s="6">
        <f t="shared" si="5"/>
        <v>0.026495852934994575</v>
      </c>
    </row>
    <row r="42" spans="2:12" ht="12.75">
      <c r="B42" s="102">
        <v>33154</v>
      </c>
      <c r="C42" s="104">
        <v>3756.34999999999</v>
      </c>
      <c r="D42" s="6">
        <f t="shared" si="0"/>
        <v>0.000732064558632296</v>
      </c>
      <c r="E42" s="104">
        <v>3756.34999999999</v>
      </c>
      <c r="F42" s="6">
        <f t="shared" si="1"/>
        <v>0.0013795184817062217</v>
      </c>
      <c r="G42" s="104">
        <v>5307.57999999999</v>
      </c>
      <c r="H42" s="6">
        <f t="shared" si="2"/>
        <v>0.008129061856380787</v>
      </c>
      <c r="I42" s="104">
        <v>577.99</v>
      </c>
      <c r="J42" s="6">
        <f t="shared" si="3"/>
        <v>0.00033491518598419953</v>
      </c>
      <c r="K42" s="38">
        <f t="shared" si="4"/>
        <v>13398.26999999997</v>
      </c>
      <c r="L42" s="6">
        <f t="shared" si="5"/>
        <v>0.0013093441049013385</v>
      </c>
    </row>
    <row r="43" spans="2:12" ht="12.75">
      <c r="B43" s="102">
        <v>33155</v>
      </c>
      <c r="C43" s="104">
        <v>0</v>
      </c>
      <c r="D43" s="6">
        <f t="shared" si="0"/>
        <v>0</v>
      </c>
      <c r="E43" s="104">
        <v>0</v>
      </c>
      <c r="F43" s="6">
        <f t="shared" si="1"/>
        <v>0</v>
      </c>
      <c r="G43" s="104">
        <v>0</v>
      </c>
      <c r="H43" s="6">
        <f t="shared" si="2"/>
        <v>0</v>
      </c>
      <c r="I43" s="104">
        <v>43155.4499999999</v>
      </c>
      <c r="J43" s="6">
        <f t="shared" si="3"/>
        <v>0.025006341914188462</v>
      </c>
      <c r="K43" s="38">
        <f t="shared" si="4"/>
        <v>43155.4499999999</v>
      </c>
      <c r="L43" s="6">
        <f t="shared" si="5"/>
        <v>0.004217360454138069</v>
      </c>
    </row>
    <row r="44" spans="2:12" ht="12.75">
      <c r="B44" s="102">
        <v>33156</v>
      </c>
      <c r="C44" s="104">
        <v>41540.19</v>
      </c>
      <c r="D44" s="6">
        <f t="shared" si="0"/>
        <v>0.008095651592064584</v>
      </c>
      <c r="E44" s="104">
        <v>41540.19</v>
      </c>
      <c r="F44" s="6">
        <f t="shared" si="1"/>
        <v>0.015255623101837723</v>
      </c>
      <c r="G44" s="104">
        <v>6126.40999999999</v>
      </c>
      <c r="H44" s="6">
        <f t="shared" si="2"/>
        <v>0.009383177615325597</v>
      </c>
      <c r="I44" s="104">
        <v>72231.02</v>
      </c>
      <c r="J44" s="6">
        <f t="shared" si="3"/>
        <v>0.04185412463386639</v>
      </c>
      <c r="K44" s="38">
        <f t="shared" si="4"/>
        <v>161437.81</v>
      </c>
      <c r="L44" s="6">
        <f t="shared" si="5"/>
        <v>0.015776487922073732</v>
      </c>
    </row>
    <row r="45" spans="2:12" ht="12.75">
      <c r="B45" s="102">
        <v>33157</v>
      </c>
      <c r="C45" s="104">
        <v>49.5</v>
      </c>
      <c r="D45" s="6">
        <f t="shared" si="0"/>
        <v>9.646916728286434E-06</v>
      </c>
      <c r="E45" s="104">
        <v>49.5</v>
      </c>
      <c r="F45" s="6">
        <f t="shared" si="1"/>
        <v>1.8178861087081383E-05</v>
      </c>
      <c r="G45" s="104">
        <v>0</v>
      </c>
      <c r="H45" s="6">
        <f t="shared" si="2"/>
        <v>0</v>
      </c>
      <c r="I45" s="104">
        <v>9564.26</v>
      </c>
      <c r="J45" s="6">
        <f t="shared" si="3"/>
        <v>0.005541991931869479</v>
      </c>
      <c r="K45" s="38">
        <f t="shared" si="4"/>
        <v>9663.26</v>
      </c>
      <c r="L45" s="6">
        <f t="shared" si="5"/>
        <v>0.0009443407630335063</v>
      </c>
    </row>
    <row r="46" spans="2:12" ht="12.75">
      <c r="B46" s="102">
        <v>33158</v>
      </c>
      <c r="C46" s="104">
        <v>0</v>
      </c>
      <c r="D46" s="6">
        <f t="shared" si="0"/>
        <v>0</v>
      </c>
      <c r="E46" s="104">
        <v>0</v>
      </c>
      <c r="F46" s="6">
        <f t="shared" si="1"/>
        <v>0</v>
      </c>
      <c r="G46" s="104">
        <v>0</v>
      </c>
      <c r="H46" s="6">
        <f t="shared" si="2"/>
        <v>0</v>
      </c>
      <c r="I46" s="104">
        <v>1540.04</v>
      </c>
      <c r="J46" s="6">
        <f t="shared" si="3"/>
        <v>0.0008923731950779539</v>
      </c>
      <c r="K46" s="38">
        <f t="shared" si="4"/>
        <v>1540.04</v>
      </c>
      <c r="L46" s="6">
        <f t="shared" si="5"/>
        <v>0.00015050019855640032</v>
      </c>
    </row>
    <row r="47" spans="2:12" ht="12.75">
      <c r="B47" s="102">
        <v>33160</v>
      </c>
      <c r="C47" s="104">
        <v>97868.4499999999</v>
      </c>
      <c r="D47" s="6">
        <f t="shared" si="0"/>
        <v>0.019073308837908354</v>
      </c>
      <c r="E47" s="104">
        <v>97868.4499999999</v>
      </c>
      <c r="F47" s="6">
        <f t="shared" si="1"/>
        <v>0.03594216075470643</v>
      </c>
      <c r="G47" s="104">
        <v>13032.98</v>
      </c>
      <c r="H47" s="6">
        <f t="shared" si="2"/>
        <v>0.01996124421920609</v>
      </c>
      <c r="I47" s="104">
        <v>61047.3099999999</v>
      </c>
      <c r="J47" s="6">
        <f t="shared" si="3"/>
        <v>0.03537374553622909</v>
      </c>
      <c r="K47" s="38">
        <f t="shared" si="4"/>
        <v>269817.1899999997</v>
      </c>
      <c r="L47" s="6">
        <f t="shared" si="5"/>
        <v>0.026367848022733145</v>
      </c>
    </row>
    <row r="48" spans="2:12" ht="12.75">
      <c r="B48" s="102">
        <v>33161</v>
      </c>
      <c r="C48" s="104">
        <v>0</v>
      </c>
      <c r="D48" s="6">
        <f t="shared" si="0"/>
        <v>0</v>
      </c>
      <c r="E48" s="104">
        <v>0</v>
      </c>
      <c r="F48" s="6">
        <f t="shared" si="1"/>
        <v>0</v>
      </c>
      <c r="G48" s="104">
        <v>0</v>
      </c>
      <c r="H48" s="6">
        <f t="shared" si="2"/>
        <v>0</v>
      </c>
      <c r="I48" s="104">
        <v>3175.19</v>
      </c>
      <c r="J48" s="6">
        <f t="shared" si="3"/>
        <v>0.001839857695436202</v>
      </c>
      <c r="K48" s="38">
        <f t="shared" si="4"/>
        <v>3175.19</v>
      </c>
      <c r="L48" s="6">
        <f t="shared" si="5"/>
        <v>0.00031029500886619617</v>
      </c>
    </row>
    <row r="49" spans="2:12" ht="12.75">
      <c r="B49" s="102">
        <v>33162</v>
      </c>
      <c r="C49" s="104">
        <v>483.42</v>
      </c>
      <c r="D49" s="6">
        <f t="shared" si="0"/>
        <v>9.421237343006522E-05</v>
      </c>
      <c r="E49" s="104">
        <v>483.42</v>
      </c>
      <c r="F49" s="6">
        <f t="shared" si="1"/>
        <v>0.0001775358591255936</v>
      </c>
      <c r="G49" s="104">
        <v>0</v>
      </c>
      <c r="H49" s="6">
        <f t="shared" si="2"/>
        <v>0</v>
      </c>
      <c r="I49" s="104">
        <v>909.94</v>
      </c>
      <c r="J49" s="6">
        <f t="shared" si="3"/>
        <v>0.0005272629705262419</v>
      </c>
      <c r="K49" s="38">
        <f t="shared" si="4"/>
        <v>1876.7800000000002</v>
      </c>
      <c r="L49" s="6">
        <f t="shared" si="5"/>
        <v>0.0001834080690415061</v>
      </c>
    </row>
    <row r="50" spans="2:12" ht="12.75">
      <c r="B50" s="102">
        <v>33165</v>
      </c>
      <c r="C50" s="104">
        <v>0</v>
      </c>
      <c r="D50" s="6">
        <f t="shared" si="0"/>
        <v>0</v>
      </c>
      <c r="E50" s="104">
        <v>0</v>
      </c>
      <c r="F50" s="6">
        <f t="shared" si="1"/>
        <v>0</v>
      </c>
      <c r="G50" s="104">
        <v>0</v>
      </c>
      <c r="H50" s="6">
        <f t="shared" si="2"/>
        <v>0</v>
      </c>
      <c r="I50" s="104">
        <v>24951.2</v>
      </c>
      <c r="J50" s="6">
        <f t="shared" si="3"/>
        <v>0.014457924511719854</v>
      </c>
      <c r="K50" s="38">
        <f t="shared" si="4"/>
        <v>24951.2</v>
      </c>
      <c r="L50" s="6">
        <f t="shared" si="5"/>
        <v>0.0024383526104649594</v>
      </c>
    </row>
    <row r="51" spans="2:12" ht="12.75">
      <c r="B51" s="102">
        <v>33166</v>
      </c>
      <c r="C51" s="104">
        <v>165789.69</v>
      </c>
      <c r="D51" s="6">
        <f t="shared" si="0"/>
        <v>0.03231028957249338</v>
      </c>
      <c r="E51" s="104">
        <v>165789.69</v>
      </c>
      <c r="F51" s="6">
        <f t="shared" si="1"/>
        <v>0.060886217054147186</v>
      </c>
      <c r="G51" s="104">
        <v>4291.31999999999</v>
      </c>
      <c r="H51" s="6">
        <f t="shared" si="2"/>
        <v>0.006572563338757773</v>
      </c>
      <c r="I51" s="104">
        <v>19799.41</v>
      </c>
      <c r="J51" s="6">
        <f t="shared" si="3"/>
        <v>0.011472729774784026</v>
      </c>
      <c r="K51" s="38">
        <f t="shared" si="4"/>
        <v>355670.11</v>
      </c>
      <c r="L51" s="6">
        <f t="shared" si="5"/>
        <v>0.03475781289809144</v>
      </c>
    </row>
    <row r="52" spans="2:12" ht="12.75">
      <c r="B52" s="102">
        <v>33168</v>
      </c>
      <c r="C52" s="104">
        <v>1245.55999999999</v>
      </c>
      <c r="D52" s="6">
        <f t="shared" si="0"/>
        <v>0.0002427437090926132</v>
      </c>
      <c r="E52" s="104">
        <v>1245.55999999999</v>
      </c>
      <c r="F52" s="6">
        <f t="shared" si="1"/>
        <v>0.00045743155991161426</v>
      </c>
      <c r="G52" s="104">
        <v>0</v>
      </c>
      <c r="H52" s="6">
        <f t="shared" si="2"/>
        <v>0</v>
      </c>
      <c r="I52" s="104">
        <v>2645.61999999999</v>
      </c>
      <c r="J52" s="6">
        <f t="shared" si="3"/>
        <v>0.0015329993846667149</v>
      </c>
      <c r="K52" s="38">
        <f t="shared" si="4"/>
        <v>5136.73999999997</v>
      </c>
      <c r="L52" s="6">
        <f t="shared" si="5"/>
        <v>0.0005019872145740366</v>
      </c>
    </row>
    <row r="53" spans="2:12" ht="12.75">
      <c r="B53" s="102">
        <v>33169</v>
      </c>
      <c r="C53" s="104">
        <v>12706.67</v>
      </c>
      <c r="D53" s="6">
        <f t="shared" si="0"/>
        <v>0.00247636742189526</v>
      </c>
      <c r="E53" s="104">
        <v>12706.67</v>
      </c>
      <c r="F53" s="6">
        <f t="shared" si="1"/>
        <v>0.004666520986048171</v>
      </c>
      <c r="G53" s="104">
        <v>0</v>
      </c>
      <c r="H53" s="6">
        <f t="shared" si="2"/>
        <v>0</v>
      </c>
      <c r="I53" s="104">
        <v>22156.45</v>
      </c>
      <c r="J53" s="6">
        <f t="shared" si="3"/>
        <v>0.012838512037404829</v>
      </c>
      <c r="K53" s="38">
        <f t="shared" si="4"/>
        <v>47569.79</v>
      </c>
      <c r="L53" s="6">
        <f t="shared" si="5"/>
        <v>0.004648751227426734</v>
      </c>
    </row>
    <row r="54" spans="2:12" ht="12.75">
      <c r="B54" s="102">
        <v>33170</v>
      </c>
      <c r="C54" s="104">
        <v>328.74</v>
      </c>
      <c r="D54" s="6">
        <f t="shared" si="0"/>
        <v>6.406722030821985E-05</v>
      </c>
      <c r="E54" s="104">
        <v>328.74</v>
      </c>
      <c r="F54" s="6">
        <f t="shared" si="1"/>
        <v>0.00012072967260135626</v>
      </c>
      <c r="G54" s="104">
        <v>0</v>
      </c>
      <c r="H54" s="6">
        <f t="shared" si="2"/>
        <v>0</v>
      </c>
      <c r="I54" s="104">
        <v>0</v>
      </c>
      <c r="J54" s="6">
        <f t="shared" si="3"/>
        <v>0</v>
      </c>
      <c r="K54" s="38">
        <f t="shared" si="4"/>
        <v>657.48</v>
      </c>
      <c r="L54" s="6">
        <f t="shared" si="5"/>
        <v>6.42521431565817E-05</v>
      </c>
    </row>
    <row r="55" spans="2:12" ht="12.75">
      <c r="B55" s="102">
        <v>33172</v>
      </c>
      <c r="C55" s="104">
        <v>120265.649999999</v>
      </c>
      <c r="D55" s="6">
        <f t="shared" si="0"/>
        <v>0.02343823658228751</v>
      </c>
      <c r="E55" s="104">
        <v>120265.649999999</v>
      </c>
      <c r="F55" s="6">
        <f t="shared" si="1"/>
        <v>0.04416752615954608</v>
      </c>
      <c r="G55" s="104">
        <v>9665.63999999999</v>
      </c>
      <c r="H55" s="6">
        <f t="shared" si="2"/>
        <v>0.01480384383118266</v>
      </c>
      <c r="I55" s="104">
        <v>105716.33</v>
      </c>
      <c r="J55" s="6">
        <f t="shared" si="3"/>
        <v>0.06125712265526568</v>
      </c>
      <c r="K55" s="38">
        <f t="shared" si="4"/>
        <v>355913.269999998</v>
      </c>
      <c r="L55" s="6">
        <f t="shared" si="5"/>
        <v>0.03478157567586389</v>
      </c>
    </row>
    <row r="56" spans="2:12" ht="12.75">
      <c r="B56" s="102">
        <v>33173</v>
      </c>
      <c r="C56" s="104">
        <v>0</v>
      </c>
      <c r="D56" s="6">
        <f t="shared" si="0"/>
        <v>0</v>
      </c>
      <c r="E56" s="104">
        <v>0</v>
      </c>
      <c r="F56" s="6">
        <f t="shared" si="1"/>
        <v>0</v>
      </c>
      <c r="G56" s="104">
        <v>0</v>
      </c>
      <c r="H56" s="6">
        <f t="shared" si="2"/>
        <v>0</v>
      </c>
      <c r="I56" s="104">
        <v>14306.67</v>
      </c>
      <c r="J56" s="6">
        <f t="shared" si="3"/>
        <v>0.008289972220738365</v>
      </c>
      <c r="K56" s="38">
        <f t="shared" si="4"/>
        <v>14306.67</v>
      </c>
      <c r="L56" s="6">
        <f t="shared" si="5"/>
        <v>0.001398117370770172</v>
      </c>
    </row>
    <row r="57" spans="2:12" ht="12.75">
      <c r="B57" s="102">
        <v>33174</v>
      </c>
      <c r="C57" s="104">
        <v>366.93</v>
      </c>
      <c r="D57" s="6">
        <f t="shared" si="0"/>
        <v>7.15099627294978E-05</v>
      </c>
      <c r="E57" s="104">
        <v>366.93</v>
      </c>
      <c r="F57" s="6">
        <f t="shared" si="1"/>
        <v>0.00013475493936732875</v>
      </c>
      <c r="G57" s="104">
        <v>0</v>
      </c>
      <c r="H57" s="6">
        <f t="shared" si="2"/>
        <v>0</v>
      </c>
      <c r="I57" s="104">
        <v>9082.34</v>
      </c>
      <c r="J57" s="6">
        <f t="shared" si="3"/>
        <v>0.005262744321306138</v>
      </c>
      <c r="K57" s="38">
        <f t="shared" si="4"/>
        <v>9816.2</v>
      </c>
      <c r="L57" s="6">
        <f t="shared" si="5"/>
        <v>0.00095928680363454</v>
      </c>
    </row>
    <row r="58" spans="2:12" ht="12.75">
      <c r="B58" s="102">
        <v>33175</v>
      </c>
      <c r="C58" s="104">
        <v>7097.18999999999</v>
      </c>
      <c r="D58" s="6">
        <f t="shared" si="0"/>
        <v>0.001383151534036911</v>
      </c>
      <c r="E58" s="104">
        <v>7097.18999999999</v>
      </c>
      <c r="F58" s="6">
        <f t="shared" si="1"/>
        <v>0.0026064410326994535</v>
      </c>
      <c r="G58" s="104">
        <v>0</v>
      </c>
      <c r="H58" s="6">
        <f t="shared" si="2"/>
        <v>0</v>
      </c>
      <c r="I58" s="104">
        <v>28170.0499999999</v>
      </c>
      <c r="J58" s="6">
        <f t="shared" si="3"/>
        <v>0.016323080909590417</v>
      </c>
      <c r="K58" s="38">
        <f t="shared" si="4"/>
        <v>42364.42999999988</v>
      </c>
      <c r="L58" s="6">
        <f t="shared" si="5"/>
        <v>0.004140058132729477</v>
      </c>
    </row>
    <row r="59" spans="2:12" ht="12.75">
      <c r="B59" s="102">
        <v>33176</v>
      </c>
      <c r="C59" s="104">
        <v>6110.85999999999</v>
      </c>
      <c r="D59" s="6">
        <f t="shared" si="0"/>
        <v>0.001190928435519522</v>
      </c>
      <c r="E59" s="104">
        <v>6110.85999999999</v>
      </c>
      <c r="F59" s="6">
        <f t="shared" si="1"/>
        <v>0.0022442116174263022</v>
      </c>
      <c r="G59" s="104">
        <v>0</v>
      </c>
      <c r="H59" s="6">
        <f t="shared" si="2"/>
        <v>0</v>
      </c>
      <c r="I59" s="104">
        <v>55132.58</v>
      </c>
      <c r="J59" s="6">
        <f t="shared" si="3"/>
        <v>0.031946466694041</v>
      </c>
      <c r="K59" s="38">
        <f t="shared" si="4"/>
        <v>67354.29999999999</v>
      </c>
      <c r="L59" s="6">
        <f t="shared" si="5"/>
        <v>0.006582189763660264</v>
      </c>
    </row>
    <row r="60" spans="2:12" ht="12.75">
      <c r="B60" s="102">
        <v>33177</v>
      </c>
      <c r="C60" s="104">
        <v>0</v>
      </c>
      <c r="D60" s="6">
        <f t="shared" si="0"/>
        <v>0</v>
      </c>
      <c r="E60" s="104">
        <v>0</v>
      </c>
      <c r="F60" s="6">
        <f t="shared" si="1"/>
        <v>0</v>
      </c>
      <c r="G60" s="104">
        <v>0</v>
      </c>
      <c r="H60" s="6">
        <f t="shared" si="2"/>
        <v>0</v>
      </c>
      <c r="I60" s="104">
        <v>10761.66</v>
      </c>
      <c r="J60" s="6">
        <f t="shared" si="3"/>
        <v>0.00623582304261098</v>
      </c>
      <c r="K60" s="38">
        <f t="shared" si="4"/>
        <v>10761.66</v>
      </c>
      <c r="L60" s="6">
        <f t="shared" si="5"/>
        <v>0.0010516817529391907</v>
      </c>
    </row>
    <row r="61" spans="2:12" ht="12.75">
      <c r="B61" s="102">
        <v>33178</v>
      </c>
      <c r="C61" s="104">
        <v>150565.95</v>
      </c>
      <c r="D61" s="6">
        <f t="shared" si="0"/>
        <v>0.029343377409400788</v>
      </c>
      <c r="E61" s="104">
        <v>150565.95</v>
      </c>
      <c r="F61" s="6">
        <f t="shared" si="1"/>
        <v>0.055295302818069526</v>
      </c>
      <c r="G61" s="104">
        <v>58175.48</v>
      </c>
      <c r="H61" s="6">
        <f t="shared" si="2"/>
        <v>0.08910126186409706</v>
      </c>
      <c r="I61" s="104">
        <v>27743.73</v>
      </c>
      <c r="J61" s="6">
        <f t="shared" si="3"/>
        <v>0.016076050611334824</v>
      </c>
      <c r="K61" s="38">
        <f t="shared" si="4"/>
        <v>387051.11</v>
      </c>
      <c r="L61" s="6">
        <f t="shared" si="5"/>
        <v>0.0378245168349362</v>
      </c>
    </row>
    <row r="62" spans="2:12" ht="12.75">
      <c r="B62" s="102">
        <v>33179</v>
      </c>
      <c r="C62" s="104">
        <v>2783.38999999999</v>
      </c>
      <c r="D62" s="6">
        <f t="shared" si="0"/>
        <v>0.0005424471020675774</v>
      </c>
      <c r="E62" s="104">
        <v>2783.38999999999</v>
      </c>
      <c r="F62" s="6">
        <f t="shared" si="1"/>
        <v>0.0010221991951751771</v>
      </c>
      <c r="G62" s="104">
        <v>0</v>
      </c>
      <c r="H62" s="6">
        <f t="shared" si="2"/>
        <v>0</v>
      </c>
      <c r="I62" s="104">
        <v>0</v>
      </c>
      <c r="J62" s="6">
        <f t="shared" si="3"/>
        <v>0</v>
      </c>
      <c r="K62" s="38">
        <f t="shared" si="4"/>
        <v>5566.77999999998</v>
      </c>
      <c r="L62" s="6">
        <f t="shared" si="5"/>
        <v>0.0005440128148098719</v>
      </c>
    </row>
    <row r="63" spans="2:12" ht="12.75">
      <c r="B63" s="102">
        <v>33180</v>
      </c>
      <c r="C63" s="104">
        <v>102044.09</v>
      </c>
      <c r="D63" s="6">
        <f t="shared" si="0"/>
        <v>0.01988708765340942</v>
      </c>
      <c r="E63" s="104">
        <v>102044.09</v>
      </c>
      <c r="F63" s="6">
        <f t="shared" si="1"/>
        <v>0.03747566337106324</v>
      </c>
      <c r="G63" s="104">
        <v>50632.11</v>
      </c>
      <c r="H63" s="6">
        <f t="shared" si="2"/>
        <v>0.07754787570023947</v>
      </c>
      <c r="I63" s="104">
        <v>64149.33</v>
      </c>
      <c r="J63" s="6">
        <f t="shared" si="3"/>
        <v>0.037171205016889204</v>
      </c>
      <c r="K63" s="38">
        <f t="shared" si="4"/>
        <v>318869.62</v>
      </c>
      <c r="L63" s="6">
        <f t="shared" si="5"/>
        <v>0.03116149004155991</v>
      </c>
    </row>
    <row r="64" spans="2:12" ht="12.75">
      <c r="B64" s="102">
        <v>33181</v>
      </c>
      <c r="C64" s="104">
        <v>12194.24</v>
      </c>
      <c r="D64" s="6">
        <f t="shared" si="0"/>
        <v>0.0023765013706007992</v>
      </c>
      <c r="E64" s="104">
        <v>12194.24</v>
      </c>
      <c r="F64" s="6">
        <f t="shared" si="1"/>
        <v>0.00447833121257639</v>
      </c>
      <c r="G64" s="104">
        <v>0</v>
      </c>
      <c r="H64" s="6">
        <f t="shared" si="2"/>
        <v>0</v>
      </c>
      <c r="I64" s="104">
        <v>24448.7799999999</v>
      </c>
      <c r="J64" s="6">
        <f t="shared" si="3"/>
        <v>0.014166798215863153</v>
      </c>
      <c r="K64" s="38">
        <f t="shared" si="4"/>
        <v>48837.2599999999</v>
      </c>
      <c r="L64" s="6">
        <f t="shared" si="5"/>
        <v>0.004772614559979307</v>
      </c>
    </row>
    <row r="65" spans="2:12" ht="12.75">
      <c r="B65" s="102">
        <v>33183</v>
      </c>
      <c r="C65" s="104">
        <v>15189.17</v>
      </c>
      <c r="D65" s="6">
        <f t="shared" si="0"/>
        <v>0.0029601749123593225</v>
      </c>
      <c r="E65" s="104">
        <v>15189.17</v>
      </c>
      <c r="F65" s="6">
        <f t="shared" si="1"/>
        <v>0.005578218413294221</v>
      </c>
      <c r="G65" s="104">
        <v>0</v>
      </c>
      <c r="H65" s="6">
        <f t="shared" si="2"/>
        <v>0</v>
      </c>
      <c r="I65" s="104">
        <v>27292.84</v>
      </c>
      <c r="J65" s="6">
        <f t="shared" si="3"/>
        <v>0.015814783274169103</v>
      </c>
      <c r="K65" s="38">
        <f t="shared" si="4"/>
        <v>57671.18</v>
      </c>
      <c r="L65" s="6">
        <f t="shared" si="5"/>
        <v>0.005635908184840591</v>
      </c>
    </row>
    <row r="66" spans="2:12" ht="12.75">
      <c r="B66" s="102">
        <v>33184</v>
      </c>
      <c r="C66" s="104">
        <v>0</v>
      </c>
      <c r="D66" s="6">
        <f t="shared" si="0"/>
        <v>0</v>
      </c>
      <c r="E66" s="104">
        <v>0</v>
      </c>
      <c r="F66" s="6">
        <f t="shared" si="1"/>
        <v>0</v>
      </c>
      <c r="G66" s="104">
        <v>0</v>
      </c>
      <c r="H66" s="6">
        <f t="shared" si="2"/>
        <v>0</v>
      </c>
      <c r="I66" s="104">
        <v>6471.43</v>
      </c>
      <c r="J66" s="6">
        <f t="shared" si="3"/>
        <v>0.0037498575789091998</v>
      </c>
      <c r="K66" s="38">
        <f t="shared" si="4"/>
        <v>6471.43</v>
      </c>
      <c r="L66" s="6">
        <f t="shared" si="5"/>
        <v>0.0006324196124411352</v>
      </c>
    </row>
    <row r="67" spans="2:12" ht="12.75">
      <c r="B67" s="102">
        <v>33185</v>
      </c>
      <c r="C67" s="104">
        <v>0</v>
      </c>
      <c r="D67" s="6">
        <f t="shared" si="0"/>
        <v>0</v>
      </c>
      <c r="E67" s="104">
        <v>0</v>
      </c>
      <c r="F67" s="6">
        <f t="shared" si="1"/>
        <v>0</v>
      </c>
      <c r="G67" s="104">
        <v>0</v>
      </c>
      <c r="H67" s="6">
        <f t="shared" si="2"/>
        <v>0</v>
      </c>
      <c r="I67" s="104">
        <v>615.82</v>
      </c>
      <c r="J67" s="6">
        <f t="shared" si="3"/>
        <v>0.00035683570621081634</v>
      </c>
      <c r="K67" s="38">
        <f t="shared" si="4"/>
        <v>615.82</v>
      </c>
      <c r="L67" s="6">
        <f t="shared" si="5"/>
        <v>6.0180925349343174E-05</v>
      </c>
    </row>
    <row r="68" spans="2:12" ht="12.75">
      <c r="B68" s="102">
        <v>33186</v>
      </c>
      <c r="C68" s="104">
        <v>14393.5</v>
      </c>
      <c r="D68" s="6">
        <f aca="true" t="shared" si="6" ref="D68:D76">+C68/$C$79</f>
        <v>0.0028051090086584</v>
      </c>
      <c r="E68" s="104">
        <v>14393.5</v>
      </c>
      <c r="F68" s="6">
        <f aca="true" t="shared" si="7" ref="F68:F76">+E68/$E$79</f>
        <v>0.005286008829432443</v>
      </c>
      <c r="G68" s="104">
        <v>50.0799999999999</v>
      </c>
      <c r="H68" s="6">
        <f aca="true" t="shared" si="8" ref="H68:H75">+G68/$G$79</f>
        <v>7.67022669027221E-05</v>
      </c>
      <c r="I68" s="104">
        <v>59334.55</v>
      </c>
      <c r="J68" s="6">
        <f aca="true" t="shared" si="9" ref="J68:J76">+I68/$I$79</f>
        <v>0.03438129007169464</v>
      </c>
      <c r="K68" s="38">
        <f aca="true" t="shared" si="10" ref="K68:K76">+C68+E68+G68+I68</f>
        <v>88171.63</v>
      </c>
      <c r="L68" s="6">
        <f aca="true" t="shared" si="11" ref="L68:L76">+K68/$K$79</f>
        <v>0.008616560493260867</v>
      </c>
    </row>
    <row r="69" spans="2:12" ht="12.75">
      <c r="B69" s="102">
        <v>33187</v>
      </c>
      <c r="C69" s="104">
        <v>1604.67</v>
      </c>
      <c r="D69" s="6">
        <f t="shared" si="6"/>
        <v>0.00031272965386625035</v>
      </c>
      <c r="E69" s="104">
        <v>1604.67</v>
      </c>
      <c r="F69" s="6">
        <f t="shared" si="7"/>
        <v>0.0005893146064769069</v>
      </c>
      <c r="G69" s="104">
        <v>0</v>
      </c>
      <c r="H69" s="6">
        <f t="shared" si="8"/>
        <v>0</v>
      </c>
      <c r="I69" s="104">
        <v>861.59</v>
      </c>
      <c r="J69" s="6">
        <f t="shared" si="9"/>
        <v>0.0004992466566759398</v>
      </c>
      <c r="K69" s="38">
        <f t="shared" si="10"/>
        <v>4070.9300000000003</v>
      </c>
      <c r="L69" s="6">
        <f t="shared" si="11"/>
        <v>0.00039783107796499234</v>
      </c>
    </row>
    <row r="70" spans="2:12" ht="12.75">
      <c r="B70" s="102">
        <v>33189</v>
      </c>
      <c r="C70" s="104">
        <v>11059.84</v>
      </c>
      <c r="D70" s="6">
        <f t="shared" si="6"/>
        <v>0.002155421323397403</v>
      </c>
      <c r="E70" s="104">
        <v>11059.84</v>
      </c>
      <c r="F70" s="6">
        <f t="shared" si="7"/>
        <v>0.004061723131421135</v>
      </c>
      <c r="G70" s="104">
        <v>0</v>
      </c>
      <c r="H70" s="6">
        <f t="shared" si="8"/>
        <v>0</v>
      </c>
      <c r="I70" s="104">
        <v>14901.9699999999</v>
      </c>
      <c r="J70" s="6">
        <f t="shared" si="9"/>
        <v>0.008634917652694559</v>
      </c>
      <c r="K70" s="38">
        <f t="shared" si="10"/>
        <v>37021.6499999999</v>
      </c>
      <c r="L70" s="6">
        <f t="shared" si="11"/>
        <v>0.0036179356873104226</v>
      </c>
    </row>
    <row r="71" spans="2:12" ht="12.75">
      <c r="B71" s="102">
        <v>33193</v>
      </c>
      <c r="C71" s="104">
        <v>0</v>
      </c>
      <c r="D71" s="6">
        <f t="shared" si="6"/>
        <v>0</v>
      </c>
      <c r="E71" s="104">
        <v>0</v>
      </c>
      <c r="F71" s="6">
        <f t="shared" si="7"/>
        <v>0</v>
      </c>
      <c r="G71" s="104">
        <v>0</v>
      </c>
      <c r="H71" s="6">
        <f t="shared" si="8"/>
        <v>0</v>
      </c>
      <c r="I71" s="104">
        <v>1585.89</v>
      </c>
      <c r="J71" s="6">
        <f t="shared" si="9"/>
        <v>0.0009189408887705362</v>
      </c>
      <c r="K71" s="38">
        <f t="shared" si="10"/>
        <v>1585.89</v>
      </c>
      <c r="L71" s="6">
        <f t="shared" si="11"/>
        <v>0.0001549808835410832</v>
      </c>
    </row>
    <row r="72" spans="2:12" ht="12.75">
      <c r="B72" s="102">
        <v>33194</v>
      </c>
      <c r="C72" s="104">
        <v>0</v>
      </c>
      <c r="D72" s="6">
        <f t="shared" si="6"/>
        <v>0</v>
      </c>
      <c r="E72" s="104">
        <v>0</v>
      </c>
      <c r="F72" s="6">
        <f t="shared" si="7"/>
        <v>0</v>
      </c>
      <c r="G72" s="104">
        <v>0</v>
      </c>
      <c r="H72" s="6">
        <f t="shared" si="8"/>
        <v>0</v>
      </c>
      <c r="I72" s="104">
        <v>461.079999999999</v>
      </c>
      <c r="J72" s="6">
        <f t="shared" si="9"/>
        <v>0.0002671719129285877</v>
      </c>
      <c r="K72" s="38">
        <f t="shared" si="10"/>
        <v>461.079999999999</v>
      </c>
      <c r="L72" s="6">
        <f t="shared" si="11"/>
        <v>4.5058979994276065E-05</v>
      </c>
    </row>
    <row r="73" spans="2:12" ht="12.75">
      <c r="B73" s="102">
        <v>33196</v>
      </c>
      <c r="C73" s="104">
        <v>0</v>
      </c>
      <c r="D73" s="6">
        <f t="shared" si="6"/>
        <v>0</v>
      </c>
      <c r="E73" s="104">
        <v>0</v>
      </c>
      <c r="F73" s="6">
        <f t="shared" si="7"/>
        <v>0</v>
      </c>
      <c r="G73" s="104">
        <v>0</v>
      </c>
      <c r="H73" s="6">
        <f t="shared" si="8"/>
        <v>0</v>
      </c>
      <c r="I73" s="104">
        <v>8206.29</v>
      </c>
      <c r="J73" s="6">
        <f t="shared" si="9"/>
        <v>0.004755118845637947</v>
      </c>
      <c r="K73" s="38">
        <f t="shared" si="10"/>
        <v>8206.29</v>
      </c>
      <c r="L73" s="6">
        <f t="shared" si="11"/>
        <v>0.0008019585688757452</v>
      </c>
    </row>
    <row r="74" spans="2:12" ht="12.75">
      <c r="B74" s="102">
        <v>33299</v>
      </c>
      <c r="C74" s="104">
        <v>26.6499999999999</v>
      </c>
      <c r="D74" s="6">
        <f t="shared" si="6"/>
        <v>5.193744056744091E-06</v>
      </c>
      <c r="E74" s="104">
        <v>26.6499999999999</v>
      </c>
      <c r="F74" s="6">
        <f t="shared" si="7"/>
        <v>9.787205009509436E-06</v>
      </c>
      <c r="G74" s="104">
        <v>0</v>
      </c>
      <c r="H74" s="6">
        <f t="shared" si="8"/>
        <v>0</v>
      </c>
      <c r="I74" s="104">
        <v>1855.95</v>
      </c>
      <c r="J74" s="6">
        <f t="shared" si="9"/>
        <v>0.0010754266326880658</v>
      </c>
      <c r="K74" s="38">
        <f t="shared" si="10"/>
        <v>1909.2499999999998</v>
      </c>
      <c r="L74" s="6">
        <f t="shared" si="11"/>
        <v>0.00018658119535454098</v>
      </c>
    </row>
    <row r="75" spans="2:12" ht="12.75">
      <c r="B75" s="102"/>
      <c r="C75" s="104"/>
      <c r="D75" s="6">
        <f t="shared" si="6"/>
        <v>0</v>
      </c>
      <c r="E75" s="104"/>
      <c r="F75" s="6">
        <f t="shared" si="7"/>
        <v>0</v>
      </c>
      <c r="G75" s="104"/>
      <c r="H75" s="6">
        <f t="shared" si="8"/>
        <v>0</v>
      </c>
      <c r="I75" s="104"/>
      <c r="J75" s="6">
        <f t="shared" si="9"/>
        <v>0</v>
      </c>
      <c r="K75" s="38">
        <f t="shared" si="10"/>
        <v>0</v>
      </c>
      <c r="L75" s="6">
        <f t="shared" si="11"/>
        <v>0</v>
      </c>
    </row>
    <row r="76" spans="2:12" ht="12.75">
      <c r="B76" s="102"/>
      <c r="C76" s="104"/>
      <c r="D76" s="6">
        <f t="shared" si="6"/>
        <v>0</v>
      </c>
      <c r="E76" s="104"/>
      <c r="F76" s="6">
        <f t="shared" si="7"/>
        <v>0</v>
      </c>
      <c r="G76" s="104"/>
      <c r="H76" s="6">
        <f>+G76/$C$79</f>
        <v>0</v>
      </c>
      <c r="I76" s="104"/>
      <c r="J76" s="6">
        <f t="shared" si="9"/>
        <v>0</v>
      </c>
      <c r="K76" s="38">
        <f t="shared" si="10"/>
        <v>0</v>
      </c>
      <c r="L76" s="6">
        <f t="shared" si="11"/>
        <v>0</v>
      </c>
    </row>
    <row r="77" spans="2:12" ht="12.75">
      <c r="B77" s="56"/>
      <c r="C77" s="84"/>
      <c r="D77" s="6"/>
      <c r="E77" s="84"/>
      <c r="F77" s="6"/>
      <c r="G77" s="84"/>
      <c r="H77" s="6"/>
      <c r="I77" s="84"/>
      <c r="J77" s="6"/>
      <c r="K77" s="38"/>
      <c r="L77" s="6"/>
    </row>
    <row r="78" spans="2:12" ht="12.75">
      <c r="B78" s="56"/>
      <c r="C78" s="55"/>
      <c r="D78" s="6"/>
      <c r="E78" s="55"/>
      <c r="F78" s="6"/>
      <c r="G78" s="55"/>
      <c r="H78" s="6"/>
      <c r="I78" s="55"/>
      <c r="J78" s="6"/>
      <c r="K78" s="38"/>
      <c r="L78" s="6"/>
    </row>
    <row r="79" spans="2:12" ht="12.75">
      <c r="B79" s="56"/>
      <c r="C79" s="4">
        <f>SUM(C3:C78)</f>
        <v>5131173.139999997</v>
      </c>
      <c r="D79" s="7">
        <f aca="true" t="shared" si="12" ref="D79:L79">SUM(D3:D77)</f>
        <v>0.9999999999999997</v>
      </c>
      <c r="E79" s="4">
        <f>SUM(E3:E78)</f>
        <v>2722942.8599999947</v>
      </c>
      <c r="F79" s="7">
        <f t="shared" si="12"/>
        <v>1</v>
      </c>
      <c r="G79" s="4">
        <f>SUM(G3:G78)</f>
        <v>652914.2099999994</v>
      </c>
      <c r="H79" s="7">
        <f t="shared" si="12"/>
        <v>1.0000000000000002</v>
      </c>
      <c r="I79" s="4">
        <f>SUM(I3:I78)</f>
        <v>1725780.2099999974</v>
      </c>
      <c r="J79" s="7">
        <f t="shared" si="12"/>
        <v>1</v>
      </c>
      <c r="K79" s="4">
        <f>SUM(K3:K78)</f>
        <v>10232810.419999985</v>
      </c>
      <c r="L79" s="7">
        <f t="shared" si="12"/>
        <v>1.0000000000000004</v>
      </c>
    </row>
    <row r="80" spans="3:11" ht="12.75">
      <c r="C80" s="4">
        <f>+C79-C81</f>
        <v>-0.6900000032037497</v>
      </c>
      <c r="E80" s="4">
        <f>+E79-E81</f>
        <v>-0.6900000050663948</v>
      </c>
      <c r="G80" s="4">
        <f>+G79-G81</f>
        <v>0</v>
      </c>
      <c r="I80" s="4">
        <f>+I79-I81</f>
        <v>-2.561137080192566E-09</v>
      </c>
      <c r="K80" s="4">
        <f>+K79-K81</f>
        <v>-1.380000015720725</v>
      </c>
    </row>
    <row r="81" spans="3:11" ht="12.75">
      <c r="C81" s="16">
        <v>5131173.83</v>
      </c>
      <c r="E81" s="9">
        <v>2722943.55</v>
      </c>
      <c r="G81" s="9">
        <v>652914.21</v>
      </c>
      <c r="I81" s="16">
        <v>1725780.21</v>
      </c>
      <c r="K81" s="4">
        <f>SUM(C81:I81)</f>
        <v>10232811.8</v>
      </c>
    </row>
    <row r="90" spans="3:21" ht="12.75">
      <c r="C90" s="16"/>
      <c r="D90" s="13"/>
      <c r="E90" s="20"/>
      <c r="G90" s="13"/>
      <c r="H90" s="13"/>
      <c r="I90" s="14"/>
      <c r="K90" s="13"/>
      <c r="L90" s="13"/>
      <c r="M90" s="14"/>
      <c r="O90" s="13"/>
      <c r="P90" s="13"/>
      <c r="Q90" s="14"/>
      <c r="S90" s="13">
        <v>11</v>
      </c>
      <c r="T90" s="13">
        <v>2006</v>
      </c>
      <c r="U90" s="14">
        <v>1226579.98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7.7109375" style="60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4:6" ht="12.75">
      <c r="D1" s="5">
        <v>42339</v>
      </c>
      <c r="F1" t="s">
        <v>157</v>
      </c>
    </row>
    <row r="2" spans="2:12" ht="12.75">
      <c r="B2" s="107" t="s">
        <v>150</v>
      </c>
      <c r="C2" s="109" t="s">
        <v>151</v>
      </c>
      <c r="D2" s="1" t="s">
        <v>159</v>
      </c>
      <c r="E2" s="109" t="s">
        <v>152</v>
      </c>
      <c r="F2" s="1" t="s">
        <v>159</v>
      </c>
      <c r="G2" s="109" t="s">
        <v>153</v>
      </c>
      <c r="H2" s="45" t="s">
        <v>159</v>
      </c>
      <c r="I2" s="109" t="s">
        <v>154</v>
      </c>
      <c r="J2" s="45" t="s">
        <v>159</v>
      </c>
      <c r="K2" s="39" t="s">
        <v>155</v>
      </c>
      <c r="L2" s="45" t="s">
        <v>156</v>
      </c>
    </row>
    <row r="3" spans="2:12" ht="12.75">
      <c r="B3" s="108">
        <v>33010</v>
      </c>
      <c r="C3" s="110">
        <v>37141.87</v>
      </c>
      <c r="D3" s="6">
        <f>+C3/$C$79</f>
        <v>0.005866811050978924</v>
      </c>
      <c r="E3" s="110">
        <v>37141.87</v>
      </c>
      <c r="F3" s="6">
        <f>+E3/$E$79</f>
        <v>0.011270828164004017</v>
      </c>
      <c r="G3" s="110">
        <v>1598.67</v>
      </c>
      <c r="H3" s="6">
        <f>+G3/$G$79</f>
        <v>0.002289571019545048</v>
      </c>
      <c r="I3" s="110">
        <v>2997.65</v>
      </c>
      <c r="J3" s="6">
        <f aca="true" t="shared" si="0" ref="J3:J66">+I3/$I$79</f>
        <v>0.0014145107593205042</v>
      </c>
      <c r="K3" s="37">
        <f>+C3+E3+G3+I3</f>
        <v>78880.06</v>
      </c>
      <c r="L3" s="6">
        <f>+K3/$K$79</f>
        <v>0.0063389572383093775</v>
      </c>
    </row>
    <row r="4" spans="2:12" ht="12.75">
      <c r="B4" s="108">
        <v>33012</v>
      </c>
      <c r="C4" s="110">
        <v>12731.19</v>
      </c>
      <c r="D4" s="6">
        <f aca="true" t="shared" si="1" ref="D4:D67">+C4/$C$79</f>
        <v>0.002010978073643367</v>
      </c>
      <c r="E4" s="110">
        <v>12731.19</v>
      </c>
      <c r="F4" s="6">
        <f aca="true" t="shared" si="2" ref="F4:F67">+E4/$E$79</f>
        <v>0.0038633233817598925</v>
      </c>
      <c r="G4" s="110">
        <v>1040.59999999999</v>
      </c>
      <c r="H4" s="6">
        <f aca="true" t="shared" si="3" ref="H4:H67">+G4/$G$79</f>
        <v>0.0014903185791555191</v>
      </c>
      <c r="I4" s="110">
        <v>51682.12</v>
      </c>
      <c r="J4" s="6">
        <f t="shared" si="0"/>
        <v>0.024387408404748193</v>
      </c>
      <c r="K4" s="37">
        <f>+C4+E4+G4+I4</f>
        <v>78185.09999999999</v>
      </c>
      <c r="L4" s="6">
        <f aca="true" t="shared" si="4" ref="L4:L67">+K4/$K$79</f>
        <v>0.006283108881673549</v>
      </c>
    </row>
    <row r="5" spans="2:12" ht="12.75">
      <c r="B5" s="108">
        <v>33013</v>
      </c>
      <c r="C5" s="110">
        <v>0</v>
      </c>
      <c r="D5" s="6">
        <f t="shared" si="1"/>
        <v>0</v>
      </c>
      <c r="E5" s="110">
        <v>0</v>
      </c>
      <c r="F5" s="6">
        <f t="shared" si="2"/>
        <v>0</v>
      </c>
      <c r="G5" s="110">
        <v>0</v>
      </c>
      <c r="H5" s="6">
        <f t="shared" si="3"/>
        <v>0</v>
      </c>
      <c r="I5" s="110">
        <v>4395.39999999999</v>
      </c>
      <c r="J5" s="6">
        <f t="shared" si="0"/>
        <v>0.0020740715532224677</v>
      </c>
      <c r="K5" s="37">
        <f aca="true" t="shared" si="5" ref="K5:K68">+C5+E5+G5+I5</f>
        <v>4395.39999999999</v>
      </c>
      <c r="L5" s="6">
        <f t="shared" si="4"/>
        <v>0.0003532230153636416</v>
      </c>
    </row>
    <row r="6" spans="2:12" ht="12.75">
      <c r="B6" s="108">
        <v>33014</v>
      </c>
      <c r="C6" s="110">
        <v>22313.93</v>
      </c>
      <c r="D6" s="6">
        <f t="shared" si="1"/>
        <v>0.003524637050174645</v>
      </c>
      <c r="E6" s="110">
        <v>22313.93</v>
      </c>
      <c r="F6" s="6">
        <f t="shared" si="2"/>
        <v>0.0067712387850588605</v>
      </c>
      <c r="G6" s="110">
        <v>7782.34</v>
      </c>
      <c r="H6" s="6">
        <f t="shared" si="3"/>
        <v>0.011145652403714469</v>
      </c>
      <c r="I6" s="110">
        <v>29658.4199999999</v>
      </c>
      <c r="J6" s="6">
        <f t="shared" si="0"/>
        <v>0.013995014159240168</v>
      </c>
      <c r="K6" s="37">
        <f t="shared" si="5"/>
        <v>82068.6199999999</v>
      </c>
      <c r="L6" s="6">
        <f t="shared" si="4"/>
        <v>0.0065951962103865175</v>
      </c>
    </row>
    <row r="7" spans="2:12" ht="12.75">
      <c r="B7" s="108">
        <v>33015</v>
      </c>
      <c r="C7" s="110">
        <v>116.7</v>
      </c>
      <c r="D7" s="6">
        <f t="shared" si="1"/>
        <v>1.8433558936295896E-05</v>
      </c>
      <c r="E7" s="110">
        <v>116.7</v>
      </c>
      <c r="F7" s="6">
        <f t="shared" si="2"/>
        <v>3.5413016273528194E-05</v>
      </c>
      <c r="G7" s="110">
        <v>0</v>
      </c>
      <c r="H7" s="6">
        <f t="shared" si="3"/>
        <v>0</v>
      </c>
      <c r="I7" s="110">
        <v>12526.33</v>
      </c>
      <c r="J7" s="6">
        <f t="shared" si="0"/>
        <v>0.005910839677680587</v>
      </c>
      <c r="K7" s="37">
        <f t="shared" si="5"/>
        <v>12759.73</v>
      </c>
      <c r="L7" s="6">
        <f t="shared" si="4"/>
        <v>0.0010253970755394115</v>
      </c>
    </row>
    <row r="8" spans="2:12" ht="12.75">
      <c r="B8" s="108">
        <v>33016</v>
      </c>
      <c r="C8" s="110">
        <v>44136.66</v>
      </c>
      <c r="D8" s="6">
        <f t="shared" si="1"/>
        <v>0.0069716857186054295</v>
      </c>
      <c r="E8" s="110">
        <v>44136.66</v>
      </c>
      <c r="F8" s="6">
        <f t="shared" si="2"/>
        <v>0.013393421241124089</v>
      </c>
      <c r="G8" s="110">
        <v>878.039999999999</v>
      </c>
      <c r="H8" s="6">
        <f t="shared" si="3"/>
        <v>0.0012575046369803222</v>
      </c>
      <c r="I8" s="110">
        <v>22905.41</v>
      </c>
      <c r="J8" s="6">
        <f t="shared" si="0"/>
        <v>0.01080844958272229</v>
      </c>
      <c r="K8" s="37">
        <f t="shared" si="5"/>
        <v>112056.77</v>
      </c>
      <c r="L8" s="6">
        <f t="shared" si="4"/>
        <v>0.00900510310581748</v>
      </c>
    </row>
    <row r="9" spans="2:12" ht="12.75">
      <c r="B9" s="108">
        <v>33018</v>
      </c>
      <c r="C9" s="110">
        <v>0</v>
      </c>
      <c r="D9" s="6">
        <f t="shared" si="1"/>
        <v>0</v>
      </c>
      <c r="E9" s="110">
        <v>0</v>
      </c>
      <c r="F9" s="6">
        <f t="shared" si="2"/>
        <v>0</v>
      </c>
      <c r="G9" s="110">
        <v>0</v>
      </c>
      <c r="H9" s="6">
        <f t="shared" si="3"/>
        <v>0</v>
      </c>
      <c r="I9" s="110">
        <v>7289.46</v>
      </c>
      <c r="J9" s="6">
        <f t="shared" si="0"/>
        <v>0.0034397009656352284</v>
      </c>
      <c r="K9" s="37">
        <f t="shared" si="5"/>
        <v>7289.46</v>
      </c>
      <c r="L9" s="6">
        <f t="shared" si="4"/>
        <v>0.0005857953864432491</v>
      </c>
    </row>
    <row r="10" spans="2:12" ht="12.75">
      <c r="B10" s="108">
        <v>33030</v>
      </c>
      <c r="C10" s="110">
        <v>16370.83</v>
      </c>
      <c r="D10" s="6">
        <f t="shared" si="1"/>
        <v>0.0025858839729312848</v>
      </c>
      <c r="E10" s="110">
        <v>16370.83</v>
      </c>
      <c r="F10" s="6">
        <f t="shared" si="2"/>
        <v>0.004967784654680065</v>
      </c>
      <c r="G10" s="110">
        <v>287.399999999999</v>
      </c>
      <c r="H10" s="6">
        <f t="shared" si="3"/>
        <v>0.00041160634215769645</v>
      </c>
      <c r="I10" s="110">
        <v>5470.79</v>
      </c>
      <c r="J10" s="6">
        <f t="shared" si="0"/>
        <v>0.0025815192957760317</v>
      </c>
      <c r="K10" s="37">
        <f t="shared" si="5"/>
        <v>38499.85</v>
      </c>
      <c r="L10" s="6">
        <f t="shared" si="4"/>
        <v>0.0030939238995422325</v>
      </c>
    </row>
    <row r="11" spans="2:12" ht="12.75">
      <c r="B11" s="108">
        <v>33031</v>
      </c>
      <c r="C11" s="110">
        <v>293.959999999999</v>
      </c>
      <c r="D11" s="6">
        <f t="shared" si="1"/>
        <v>4.6432981875865666E-05</v>
      </c>
      <c r="E11" s="110">
        <v>293.959999999999</v>
      </c>
      <c r="F11" s="6">
        <f t="shared" si="2"/>
        <v>8.920317278291614E-05</v>
      </c>
      <c r="G11" s="110">
        <v>0</v>
      </c>
      <c r="H11" s="6">
        <f t="shared" si="3"/>
        <v>0</v>
      </c>
      <c r="I11" s="110">
        <v>385.759999999999</v>
      </c>
      <c r="J11" s="6">
        <f t="shared" si="0"/>
        <v>0.00018202981352575395</v>
      </c>
      <c r="K11" s="37">
        <f t="shared" si="5"/>
        <v>973.6799999999971</v>
      </c>
      <c r="L11" s="6">
        <f t="shared" si="4"/>
        <v>7.824684570215916E-05</v>
      </c>
    </row>
    <row r="12" spans="2:12" ht="12.75">
      <c r="B12" s="108">
        <v>33032</v>
      </c>
      <c r="C12" s="110">
        <v>312.49</v>
      </c>
      <c r="D12" s="6">
        <f t="shared" si="1"/>
        <v>4.935992143961529E-05</v>
      </c>
      <c r="E12" s="110">
        <v>312.49</v>
      </c>
      <c r="F12" s="6">
        <f t="shared" si="2"/>
        <v>9.482616499841325E-05</v>
      </c>
      <c r="G12" s="110">
        <v>0</v>
      </c>
      <c r="H12" s="6">
        <f t="shared" si="3"/>
        <v>0</v>
      </c>
      <c r="I12" s="110">
        <v>7793.54</v>
      </c>
      <c r="J12" s="6">
        <f t="shared" si="0"/>
        <v>0.003677562818606149</v>
      </c>
      <c r="K12" s="37">
        <f t="shared" si="5"/>
        <v>8418.52</v>
      </c>
      <c r="L12" s="6">
        <f t="shared" si="4"/>
        <v>0.0006765288754832624</v>
      </c>
    </row>
    <row r="13" spans="2:12" ht="12.75">
      <c r="B13" s="108">
        <v>33033</v>
      </c>
      <c r="C13" s="110">
        <v>41668.94</v>
      </c>
      <c r="D13" s="6">
        <f t="shared" si="1"/>
        <v>0.006581892556152335</v>
      </c>
      <c r="E13" s="110">
        <v>41668.94</v>
      </c>
      <c r="F13" s="6">
        <f t="shared" si="2"/>
        <v>0.012644583121856642</v>
      </c>
      <c r="G13" s="110">
        <v>621.389999999999</v>
      </c>
      <c r="H13" s="6">
        <f t="shared" si="3"/>
        <v>0.000889937595523213</v>
      </c>
      <c r="I13" s="110">
        <v>21509.41</v>
      </c>
      <c r="J13" s="6">
        <f t="shared" si="0"/>
        <v>0.01014971456695613</v>
      </c>
      <c r="K13" s="37">
        <f t="shared" si="5"/>
        <v>105468.68000000001</v>
      </c>
      <c r="L13" s="6">
        <f t="shared" si="4"/>
        <v>0.00847567119625588</v>
      </c>
    </row>
    <row r="14" spans="2:12" ht="12.75">
      <c r="B14" s="108">
        <v>33034</v>
      </c>
      <c r="C14" s="110">
        <v>52275.44</v>
      </c>
      <c r="D14" s="6">
        <f t="shared" si="1"/>
        <v>0.0082572613895527</v>
      </c>
      <c r="E14" s="110">
        <v>52275.44</v>
      </c>
      <c r="F14" s="6">
        <f t="shared" si="2"/>
        <v>0.015863162017359444</v>
      </c>
      <c r="G14" s="110">
        <v>65.04</v>
      </c>
      <c r="H14" s="6">
        <f t="shared" si="3"/>
        <v>9.314849162817213E-05</v>
      </c>
      <c r="I14" s="110">
        <v>6429.31</v>
      </c>
      <c r="J14" s="6">
        <f t="shared" si="0"/>
        <v>0.003033819215054096</v>
      </c>
      <c r="K14" s="37">
        <f t="shared" si="5"/>
        <v>111045.23</v>
      </c>
      <c r="L14" s="6">
        <f t="shared" si="4"/>
        <v>0.008923813755824092</v>
      </c>
    </row>
    <row r="15" spans="2:12" ht="12.75">
      <c r="B15" s="108">
        <v>33035</v>
      </c>
      <c r="C15" s="110">
        <v>126.16</v>
      </c>
      <c r="D15" s="6">
        <f t="shared" si="1"/>
        <v>1.99278302947994E-05</v>
      </c>
      <c r="E15" s="110">
        <v>126.16</v>
      </c>
      <c r="F15" s="6">
        <f t="shared" si="2"/>
        <v>3.8283685801785064E-05</v>
      </c>
      <c r="G15" s="110">
        <v>0</v>
      </c>
      <c r="H15" s="6">
        <f t="shared" si="3"/>
        <v>0</v>
      </c>
      <c r="I15" s="110">
        <v>0</v>
      </c>
      <c r="J15" s="6">
        <f t="shared" si="0"/>
        <v>0</v>
      </c>
      <c r="K15" s="37">
        <f t="shared" si="5"/>
        <v>252.32</v>
      </c>
      <c r="L15" s="6">
        <f t="shared" si="4"/>
        <v>2.0276932983699836E-05</v>
      </c>
    </row>
    <row r="16" spans="2:12" ht="12.75">
      <c r="B16" s="108">
        <v>33056</v>
      </c>
      <c r="C16" s="110">
        <v>8045.26</v>
      </c>
      <c r="D16" s="6">
        <f t="shared" si="1"/>
        <v>0.0012708035507097166</v>
      </c>
      <c r="E16" s="110">
        <v>8045.26</v>
      </c>
      <c r="F16" s="6">
        <f t="shared" si="2"/>
        <v>0.002441361810666371</v>
      </c>
      <c r="G16" s="110">
        <v>79</v>
      </c>
      <c r="H16" s="6">
        <f t="shared" si="3"/>
        <v>0.00011314161806004916</v>
      </c>
      <c r="I16" s="110">
        <v>29515.58</v>
      </c>
      <c r="J16" s="6">
        <f t="shared" si="0"/>
        <v>0.0139276117884293</v>
      </c>
      <c r="K16" s="37">
        <f t="shared" si="5"/>
        <v>45685.100000000006</v>
      </c>
      <c r="L16" s="6">
        <f t="shared" si="4"/>
        <v>0.0036713447647971843</v>
      </c>
    </row>
    <row r="17" spans="2:12" ht="12.75">
      <c r="B17" s="108">
        <v>33109</v>
      </c>
      <c r="C17" s="110">
        <v>13680.41</v>
      </c>
      <c r="D17" s="6">
        <f t="shared" si="1"/>
        <v>0.0021609138304001002</v>
      </c>
      <c r="E17" s="110">
        <v>13680.41</v>
      </c>
      <c r="F17" s="6">
        <f t="shared" si="2"/>
        <v>0.0041513674546575655</v>
      </c>
      <c r="G17" s="110">
        <v>17981.9399999999</v>
      </c>
      <c r="H17" s="6">
        <f t="shared" si="3"/>
        <v>0.025753237815933028</v>
      </c>
      <c r="I17" s="110">
        <v>0</v>
      </c>
      <c r="J17" s="6">
        <f t="shared" si="0"/>
        <v>0</v>
      </c>
      <c r="K17" s="37">
        <f t="shared" si="5"/>
        <v>45342.7599999999</v>
      </c>
      <c r="L17" s="6">
        <f t="shared" si="4"/>
        <v>0.003643833647019593</v>
      </c>
    </row>
    <row r="18" spans="2:12" ht="12.75">
      <c r="B18" s="108">
        <v>33122</v>
      </c>
      <c r="C18" s="110">
        <v>74896.0599999999</v>
      </c>
      <c r="D18" s="6">
        <f t="shared" si="1"/>
        <v>0.01183034221170824</v>
      </c>
      <c r="E18" s="110">
        <v>74896.0599999999</v>
      </c>
      <c r="F18" s="6">
        <f t="shared" si="2"/>
        <v>0.022727466937473354</v>
      </c>
      <c r="G18" s="110">
        <v>6446.18</v>
      </c>
      <c r="H18" s="6">
        <f t="shared" si="3"/>
        <v>0.0092320409557763</v>
      </c>
      <c r="I18" s="110">
        <v>138813.19</v>
      </c>
      <c r="J18" s="6">
        <f t="shared" si="0"/>
        <v>0.06550222700802343</v>
      </c>
      <c r="K18" s="37">
        <f t="shared" si="5"/>
        <v>295051.48999999976</v>
      </c>
      <c r="L18" s="6">
        <f t="shared" si="4"/>
        <v>0.02371091982193555</v>
      </c>
    </row>
    <row r="19" spans="2:12" ht="12.75">
      <c r="B19" s="108">
        <v>33125</v>
      </c>
      <c r="C19" s="110">
        <v>1318.59999999999</v>
      </c>
      <c r="D19" s="6">
        <f t="shared" si="1"/>
        <v>0.00020828184073178732</v>
      </c>
      <c r="E19" s="110">
        <v>1318.59999999999</v>
      </c>
      <c r="F19" s="6">
        <f t="shared" si="2"/>
        <v>0.00040013370401263004</v>
      </c>
      <c r="G19" s="110">
        <v>0</v>
      </c>
      <c r="H19" s="6">
        <f t="shared" si="3"/>
        <v>0</v>
      </c>
      <c r="I19" s="110">
        <v>9632.18</v>
      </c>
      <c r="J19" s="6">
        <f t="shared" si="0"/>
        <v>0.004545167796677989</v>
      </c>
      <c r="K19" s="37">
        <f t="shared" si="5"/>
        <v>12269.37999999998</v>
      </c>
      <c r="L19" s="6">
        <f t="shared" si="4"/>
        <v>0.0009859915821637075</v>
      </c>
    </row>
    <row r="20" spans="2:12" ht="12.75">
      <c r="B20" s="108">
        <v>33126</v>
      </c>
      <c r="C20" s="110">
        <v>387568.789999999</v>
      </c>
      <c r="D20" s="6">
        <f t="shared" si="1"/>
        <v>0.06121912709797659</v>
      </c>
      <c r="E20" s="110">
        <v>387568.789999999</v>
      </c>
      <c r="F20" s="6">
        <f t="shared" si="2"/>
        <v>0.11760908198270434</v>
      </c>
      <c r="G20" s="110">
        <v>40031.61</v>
      </c>
      <c r="H20" s="6">
        <f t="shared" si="3"/>
        <v>0.05733216618922588</v>
      </c>
      <c r="I20" s="110">
        <v>35614.8799999999</v>
      </c>
      <c r="J20" s="6">
        <f t="shared" si="0"/>
        <v>0.0168057081219984</v>
      </c>
      <c r="K20" s="37">
        <f t="shared" si="5"/>
        <v>850784.0699999979</v>
      </c>
      <c r="L20" s="6">
        <f t="shared" si="4"/>
        <v>0.06837068631495462</v>
      </c>
    </row>
    <row r="21" spans="2:12" ht="12.75">
      <c r="B21" s="108">
        <v>33127</v>
      </c>
      <c r="C21" s="110">
        <v>1630.15</v>
      </c>
      <c r="D21" s="6">
        <f t="shared" si="1"/>
        <v>0.0002574932827763732</v>
      </c>
      <c r="E21" s="110">
        <v>1630.15</v>
      </c>
      <c r="F21" s="6">
        <f t="shared" si="2"/>
        <v>0.0004946746227788517</v>
      </c>
      <c r="G21" s="110">
        <v>0</v>
      </c>
      <c r="H21" s="6">
        <f t="shared" si="3"/>
        <v>0</v>
      </c>
      <c r="I21" s="110">
        <v>48401.37</v>
      </c>
      <c r="J21" s="6">
        <f t="shared" si="0"/>
        <v>0.02283931033671465</v>
      </c>
      <c r="K21" s="37">
        <f t="shared" si="5"/>
        <v>51661.670000000006</v>
      </c>
      <c r="L21" s="6">
        <f t="shared" si="4"/>
        <v>0.00415163372073564</v>
      </c>
    </row>
    <row r="22" spans="2:12" ht="12.75">
      <c r="B22" s="108">
        <v>33128</v>
      </c>
      <c r="C22" s="110">
        <v>0</v>
      </c>
      <c r="D22" s="6">
        <f t="shared" si="1"/>
        <v>0</v>
      </c>
      <c r="E22" s="110">
        <v>0</v>
      </c>
      <c r="F22" s="6">
        <f t="shared" si="2"/>
        <v>0</v>
      </c>
      <c r="G22" s="110">
        <v>0</v>
      </c>
      <c r="H22" s="6">
        <f t="shared" si="3"/>
        <v>0</v>
      </c>
      <c r="I22" s="110">
        <v>18988.9599999999</v>
      </c>
      <c r="J22" s="6">
        <f t="shared" si="0"/>
        <v>0.008960381708440459</v>
      </c>
      <c r="K22" s="37">
        <f t="shared" si="5"/>
        <v>18988.9599999999</v>
      </c>
      <c r="L22" s="6">
        <f t="shared" si="4"/>
        <v>0.0015259902875323194</v>
      </c>
    </row>
    <row r="23" spans="2:12" ht="12.75">
      <c r="B23" s="108">
        <v>33129</v>
      </c>
      <c r="C23" s="110">
        <v>21756.15</v>
      </c>
      <c r="D23" s="6">
        <f t="shared" si="1"/>
        <v>0.003436531904472099</v>
      </c>
      <c r="E23" s="110">
        <v>21756.15</v>
      </c>
      <c r="F23" s="6">
        <f t="shared" si="2"/>
        <v>0.0066019785261295675</v>
      </c>
      <c r="G23" s="110">
        <v>0</v>
      </c>
      <c r="H23" s="6">
        <f t="shared" si="3"/>
        <v>0</v>
      </c>
      <c r="I23" s="110">
        <v>1976.55</v>
      </c>
      <c r="J23" s="6">
        <f t="shared" si="0"/>
        <v>0.0009326810139058738</v>
      </c>
      <c r="K23" s="37">
        <f t="shared" si="5"/>
        <v>45488.850000000006</v>
      </c>
      <c r="L23" s="6">
        <f t="shared" si="4"/>
        <v>0.0036555737276298926</v>
      </c>
    </row>
    <row r="24" spans="2:12" ht="12.75">
      <c r="B24" s="108">
        <v>33130</v>
      </c>
      <c r="C24" s="110">
        <v>101414.57</v>
      </c>
      <c r="D24" s="6">
        <f t="shared" si="1"/>
        <v>0.016019121277584453</v>
      </c>
      <c r="E24" s="110">
        <v>101414.57</v>
      </c>
      <c r="F24" s="6">
        <f t="shared" si="2"/>
        <v>0.030774599981001412</v>
      </c>
      <c r="G24" s="110">
        <v>1939.05999999999</v>
      </c>
      <c r="H24" s="6">
        <f t="shared" si="3"/>
        <v>0.0027770681761457947</v>
      </c>
      <c r="I24" s="110">
        <v>96373.5599999999</v>
      </c>
      <c r="J24" s="6">
        <f t="shared" si="0"/>
        <v>0.045476102124671</v>
      </c>
      <c r="K24" s="37">
        <f t="shared" si="5"/>
        <v>301141.7599999999</v>
      </c>
      <c r="L24" s="6">
        <f t="shared" si="4"/>
        <v>0.02420034593418444</v>
      </c>
    </row>
    <row r="25" spans="2:12" ht="12.75">
      <c r="B25" s="108">
        <v>33131</v>
      </c>
      <c r="C25" s="110">
        <v>540205.13</v>
      </c>
      <c r="D25" s="6">
        <f t="shared" si="1"/>
        <v>0.08532907542026037</v>
      </c>
      <c r="E25" s="110">
        <v>540205.13</v>
      </c>
      <c r="F25" s="6">
        <f t="shared" si="2"/>
        <v>0.163927104196516</v>
      </c>
      <c r="G25" s="110">
        <v>227033.959999999</v>
      </c>
      <c r="H25" s="6">
        <f t="shared" si="3"/>
        <v>0.32515176694911857</v>
      </c>
      <c r="I25" s="110">
        <v>91184.0899999999</v>
      </c>
      <c r="J25" s="6">
        <f t="shared" si="0"/>
        <v>0.04302733020327558</v>
      </c>
      <c r="K25" s="37">
        <f t="shared" si="5"/>
        <v>1398628.309999999</v>
      </c>
      <c r="L25" s="6">
        <f t="shared" si="4"/>
        <v>0.11239653024324404</v>
      </c>
    </row>
    <row r="26" spans="2:12" ht="12.75">
      <c r="B26" s="108">
        <v>33132</v>
      </c>
      <c r="C26" s="110">
        <v>190688.679999999</v>
      </c>
      <c r="D26" s="6">
        <f t="shared" si="1"/>
        <v>0.03012057430389417</v>
      </c>
      <c r="E26" s="110">
        <v>190688.679999999</v>
      </c>
      <c r="F26" s="6">
        <f t="shared" si="2"/>
        <v>0.05786513562997066</v>
      </c>
      <c r="G26" s="110">
        <v>32170.91</v>
      </c>
      <c r="H26" s="6">
        <f t="shared" si="3"/>
        <v>0.04607428875777489</v>
      </c>
      <c r="I26" s="110">
        <v>153688.049999999</v>
      </c>
      <c r="J26" s="6">
        <f t="shared" si="0"/>
        <v>0.07252127510015718</v>
      </c>
      <c r="K26" s="37">
        <f t="shared" si="5"/>
        <v>567236.319999997</v>
      </c>
      <c r="L26" s="6">
        <f t="shared" si="4"/>
        <v>0.04558422973430745</v>
      </c>
    </row>
    <row r="27" spans="2:12" ht="12.75">
      <c r="B27" s="108">
        <v>33133</v>
      </c>
      <c r="C27" s="110">
        <v>121063.73</v>
      </c>
      <c r="D27" s="6">
        <f t="shared" si="1"/>
        <v>0.01912283977723062</v>
      </c>
      <c r="E27" s="110">
        <v>121063.73</v>
      </c>
      <c r="F27" s="6">
        <f t="shared" si="2"/>
        <v>0.03673720514673542</v>
      </c>
      <c r="G27" s="110">
        <v>36775.6399999999</v>
      </c>
      <c r="H27" s="6">
        <f t="shared" si="3"/>
        <v>0.052669055883466515</v>
      </c>
      <c r="I27" s="110">
        <v>82998.35</v>
      </c>
      <c r="J27" s="6">
        <f t="shared" si="0"/>
        <v>0.03916469870760395</v>
      </c>
      <c r="K27" s="37">
        <f t="shared" si="5"/>
        <v>361901.44999999984</v>
      </c>
      <c r="L27" s="6">
        <f t="shared" si="4"/>
        <v>0.02908311449093926</v>
      </c>
    </row>
    <row r="28" spans="2:12" ht="12.75">
      <c r="B28" s="108">
        <v>33134</v>
      </c>
      <c r="C28" s="110">
        <v>144710.7</v>
      </c>
      <c r="D28" s="6">
        <f t="shared" si="1"/>
        <v>0.022858039564375616</v>
      </c>
      <c r="E28" s="110">
        <v>144710.7</v>
      </c>
      <c r="F28" s="6">
        <f t="shared" si="2"/>
        <v>0.04391295950345893</v>
      </c>
      <c r="G28" s="110">
        <v>60164.8499999999</v>
      </c>
      <c r="H28" s="6">
        <f t="shared" si="3"/>
        <v>0.08616643644734351</v>
      </c>
      <c r="I28" s="110">
        <v>114310.78</v>
      </c>
      <c r="J28" s="6">
        <f t="shared" si="0"/>
        <v>0.053940195892221945</v>
      </c>
      <c r="K28" s="37">
        <f t="shared" si="5"/>
        <v>463897.0299999999</v>
      </c>
      <c r="L28" s="6">
        <f t="shared" si="4"/>
        <v>0.037279680519369814</v>
      </c>
    </row>
    <row r="29" spans="2:12" ht="12.75">
      <c r="B29" s="108">
        <v>33135</v>
      </c>
      <c r="C29" s="110">
        <v>1881.61999999999</v>
      </c>
      <c r="D29" s="6">
        <f t="shared" si="1"/>
        <v>0.0002972146800832296</v>
      </c>
      <c r="E29" s="110">
        <v>1881.61999999999</v>
      </c>
      <c r="F29" s="6">
        <f t="shared" si="2"/>
        <v>0.0005709840589596895</v>
      </c>
      <c r="G29" s="110">
        <v>0</v>
      </c>
      <c r="H29" s="6">
        <f t="shared" si="3"/>
        <v>0</v>
      </c>
      <c r="I29" s="110">
        <v>34810.07</v>
      </c>
      <c r="J29" s="6">
        <f t="shared" si="0"/>
        <v>0.016425939835437726</v>
      </c>
      <c r="K29" s="37">
        <f t="shared" si="5"/>
        <v>38573.30999999998</v>
      </c>
      <c r="L29" s="6">
        <f t="shared" si="4"/>
        <v>0.0030998272900661004</v>
      </c>
    </row>
    <row r="30" spans="2:12" ht="12.75">
      <c r="B30" s="108">
        <v>33136</v>
      </c>
      <c r="C30" s="110">
        <v>15803.87</v>
      </c>
      <c r="D30" s="6">
        <f t="shared" si="1"/>
        <v>0.002496328783775138</v>
      </c>
      <c r="E30" s="110">
        <v>15803.87</v>
      </c>
      <c r="F30" s="6">
        <f t="shared" si="2"/>
        <v>0.004795738693185296</v>
      </c>
      <c r="G30" s="110">
        <v>823.08</v>
      </c>
      <c r="H30" s="6">
        <f t="shared" si="3"/>
        <v>0.0011787924429476617</v>
      </c>
      <c r="I30" s="110">
        <v>5531.27999999999</v>
      </c>
      <c r="J30" s="6">
        <f t="shared" si="0"/>
        <v>0.0026100629068818255</v>
      </c>
      <c r="K30" s="37">
        <f t="shared" si="5"/>
        <v>37962.09999999999</v>
      </c>
      <c r="L30" s="6">
        <f t="shared" si="4"/>
        <v>0.003050709248654532</v>
      </c>
    </row>
    <row r="31" spans="2:12" ht="12.75">
      <c r="B31" s="108">
        <v>33137</v>
      </c>
      <c r="C31" s="110">
        <v>7161.05</v>
      </c>
      <c r="D31" s="6">
        <f t="shared" si="1"/>
        <v>0.001131136565730606</v>
      </c>
      <c r="E31" s="110">
        <v>7161.05</v>
      </c>
      <c r="F31" s="6">
        <f t="shared" si="2"/>
        <v>0.002173045245805905</v>
      </c>
      <c r="G31" s="110">
        <v>0</v>
      </c>
      <c r="H31" s="6">
        <f t="shared" si="3"/>
        <v>0</v>
      </c>
      <c r="I31" s="110">
        <v>75331.0599999999</v>
      </c>
      <c r="J31" s="6">
        <f t="shared" si="0"/>
        <v>0.03554670988308119</v>
      </c>
      <c r="K31" s="37">
        <f t="shared" si="5"/>
        <v>89653.1599999999</v>
      </c>
      <c r="L31" s="6">
        <f t="shared" si="4"/>
        <v>0.007204704807771548</v>
      </c>
    </row>
    <row r="32" spans="2:12" ht="12.75">
      <c r="B32" s="108">
        <v>33138</v>
      </c>
      <c r="C32" s="110">
        <v>83427.41</v>
      </c>
      <c r="D32" s="6">
        <f t="shared" si="1"/>
        <v>0.013177926984897358</v>
      </c>
      <c r="E32" s="110">
        <v>83427.41</v>
      </c>
      <c r="F32" s="6">
        <f t="shared" si="2"/>
        <v>0.02531633443006263</v>
      </c>
      <c r="G32" s="110">
        <v>15173.79</v>
      </c>
      <c r="H32" s="6">
        <f t="shared" si="3"/>
        <v>0.021731482945612578</v>
      </c>
      <c r="I32" s="110">
        <v>10104.11</v>
      </c>
      <c r="J32" s="6">
        <f t="shared" si="0"/>
        <v>0.004767858925611029</v>
      </c>
      <c r="K32" s="37">
        <f t="shared" si="5"/>
        <v>192132.72000000003</v>
      </c>
      <c r="L32" s="6">
        <f t="shared" si="4"/>
        <v>0.015440164423810899</v>
      </c>
    </row>
    <row r="33" spans="2:12" ht="12.75">
      <c r="B33" s="108">
        <v>33139</v>
      </c>
      <c r="C33" s="110">
        <v>1890471.62</v>
      </c>
      <c r="D33" s="6">
        <f t="shared" si="1"/>
        <v>0.298612853681789</v>
      </c>
      <c r="E33" s="110">
        <v>766.399999999999</v>
      </c>
      <c r="F33" s="6">
        <f t="shared" si="2"/>
        <v>0.00023256671527019685</v>
      </c>
      <c r="G33" s="110">
        <v>0</v>
      </c>
      <c r="H33" s="6">
        <f t="shared" si="3"/>
        <v>0</v>
      </c>
      <c r="I33" s="110">
        <v>0</v>
      </c>
      <c r="J33" s="6">
        <f t="shared" si="0"/>
        <v>0</v>
      </c>
      <c r="K33" s="37">
        <f t="shared" si="5"/>
        <v>1891238.02</v>
      </c>
      <c r="L33" s="6">
        <f t="shared" si="4"/>
        <v>0.1519836183725633</v>
      </c>
    </row>
    <row r="34" spans="2:12" ht="12.75">
      <c r="B34" s="108">
        <v>33140</v>
      </c>
      <c r="C34" s="110">
        <v>1020945.99</v>
      </c>
      <c r="D34" s="6">
        <f t="shared" si="1"/>
        <v>0.16126536484524387</v>
      </c>
      <c r="E34" s="110">
        <v>0</v>
      </c>
      <c r="F34" s="6">
        <f t="shared" si="2"/>
        <v>0</v>
      </c>
      <c r="G34" s="110">
        <v>0</v>
      </c>
      <c r="H34" s="6">
        <f t="shared" si="3"/>
        <v>0</v>
      </c>
      <c r="I34" s="110">
        <v>0</v>
      </c>
      <c r="J34" s="6">
        <f t="shared" si="0"/>
        <v>0</v>
      </c>
      <c r="K34" s="37">
        <f t="shared" si="5"/>
        <v>1020945.99</v>
      </c>
      <c r="L34" s="6">
        <f t="shared" si="4"/>
        <v>0.082045233906179</v>
      </c>
    </row>
    <row r="35" spans="2:12" ht="12.75">
      <c r="B35" s="108">
        <v>33141</v>
      </c>
      <c r="C35" s="110">
        <v>135876.66</v>
      </c>
      <c r="D35" s="6">
        <f t="shared" si="1"/>
        <v>0.021462642846418502</v>
      </c>
      <c r="E35" s="110">
        <v>11081.59</v>
      </c>
      <c r="F35" s="6">
        <f t="shared" si="2"/>
        <v>0.0033627465896021195</v>
      </c>
      <c r="G35" s="110">
        <v>9280.13999999999</v>
      </c>
      <c r="H35" s="6">
        <f t="shared" si="3"/>
        <v>0.013290760195237767</v>
      </c>
      <c r="I35" s="110">
        <v>5413.31</v>
      </c>
      <c r="J35" s="6">
        <f t="shared" si="0"/>
        <v>0.0025543960230638265</v>
      </c>
      <c r="K35" s="37">
        <f t="shared" si="5"/>
        <v>161651.69999999998</v>
      </c>
      <c r="L35" s="6">
        <f t="shared" si="4"/>
        <v>0.012990649522832715</v>
      </c>
    </row>
    <row r="36" spans="2:12" ht="12.75">
      <c r="B36" s="108">
        <v>33142</v>
      </c>
      <c r="C36" s="110">
        <v>103715.41</v>
      </c>
      <c r="D36" s="6">
        <f t="shared" si="1"/>
        <v>0.016382554608715447</v>
      </c>
      <c r="E36" s="110">
        <v>103715.41</v>
      </c>
      <c r="F36" s="6">
        <f t="shared" si="2"/>
        <v>0.03147279779045115</v>
      </c>
      <c r="G36" s="110">
        <v>10207.23</v>
      </c>
      <c r="H36" s="6">
        <f t="shared" si="3"/>
        <v>0.01461851288748197</v>
      </c>
      <c r="I36" s="110">
        <v>6766.15999999999</v>
      </c>
      <c r="J36" s="6">
        <f t="shared" si="0"/>
        <v>0.003192769709367007</v>
      </c>
      <c r="K36" s="37">
        <f t="shared" si="5"/>
        <v>224404.21000000002</v>
      </c>
      <c r="L36" s="6">
        <f t="shared" si="4"/>
        <v>0.018033565026276576</v>
      </c>
    </row>
    <row r="37" spans="2:12" ht="12.75">
      <c r="B37" s="108">
        <v>33143</v>
      </c>
      <c r="C37" s="110">
        <v>28063.99</v>
      </c>
      <c r="D37" s="6">
        <f t="shared" si="1"/>
        <v>0.004432898146123554</v>
      </c>
      <c r="E37" s="110">
        <v>28063.99</v>
      </c>
      <c r="F37" s="6">
        <f t="shared" si="2"/>
        <v>0.00851611426366866</v>
      </c>
      <c r="G37" s="110">
        <v>0</v>
      </c>
      <c r="H37" s="6">
        <f t="shared" si="3"/>
        <v>0</v>
      </c>
      <c r="I37" s="110">
        <v>52777.15</v>
      </c>
      <c r="J37" s="6">
        <f t="shared" si="0"/>
        <v>0.024904123737351642</v>
      </c>
      <c r="K37" s="37">
        <f t="shared" si="5"/>
        <v>108905.13</v>
      </c>
      <c r="L37" s="6">
        <f t="shared" si="4"/>
        <v>0.008751831097777104</v>
      </c>
    </row>
    <row r="38" spans="2:12" ht="12.75">
      <c r="B38" s="108">
        <v>33144</v>
      </c>
      <c r="C38" s="110">
        <v>13263.67</v>
      </c>
      <c r="D38" s="6">
        <f t="shared" si="1"/>
        <v>0.0020950869122243337</v>
      </c>
      <c r="E38" s="110">
        <v>13263.67</v>
      </c>
      <c r="F38" s="6">
        <f t="shared" si="2"/>
        <v>0.004024906268695011</v>
      </c>
      <c r="G38" s="110">
        <v>511.54</v>
      </c>
      <c r="H38" s="6">
        <f t="shared" si="3"/>
        <v>0.000732613459524526</v>
      </c>
      <c r="I38" s="110">
        <v>23899.2</v>
      </c>
      <c r="J38" s="6">
        <f t="shared" si="0"/>
        <v>0.01127739247048608</v>
      </c>
      <c r="K38" s="37">
        <f t="shared" si="5"/>
        <v>50938.08</v>
      </c>
      <c r="L38" s="6">
        <f t="shared" si="4"/>
        <v>0.004093484600817775</v>
      </c>
    </row>
    <row r="39" spans="2:12" ht="12.75">
      <c r="B39" s="108">
        <v>33145</v>
      </c>
      <c r="C39" s="110">
        <v>7987.14999999999</v>
      </c>
      <c r="D39" s="6">
        <f t="shared" si="1"/>
        <v>0.0012616246808743407</v>
      </c>
      <c r="E39" s="110">
        <v>7987.14999999999</v>
      </c>
      <c r="F39" s="6">
        <f t="shared" si="2"/>
        <v>0.0024237281313548445</v>
      </c>
      <c r="G39" s="110">
        <v>0</v>
      </c>
      <c r="H39" s="6">
        <f t="shared" si="3"/>
        <v>0</v>
      </c>
      <c r="I39" s="110">
        <v>27939.38</v>
      </c>
      <c r="J39" s="6">
        <f t="shared" si="0"/>
        <v>0.013183845218335733</v>
      </c>
      <c r="K39" s="37">
        <f t="shared" si="5"/>
        <v>43913.67999999998</v>
      </c>
      <c r="L39" s="6">
        <f t="shared" si="4"/>
        <v>0.0035289899588920397</v>
      </c>
    </row>
    <row r="40" spans="2:12" ht="12.75">
      <c r="B40" s="108">
        <v>33146</v>
      </c>
      <c r="C40" s="110">
        <v>12175.1299999999</v>
      </c>
      <c r="D40" s="6">
        <f t="shared" si="1"/>
        <v>0.0019231446136423512</v>
      </c>
      <c r="E40" s="110">
        <v>12175.1299999999</v>
      </c>
      <c r="F40" s="6">
        <f t="shared" si="2"/>
        <v>0.0036945850627447966</v>
      </c>
      <c r="G40" s="110">
        <v>615</v>
      </c>
      <c r="H40" s="6">
        <f t="shared" si="3"/>
        <v>0.0008807860140117752</v>
      </c>
      <c r="I40" s="110">
        <v>50207.9599999999</v>
      </c>
      <c r="J40" s="6">
        <f t="shared" si="0"/>
        <v>0.023691791778070608</v>
      </c>
      <c r="K40" s="37">
        <f t="shared" si="5"/>
        <v>75173.2199999997</v>
      </c>
      <c r="L40" s="6">
        <f t="shared" si="4"/>
        <v>0.006041068262955446</v>
      </c>
    </row>
    <row r="41" spans="2:12" ht="12.75">
      <c r="B41" s="108">
        <v>33147</v>
      </c>
      <c r="C41" s="110">
        <v>1338.05</v>
      </c>
      <c r="D41" s="6">
        <f t="shared" si="1"/>
        <v>0.0002113541005545049</v>
      </c>
      <c r="E41" s="110">
        <v>1338.05</v>
      </c>
      <c r="F41" s="6">
        <f t="shared" si="2"/>
        <v>0.0004060358733915544</v>
      </c>
      <c r="G41" s="110">
        <v>0</v>
      </c>
      <c r="H41" s="6">
        <f t="shared" si="3"/>
        <v>0</v>
      </c>
      <c r="I41" s="110">
        <v>0</v>
      </c>
      <c r="J41" s="6">
        <f t="shared" si="0"/>
        <v>0</v>
      </c>
      <c r="K41" s="37">
        <f t="shared" si="5"/>
        <v>2676.1</v>
      </c>
      <c r="L41" s="6">
        <f t="shared" si="4"/>
        <v>0.00021505667548224133</v>
      </c>
    </row>
    <row r="42" spans="2:12" ht="12.75">
      <c r="B42" s="108">
        <v>33149</v>
      </c>
      <c r="C42" s="110">
        <v>101068.92</v>
      </c>
      <c r="D42" s="6">
        <f t="shared" si="1"/>
        <v>0.015964523508549912</v>
      </c>
      <c r="E42" s="110">
        <v>101068.92</v>
      </c>
      <c r="F42" s="6">
        <f t="shared" si="2"/>
        <v>0.03066971129998217</v>
      </c>
      <c r="G42" s="110">
        <v>55335.3499999999</v>
      </c>
      <c r="H42" s="6">
        <f t="shared" si="3"/>
        <v>0.07924975993568519</v>
      </c>
      <c r="I42" s="110">
        <v>34588.1699999999</v>
      </c>
      <c r="J42" s="6">
        <f t="shared" si="0"/>
        <v>0.01632123116781697</v>
      </c>
      <c r="K42" s="37">
        <f t="shared" si="5"/>
        <v>292061.35999999975</v>
      </c>
      <c r="L42" s="6">
        <f t="shared" si="4"/>
        <v>0.023470627076126457</v>
      </c>
    </row>
    <row r="43" spans="2:12" ht="12.75">
      <c r="B43" s="108">
        <v>33150</v>
      </c>
      <c r="C43" s="110">
        <v>352.75</v>
      </c>
      <c r="D43" s="6">
        <f t="shared" si="1"/>
        <v>5.571926233743253E-05</v>
      </c>
      <c r="E43" s="110">
        <v>352.75</v>
      </c>
      <c r="F43" s="6">
        <f t="shared" si="2"/>
        <v>0.00010704320043262271</v>
      </c>
      <c r="G43" s="110">
        <v>0</v>
      </c>
      <c r="H43" s="6">
        <f t="shared" si="3"/>
        <v>0</v>
      </c>
      <c r="I43" s="110">
        <v>0</v>
      </c>
      <c r="J43" s="6">
        <f t="shared" si="0"/>
        <v>0</v>
      </c>
      <c r="K43" s="37">
        <f t="shared" si="5"/>
        <v>705.5</v>
      </c>
      <c r="L43" s="6">
        <f t="shared" si="4"/>
        <v>5.669537182942389E-05</v>
      </c>
    </row>
    <row r="44" spans="2:12" ht="12.75">
      <c r="B44" s="108">
        <v>33154</v>
      </c>
      <c r="C44" s="110">
        <v>4223.68</v>
      </c>
      <c r="D44" s="6">
        <f t="shared" si="1"/>
        <v>0.0006671589906431384</v>
      </c>
      <c r="E44" s="110">
        <v>4223.68</v>
      </c>
      <c r="F44" s="6">
        <f t="shared" si="2"/>
        <v>0.0012816902191446066</v>
      </c>
      <c r="G44" s="110">
        <v>5893.56</v>
      </c>
      <c r="H44" s="6">
        <f t="shared" si="3"/>
        <v>0.00844059385486055</v>
      </c>
      <c r="I44" s="110">
        <v>558.62</v>
      </c>
      <c r="J44" s="6">
        <f t="shared" si="0"/>
        <v>0.0002635978184149651</v>
      </c>
      <c r="K44" s="37">
        <f t="shared" si="5"/>
        <v>14899.540000000003</v>
      </c>
      <c r="L44" s="6">
        <f t="shared" si="4"/>
        <v>0.00119735642861428</v>
      </c>
    </row>
    <row r="45" spans="2:12" ht="12.75">
      <c r="B45" s="108">
        <v>33155</v>
      </c>
      <c r="C45" s="110">
        <v>0</v>
      </c>
      <c r="D45" s="6">
        <f t="shared" si="1"/>
        <v>0</v>
      </c>
      <c r="E45" s="110">
        <v>0</v>
      </c>
      <c r="F45" s="6">
        <f t="shared" si="2"/>
        <v>0</v>
      </c>
      <c r="G45" s="110">
        <v>0</v>
      </c>
      <c r="H45" s="6">
        <f t="shared" si="3"/>
        <v>0</v>
      </c>
      <c r="I45" s="110">
        <v>40869.83</v>
      </c>
      <c r="J45" s="6">
        <f t="shared" si="0"/>
        <v>0.019285378301869775</v>
      </c>
      <c r="K45" s="37">
        <f t="shared" si="5"/>
        <v>40869.83</v>
      </c>
      <c r="L45" s="6">
        <f t="shared" si="4"/>
        <v>0.003284380167902684</v>
      </c>
    </row>
    <row r="46" spans="2:12" ht="12.75">
      <c r="B46" s="108">
        <v>33156</v>
      </c>
      <c r="C46" s="110">
        <v>68601.05</v>
      </c>
      <c r="D46" s="6">
        <f t="shared" si="1"/>
        <v>0.010836002555842172</v>
      </c>
      <c r="E46" s="110">
        <v>68601.05</v>
      </c>
      <c r="F46" s="6">
        <f t="shared" si="2"/>
        <v>0.020817224507550313</v>
      </c>
      <c r="G46" s="110">
        <v>6437.11999999999</v>
      </c>
      <c r="H46" s="6">
        <f t="shared" si="3"/>
        <v>0.009219065474008893</v>
      </c>
      <c r="I46" s="110">
        <v>70678.2899999999</v>
      </c>
      <c r="J46" s="6">
        <f t="shared" si="0"/>
        <v>0.03335119231910819</v>
      </c>
      <c r="K46" s="37">
        <f t="shared" si="5"/>
        <v>214317.5099999999</v>
      </c>
      <c r="L46" s="6">
        <f t="shared" si="4"/>
        <v>0.017222977914962814</v>
      </c>
    </row>
    <row r="47" spans="2:12" ht="12.75">
      <c r="B47" s="108">
        <v>33157</v>
      </c>
      <c r="C47" s="110">
        <v>0</v>
      </c>
      <c r="D47" s="6">
        <f t="shared" si="1"/>
        <v>0</v>
      </c>
      <c r="E47" s="110">
        <v>0</v>
      </c>
      <c r="F47" s="6">
        <f t="shared" si="2"/>
        <v>0</v>
      </c>
      <c r="G47" s="110">
        <v>0</v>
      </c>
      <c r="H47" s="6">
        <f t="shared" si="3"/>
        <v>0</v>
      </c>
      <c r="I47" s="110">
        <v>9620.94</v>
      </c>
      <c r="J47" s="6">
        <f t="shared" si="0"/>
        <v>0.0045398639416799865</v>
      </c>
      <c r="K47" s="37">
        <f t="shared" si="5"/>
        <v>9620.94</v>
      </c>
      <c r="L47" s="6">
        <f t="shared" si="4"/>
        <v>0.0007731577188498618</v>
      </c>
    </row>
    <row r="48" spans="2:12" ht="12.75">
      <c r="B48" s="108">
        <v>33158</v>
      </c>
      <c r="C48" s="110">
        <v>76.79</v>
      </c>
      <c r="D48" s="6">
        <f t="shared" si="1"/>
        <v>1.2129502919607213E-05</v>
      </c>
      <c r="E48" s="110">
        <v>76.79</v>
      </c>
      <c r="F48" s="6">
        <f t="shared" si="2"/>
        <v>2.3302189542795462E-05</v>
      </c>
      <c r="G48" s="110">
        <v>0</v>
      </c>
      <c r="H48" s="6">
        <f t="shared" si="3"/>
        <v>0</v>
      </c>
      <c r="I48" s="110">
        <v>1359.81999999999</v>
      </c>
      <c r="J48" s="6">
        <f t="shared" si="0"/>
        <v>0.0006416626426498069</v>
      </c>
      <c r="K48" s="37">
        <f t="shared" si="5"/>
        <v>1513.3999999999899</v>
      </c>
      <c r="L48" s="6">
        <f t="shared" si="4"/>
        <v>0.00012161980967632818</v>
      </c>
    </row>
    <row r="49" spans="2:12" ht="12.75">
      <c r="B49" s="108">
        <v>33160</v>
      </c>
      <c r="C49" s="110">
        <v>317876.59</v>
      </c>
      <c r="D49" s="6">
        <f t="shared" si="1"/>
        <v>0.0502107699762962</v>
      </c>
      <c r="E49" s="110">
        <v>317876.59</v>
      </c>
      <c r="F49" s="6">
        <f t="shared" si="2"/>
        <v>0.09646074425572966</v>
      </c>
      <c r="G49" s="110">
        <v>66325.99</v>
      </c>
      <c r="H49" s="6">
        <f t="shared" si="3"/>
        <v>0.09499025098778026</v>
      </c>
      <c r="I49" s="110">
        <v>78515.9299999999</v>
      </c>
      <c r="J49" s="6">
        <f t="shared" si="0"/>
        <v>0.03704956474673675</v>
      </c>
      <c r="K49" s="37">
        <f t="shared" si="5"/>
        <v>780595.1</v>
      </c>
      <c r="L49" s="6">
        <f t="shared" si="4"/>
        <v>0.06273016221506211</v>
      </c>
    </row>
    <row r="50" spans="2:12" ht="12.75">
      <c r="B50" s="108">
        <v>33161</v>
      </c>
      <c r="C50" s="110">
        <v>0</v>
      </c>
      <c r="D50" s="6">
        <f t="shared" si="1"/>
        <v>0</v>
      </c>
      <c r="E50" s="110">
        <v>0</v>
      </c>
      <c r="F50" s="6">
        <f t="shared" si="2"/>
        <v>0</v>
      </c>
      <c r="G50" s="110">
        <v>0</v>
      </c>
      <c r="H50" s="6">
        <f t="shared" si="3"/>
        <v>0</v>
      </c>
      <c r="I50" s="110">
        <v>2103.17</v>
      </c>
      <c r="J50" s="6">
        <f t="shared" si="0"/>
        <v>0.0009924296010808817</v>
      </c>
      <c r="K50" s="37">
        <f t="shared" si="5"/>
        <v>2103.17</v>
      </c>
      <c r="L50" s="6">
        <f t="shared" si="4"/>
        <v>0.00016901489039048822</v>
      </c>
    </row>
    <row r="51" spans="2:12" ht="12.75">
      <c r="B51" s="108">
        <v>33162</v>
      </c>
      <c r="C51" s="110">
        <v>177.31</v>
      </c>
      <c r="D51" s="6">
        <f t="shared" si="1"/>
        <v>2.8007320779731148E-05</v>
      </c>
      <c r="E51" s="110">
        <v>177.31</v>
      </c>
      <c r="F51" s="6">
        <f t="shared" si="2"/>
        <v>5.380532918131349E-05</v>
      </c>
      <c r="G51" s="110">
        <v>0</v>
      </c>
      <c r="H51" s="6">
        <f t="shared" si="3"/>
        <v>0</v>
      </c>
      <c r="I51" s="110">
        <v>882.139999999999</v>
      </c>
      <c r="J51" s="6">
        <f t="shared" si="0"/>
        <v>0.00041625824269911035</v>
      </c>
      <c r="K51" s="37">
        <f t="shared" si="5"/>
        <v>1236.7599999999989</v>
      </c>
      <c r="L51" s="6">
        <f t="shared" si="4"/>
        <v>9.938847351347728E-05</v>
      </c>
    </row>
    <row r="52" spans="2:12" ht="12.75">
      <c r="B52" s="108">
        <v>33165</v>
      </c>
      <c r="C52" s="110">
        <v>0</v>
      </c>
      <c r="D52" s="6">
        <f t="shared" si="1"/>
        <v>0</v>
      </c>
      <c r="E52" s="110">
        <v>0</v>
      </c>
      <c r="F52" s="6">
        <f t="shared" si="2"/>
        <v>0</v>
      </c>
      <c r="G52" s="110">
        <v>0</v>
      </c>
      <c r="H52" s="6">
        <f t="shared" si="3"/>
        <v>0</v>
      </c>
      <c r="I52" s="110">
        <v>28012.1699999999</v>
      </c>
      <c r="J52" s="6">
        <f t="shared" si="0"/>
        <v>0.013218192870053177</v>
      </c>
      <c r="K52" s="37">
        <f t="shared" si="5"/>
        <v>28012.1699999999</v>
      </c>
      <c r="L52" s="6">
        <f t="shared" si="4"/>
        <v>0.0022511132443643195</v>
      </c>
    </row>
    <row r="53" spans="2:12" ht="12.75">
      <c r="B53" s="108">
        <v>33166</v>
      </c>
      <c r="C53" s="110">
        <v>179147.41</v>
      </c>
      <c r="D53" s="6">
        <f t="shared" si="1"/>
        <v>0.028297552189543825</v>
      </c>
      <c r="E53" s="110">
        <v>179147.41</v>
      </c>
      <c r="F53" s="6">
        <f t="shared" si="2"/>
        <v>0.05436289756375688</v>
      </c>
      <c r="G53" s="110">
        <v>5662.67</v>
      </c>
      <c r="H53" s="6">
        <f t="shared" si="3"/>
        <v>0.0081099195739253</v>
      </c>
      <c r="I53" s="110">
        <v>24312.5999999999</v>
      </c>
      <c r="J53" s="6">
        <f t="shared" si="0"/>
        <v>0.01147246485982538</v>
      </c>
      <c r="K53" s="37">
        <f t="shared" si="5"/>
        <v>388270.0899999999</v>
      </c>
      <c r="L53" s="6">
        <f t="shared" si="4"/>
        <v>0.03120215042210329</v>
      </c>
    </row>
    <row r="54" spans="2:12" ht="12.75">
      <c r="B54" s="108">
        <v>33168</v>
      </c>
      <c r="C54" s="110">
        <v>1291.25</v>
      </c>
      <c r="D54" s="6">
        <f t="shared" si="1"/>
        <v>0.0002039617221635996</v>
      </c>
      <c r="E54" s="110">
        <v>1291.25</v>
      </c>
      <c r="F54" s="6">
        <f t="shared" si="2"/>
        <v>0.0003918342524695226</v>
      </c>
      <c r="G54" s="110">
        <v>0</v>
      </c>
      <c r="H54" s="6">
        <f t="shared" si="3"/>
        <v>0</v>
      </c>
      <c r="I54" s="110">
        <v>0</v>
      </c>
      <c r="J54" s="6">
        <f t="shared" si="0"/>
        <v>0</v>
      </c>
      <c r="K54" s="37">
        <f t="shared" si="5"/>
        <v>2582.5</v>
      </c>
      <c r="L54" s="6">
        <f t="shared" si="4"/>
        <v>0.0002075347948256374</v>
      </c>
    </row>
    <row r="55" spans="2:12" ht="12.75">
      <c r="B55" s="108">
        <v>33169</v>
      </c>
      <c r="C55" s="110">
        <v>13015.69</v>
      </c>
      <c r="D55" s="6">
        <f t="shared" si="1"/>
        <v>0.0020559167841607295</v>
      </c>
      <c r="E55" s="110">
        <v>13015.69</v>
      </c>
      <c r="F55" s="6">
        <f t="shared" si="2"/>
        <v>0.003949655885014552</v>
      </c>
      <c r="G55" s="110">
        <v>0</v>
      </c>
      <c r="H55" s="6">
        <f t="shared" si="3"/>
        <v>0</v>
      </c>
      <c r="I55" s="110">
        <v>20055.0999999999</v>
      </c>
      <c r="J55" s="6">
        <f t="shared" si="0"/>
        <v>0.009463464623704737</v>
      </c>
      <c r="K55" s="37">
        <f t="shared" si="5"/>
        <v>46086.4799999999</v>
      </c>
      <c r="L55" s="6">
        <f t="shared" si="4"/>
        <v>0.0037036004534504634</v>
      </c>
    </row>
    <row r="56" spans="2:12" ht="12.75">
      <c r="B56" s="108">
        <v>33170</v>
      </c>
      <c r="C56" s="110">
        <v>403.42</v>
      </c>
      <c r="D56" s="6">
        <f t="shared" si="1"/>
        <v>6.372293355681654E-05</v>
      </c>
      <c r="E56" s="110">
        <v>403.42</v>
      </c>
      <c r="F56" s="6">
        <f t="shared" si="2"/>
        <v>0.00012241918616166878</v>
      </c>
      <c r="G56" s="110">
        <v>0</v>
      </c>
      <c r="H56" s="6">
        <f t="shared" si="3"/>
        <v>0</v>
      </c>
      <c r="I56" s="110">
        <v>0</v>
      </c>
      <c r="J56" s="6">
        <f t="shared" si="0"/>
        <v>0</v>
      </c>
      <c r="K56" s="37">
        <f t="shared" si="5"/>
        <v>806.84</v>
      </c>
      <c r="L56" s="6">
        <f t="shared" si="4"/>
        <v>6.483925415570853E-05</v>
      </c>
    </row>
    <row r="57" spans="2:12" ht="12.75">
      <c r="B57" s="108">
        <v>33172</v>
      </c>
      <c r="C57" s="110">
        <v>134423.67</v>
      </c>
      <c r="D57" s="6">
        <f t="shared" si="1"/>
        <v>0.021233133190901376</v>
      </c>
      <c r="E57" s="110">
        <v>134423.67</v>
      </c>
      <c r="F57" s="6">
        <f t="shared" si="2"/>
        <v>0.04079132487795531</v>
      </c>
      <c r="G57" s="110">
        <v>8435.84</v>
      </c>
      <c r="H57" s="6">
        <f t="shared" si="3"/>
        <v>0.012081577054375762</v>
      </c>
      <c r="I57" s="110">
        <v>121665.46</v>
      </c>
      <c r="J57" s="6">
        <f t="shared" si="0"/>
        <v>0.05741067242929576</v>
      </c>
      <c r="K57" s="37">
        <f t="shared" si="5"/>
        <v>398948.6400000001</v>
      </c>
      <c r="L57" s="6">
        <f t="shared" si="4"/>
        <v>0.03206029976703469</v>
      </c>
    </row>
    <row r="58" spans="2:12" ht="12.75">
      <c r="B58" s="108">
        <v>33173</v>
      </c>
      <c r="C58" s="110">
        <v>0</v>
      </c>
      <c r="D58" s="6">
        <f t="shared" si="1"/>
        <v>0</v>
      </c>
      <c r="E58" s="110">
        <v>0</v>
      </c>
      <c r="F58" s="6">
        <f t="shared" si="2"/>
        <v>0</v>
      </c>
      <c r="G58" s="110">
        <v>0</v>
      </c>
      <c r="H58" s="6">
        <f t="shared" si="3"/>
        <v>0</v>
      </c>
      <c r="I58" s="110">
        <v>17101.5299999999</v>
      </c>
      <c r="J58" s="6">
        <f t="shared" si="0"/>
        <v>0.008069754035942235</v>
      </c>
      <c r="K58" s="37">
        <f t="shared" si="5"/>
        <v>17101.5299999999</v>
      </c>
      <c r="L58" s="6">
        <f t="shared" si="4"/>
        <v>0.0013743126891595208</v>
      </c>
    </row>
    <row r="59" spans="2:12" ht="12.75">
      <c r="B59" s="108">
        <v>33174</v>
      </c>
      <c r="C59" s="110">
        <v>432.16</v>
      </c>
      <c r="D59" s="6">
        <f t="shared" si="1"/>
        <v>6.826261208148788E-05</v>
      </c>
      <c r="E59" s="110">
        <v>432.16</v>
      </c>
      <c r="F59" s="6">
        <f t="shared" si="2"/>
        <v>0.00013114043798430117</v>
      </c>
      <c r="G59" s="110">
        <v>0</v>
      </c>
      <c r="H59" s="6">
        <f t="shared" si="3"/>
        <v>0</v>
      </c>
      <c r="I59" s="110">
        <v>11739.49</v>
      </c>
      <c r="J59" s="6">
        <f t="shared" si="0"/>
        <v>0.005539550952891587</v>
      </c>
      <c r="K59" s="37">
        <f t="shared" si="5"/>
        <v>12603.81</v>
      </c>
      <c r="L59" s="6">
        <f t="shared" si="4"/>
        <v>0.0010128670367362312</v>
      </c>
    </row>
    <row r="60" spans="2:12" ht="12.75">
      <c r="B60" s="108">
        <v>33175</v>
      </c>
      <c r="C60" s="110">
        <v>9897.53</v>
      </c>
      <c r="D60" s="6">
        <f t="shared" si="1"/>
        <v>0.0015633821986183094</v>
      </c>
      <c r="E60" s="110">
        <v>9897.53</v>
      </c>
      <c r="F60" s="6">
        <f t="shared" si="2"/>
        <v>0.003003439511205943</v>
      </c>
      <c r="G60" s="110">
        <v>0</v>
      </c>
      <c r="H60" s="6">
        <f t="shared" si="3"/>
        <v>0</v>
      </c>
      <c r="I60" s="110">
        <v>30288.45</v>
      </c>
      <c r="J60" s="6">
        <f t="shared" si="0"/>
        <v>0.014292308444328434</v>
      </c>
      <c r="K60" s="37">
        <f t="shared" si="5"/>
        <v>50083.51</v>
      </c>
      <c r="L60" s="6">
        <f t="shared" si="4"/>
        <v>0.004024809669699036</v>
      </c>
    </row>
    <row r="61" spans="2:12" ht="12.75">
      <c r="B61" s="108">
        <v>33176</v>
      </c>
      <c r="C61" s="110">
        <v>17121.72</v>
      </c>
      <c r="D61" s="6">
        <f t="shared" si="1"/>
        <v>0.0027044921569045087</v>
      </c>
      <c r="E61" s="110">
        <v>17121.72</v>
      </c>
      <c r="F61" s="6">
        <f t="shared" si="2"/>
        <v>0.0051956448071190505</v>
      </c>
      <c r="G61" s="110">
        <v>0</v>
      </c>
      <c r="H61" s="6">
        <f t="shared" si="3"/>
        <v>0</v>
      </c>
      <c r="I61" s="110">
        <v>58030.55</v>
      </c>
      <c r="J61" s="6">
        <f t="shared" si="0"/>
        <v>0.02738306251373125</v>
      </c>
      <c r="K61" s="37">
        <f t="shared" si="5"/>
        <v>92273.99</v>
      </c>
      <c r="L61" s="6">
        <f t="shared" si="4"/>
        <v>0.007415319877015651</v>
      </c>
    </row>
    <row r="62" spans="2:12" ht="12.75">
      <c r="B62" s="108">
        <v>33177</v>
      </c>
      <c r="C62" s="110">
        <v>2540.69999999999</v>
      </c>
      <c r="D62" s="6">
        <f t="shared" si="1"/>
        <v>0.00040132084995241464</v>
      </c>
      <c r="E62" s="110">
        <v>2540.69999999999</v>
      </c>
      <c r="F62" s="6">
        <f t="shared" si="2"/>
        <v>0.000770984151209535</v>
      </c>
      <c r="G62" s="110">
        <v>0</v>
      </c>
      <c r="H62" s="6">
        <f t="shared" si="3"/>
        <v>0</v>
      </c>
      <c r="I62" s="110">
        <v>9830.32999999999</v>
      </c>
      <c r="J62" s="6">
        <f t="shared" si="0"/>
        <v>0.004638669475312701</v>
      </c>
      <c r="K62" s="37">
        <f t="shared" si="5"/>
        <v>14911.72999999997</v>
      </c>
      <c r="L62" s="6">
        <f t="shared" si="4"/>
        <v>0.001198336041063038</v>
      </c>
    </row>
    <row r="63" spans="2:12" ht="12.75">
      <c r="B63" s="108">
        <v>33178</v>
      </c>
      <c r="C63" s="110">
        <v>142960.64</v>
      </c>
      <c r="D63" s="6">
        <f t="shared" si="1"/>
        <v>0.0225816056813246</v>
      </c>
      <c r="E63" s="110">
        <v>142960.64</v>
      </c>
      <c r="F63" s="6">
        <f t="shared" si="2"/>
        <v>0.04338189777886895</v>
      </c>
      <c r="G63" s="110">
        <v>38229.5299999999</v>
      </c>
      <c r="H63" s="6">
        <f t="shared" si="3"/>
        <v>0.054751276985761765</v>
      </c>
      <c r="I63" s="110">
        <v>27646.54</v>
      </c>
      <c r="J63" s="6">
        <f t="shared" si="0"/>
        <v>0.013045661864455388</v>
      </c>
      <c r="K63" s="37">
        <f t="shared" si="5"/>
        <v>351797.3499999999</v>
      </c>
      <c r="L63" s="6">
        <f t="shared" si="4"/>
        <v>0.028271129081298328</v>
      </c>
    </row>
    <row r="64" spans="2:12" ht="12.75">
      <c r="B64" s="108">
        <v>33179</v>
      </c>
      <c r="C64" s="110">
        <v>5284.72999999999</v>
      </c>
      <c r="D64" s="6">
        <f t="shared" si="1"/>
        <v>0.0008347590567044629</v>
      </c>
      <c r="E64" s="110">
        <v>5284.72999999999</v>
      </c>
      <c r="F64" s="6">
        <f t="shared" si="2"/>
        <v>0.0016036694900702854</v>
      </c>
      <c r="G64" s="110">
        <v>0</v>
      </c>
      <c r="H64" s="6">
        <f t="shared" si="3"/>
        <v>0</v>
      </c>
      <c r="I64" s="110">
        <v>1023.85</v>
      </c>
      <c r="J64" s="6">
        <f t="shared" si="0"/>
        <v>0.0004831273967709033</v>
      </c>
      <c r="K64" s="37">
        <f t="shared" si="5"/>
        <v>11593.30999999998</v>
      </c>
      <c r="L64" s="6">
        <f t="shared" si="4"/>
        <v>0.0009316612631945813</v>
      </c>
    </row>
    <row r="65" spans="2:12" ht="12.75">
      <c r="B65" s="108">
        <v>33180</v>
      </c>
      <c r="C65" s="110">
        <v>109316.45</v>
      </c>
      <c r="D65" s="6">
        <f t="shared" si="1"/>
        <v>0.017267276981847844</v>
      </c>
      <c r="E65" s="110">
        <v>109316.45</v>
      </c>
      <c r="F65" s="6">
        <f t="shared" si="2"/>
        <v>0.03317245263765494</v>
      </c>
      <c r="G65" s="110">
        <v>40319.9899999999</v>
      </c>
      <c r="H65" s="6">
        <f t="shared" si="3"/>
        <v>0.05774517606031634</v>
      </c>
      <c r="I65" s="110">
        <v>64795.9899999999</v>
      </c>
      <c r="J65" s="6">
        <f t="shared" si="0"/>
        <v>0.030575492474379483</v>
      </c>
      <c r="K65" s="37">
        <f t="shared" si="5"/>
        <v>323748.8799999998</v>
      </c>
      <c r="L65" s="6">
        <f t="shared" si="4"/>
        <v>0.02601709869732037</v>
      </c>
    </row>
    <row r="66" spans="2:12" ht="12.75">
      <c r="B66" s="108">
        <v>33181</v>
      </c>
      <c r="C66" s="110">
        <v>12916.09</v>
      </c>
      <c r="D66" s="6">
        <f t="shared" si="1"/>
        <v>0.002040184286559572</v>
      </c>
      <c r="E66" s="110">
        <v>12916.09</v>
      </c>
      <c r="F66" s="6">
        <f t="shared" si="2"/>
        <v>0.003919431922539458</v>
      </c>
      <c r="G66" s="110">
        <v>0</v>
      </c>
      <c r="H66" s="6">
        <f t="shared" si="3"/>
        <v>0</v>
      </c>
      <c r="I66" s="110">
        <v>19913.61</v>
      </c>
      <c r="J66" s="6">
        <f t="shared" si="0"/>
        <v>0.009396699281741493</v>
      </c>
      <c r="K66" s="37">
        <f t="shared" si="5"/>
        <v>45745.79</v>
      </c>
      <c r="L66" s="6">
        <f t="shared" si="4"/>
        <v>0.0036762219329280524</v>
      </c>
    </row>
    <row r="67" spans="2:12" ht="12.75">
      <c r="B67" s="108">
        <v>33183</v>
      </c>
      <c r="C67" s="110">
        <v>17650.88</v>
      </c>
      <c r="D67" s="6">
        <f t="shared" si="1"/>
        <v>0.0027880765788987705</v>
      </c>
      <c r="E67" s="110">
        <v>17650.88</v>
      </c>
      <c r="F67" s="6">
        <f t="shared" si="2"/>
        <v>0.005356220228638332</v>
      </c>
      <c r="G67" s="110">
        <v>0</v>
      </c>
      <c r="H67" s="6">
        <f t="shared" si="3"/>
        <v>0</v>
      </c>
      <c r="I67" s="110">
        <v>31443.7999999999</v>
      </c>
      <c r="J67" s="6">
        <f aca="true" t="shared" si="6" ref="J67:J76">+I67/$I$79</f>
        <v>0.014837487169590156</v>
      </c>
      <c r="K67" s="37">
        <f t="shared" si="5"/>
        <v>66745.55999999991</v>
      </c>
      <c r="L67" s="6">
        <f t="shared" si="4"/>
        <v>0.005363804879040562</v>
      </c>
    </row>
    <row r="68" spans="2:12" ht="12.75">
      <c r="B68" s="108">
        <v>33184</v>
      </c>
      <c r="C68" s="110">
        <v>0</v>
      </c>
      <c r="D68" s="6">
        <f aca="true" t="shared" si="7" ref="D68:D78">+C68/$C$79</f>
        <v>0</v>
      </c>
      <c r="E68" s="110">
        <v>0</v>
      </c>
      <c r="F68" s="6">
        <f aca="true" t="shared" si="8" ref="F68:F78">+E68/$E$79</f>
        <v>0</v>
      </c>
      <c r="G68" s="110">
        <v>0</v>
      </c>
      <c r="H68" s="6">
        <f aca="true" t="shared" si="9" ref="H68:H77">+G68/$G$79</f>
        <v>0</v>
      </c>
      <c r="I68" s="110">
        <v>4921.26</v>
      </c>
      <c r="J68" s="6">
        <f t="shared" si="6"/>
        <v>0.0023222108049350742</v>
      </c>
      <c r="K68" s="37">
        <f t="shared" si="5"/>
        <v>4921.26</v>
      </c>
      <c r="L68" s="6">
        <f aca="true" t="shared" si="10" ref="L68:L78">+K68/$K$79</f>
        <v>0.0003954821623944304</v>
      </c>
    </row>
    <row r="69" spans="2:12" ht="12.75">
      <c r="B69" s="108">
        <v>33185</v>
      </c>
      <c r="C69" s="110">
        <v>0</v>
      </c>
      <c r="D69" s="6">
        <f t="shared" si="7"/>
        <v>0</v>
      </c>
      <c r="E69" s="110">
        <v>0</v>
      </c>
      <c r="F69" s="6">
        <f t="shared" si="8"/>
        <v>0</v>
      </c>
      <c r="G69" s="110">
        <v>0</v>
      </c>
      <c r="H69" s="6">
        <f t="shared" si="9"/>
        <v>0</v>
      </c>
      <c r="I69" s="110">
        <v>1656.57999999999</v>
      </c>
      <c r="J69" s="6">
        <f t="shared" si="6"/>
        <v>0.0007816957395543664</v>
      </c>
      <c r="K69" s="37">
        <f aca="true" t="shared" si="11" ref="K69:K78">+C69+E69+G69+I69</f>
        <v>1656.57999999999</v>
      </c>
      <c r="L69" s="6">
        <f t="shared" si="10"/>
        <v>0.00013312603694569307</v>
      </c>
    </row>
    <row r="70" spans="2:12" ht="12.75">
      <c r="B70" s="108">
        <v>33186</v>
      </c>
      <c r="C70" s="110">
        <v>18522.13</v>
      </c>
      <c r="D70" s="6">
        <f t="shared" si="7"/>
        <v>0.0029256964437080917</v>
      </c>
      <c r="E70" s="110">
        <v>18522.13</v>
      </c>
      <c r="F70" s="6">
        <f t="shared" si="8"/>
        <v>0.005620604036935774</v>
      </c>
      <c r="G70" s="110">
        <v>92.51</v>
      </c>
      <c r="H70" s="6">
        <f t="shared" si="9"/>
        <v>0.00013249026692069808</v>
      </c>
      <c r="I70" s="110">
        <v>62072.6999999999</v>
      </c>
      <c r="J70" s="6">
        <f t="shared" si="6"/>
        <v>0.02929044485182517</v>
      </c>
      <c r="K70" s="37">
        <f t="shared" si="11"/>
        <v>99209.46999999991</v>
      </c>
      <c r="L70" s="6">
        <f t="shared" si="10"/>
        <v>0.007972668732317605</v>
      </c>
    </row>
    <row r="71" spans="2:12" ht="12.75">
      <c r="B71" s="108">
        <v>33187</v>
      </c>
      <c r="C71" s="110">
        <v>2358.71999999999</v>
      </c>
      <c r="D71" s="6">
        <f t="shared" si="7"/>
        <v>0.0003725758709016252</v>
      </c>
      <c r="E71" s="110">
        <v>2358.71999999999</v>
      </c>
      <c r="F71" s="6">
        <f t="shared" si="8"/>
        <v>0.0007157616944704034</v>
      </c>
      <c r="G71" s="110">
        <v>0</v>
      </c>
      <c r="H71" s="6">
        <f t="shared" si="9"/>
        <v>0</v>
      </c>
      <c r="I71" s="110">
        <v>924.669999999999</v>
      </c>
      <c r="J71" s="6">
        <f t="shared" si="6"/>
        <v>0.000436327010765396</v>
      </c>
      <c r="K71" s="37">
        <f t="shared" si="11"/>
        <v>5642.109999999979</v>
      </c>
      <c r="L71" s="6">
        <f t="shared" si="10"/>
        <v>0.00045341109050674644</v>
      </c>
    </row>
    <row r="72" spans="2:12" ht="12.75">
      <c r="B72" s="108">
        <v>33189</v>
      </c>
      <c r="C72" s="110">
        <v>14507.5599999999</v>
      </c>
      <c r="D72" s="6">
        <f t="shared" si="7"/>
        <v>0.002291567800187207</v>
      </c>
      <c r="E72" s="110">
        <v>14507.5599999999</v>
      </c>
      <c r="F72" s="6">
        <f t="shared" si="8"/>
        <v>0.004402368966316908</v>
      </c>
      <c r="G72" s="110">
        <v>0</v>
      </c>
      <c r="H72" s="6">
        <f t="shared" si="9"/>
        <v>0</v>
      </c>
      <c r="I72" s="110">
        <v>11775.33</v>
      </c>
      <c r="J72" s="6">
        <f t="shared" si="6"/>
        <v>0.005556462889112976</v>
      </c>
      <c r="K72" s="37">
        <f t="shared" si="11"/>
        <v>40790.4499999998</v>
      </c>
      <c r="L72" s="6">
        <f t="shared" si="10"/>
        <v>0.003278001034499663</v>
      </c>
    </row>
    <row r="73" spans="2:12" ht="12.75">
      <c r="B73" s="108">
        <v>33193</v>
      </c>
      <c r="C73" s="110">
        <v>0</v>
      </c>
      <c r="D73" s="6">
        <f t="shared" si="7"/>
        <v>0</v>
      </c>
      <c r="E73" s="110">
        <v>0</v>
      </c>
      <c r="F73" s="6">
        <f t="shared" si="8"/>
        <v>0</v>
      </c>
      <c r="G73" s="110">
        <v>0</v>
      </c>
      <c r="H73" s="6">
        <f t="shared" si="9"/>
        <v>0</v>
      </c>
      <c r="I73" s="110">
        <v>1628.30999999999</v>
      </c>
      <c r="J73" s="6">
        <f t="shared" si="6"/>
        <v>0.0007683558836118813</v>
      </c>
      <c r="K73" s="37">
        <f t="shared" si="11"/>
        <v>1628.30999999999</v>
      </c>
      <c r="L73" s="6">
        <f t="shared" si="10"/>
        <v>0.00013085420397387476</v>
      </c>
    </row>
    <row r="74" spans="2:12" ht="12.75">
      <c r="B74" s="108">
        <v>33194</v>
      </c>
      <c r="C74" s="110">
        <v>0</v>
      </c>
      <c r="D74" s="6">
        <f t="shared" si="7"/>
        <v>0</v>
      </c>
      <c r="E74" s="110">
        <v>0</v>
      </c>
      <c r="F74" s="6">
        <f t="shared" si="8"/>
        <v>0</v>
      </c>
      <c r="G74" s="110">
        <v>0</v>
      </c>
      <c r="H74" s="6">
        <f t="shared" si="9"/>
        <v>0</v>
      </c>
      <c r="I74" s="110">
        <v>465.649999999999</v>
      </c>
      <c r="J74" s="6">
        <f t="shared" si="6"/>
        <v>0.00021972776510853216</v>
      </c>
      <c r="K74" s="37">
        <f t="shared" si="11"/>
        <v>465.649999999999</v>
      </c>
      <c r="L74" s="6">
        <f t="shared" si="10"/>
        <v>3.7420552646876223E-05</v>
      </c>
    </row>
    <row r="75" spans="2:12" ht="12.75">
      <c r="B75" s="108">
        <v>33196</v>
      </c>
      <c r="C75" s="110">
        <v>0</v>
      </c>
      <c r="D75" s="6">
        <f t="shared" si="7"/>
        <v>0</v>
      </c>
      <c r="E75" s="110">
        <v>0</v>
      </c>
      <c r="F75" s="6">
        <f t="shared" si="8"/>
        <v>0</v>
      </c>
      <c r="G75" s="110">
        <v>0</v>
      </c>
      <c r="H75" s="6">
        <f t="shared" si="9"/>
        <v>0</v>
      </c>
      <c r="I75" s="110">
        <v>7514.64</v>
      </c>
      <c r="J75" s="6">
        <f t="shared" si="6"/>
        <v>0.0035459573774190563</v>
      </c>
      <c r="K75" s="37">
        <f t="shared" si="11"/>
        <v>7514.64</v>
      </c>
      <c r="L75" s="6">
        <f t="shared" si="10"/>
        <v>0.0006038912954844252</v>
      </c>
    </row>
    <row r="76" spans="2:12" ht="12.75">
      <c r="B76" s="108">
        <v>33199</v>
      </c>
      <c r="C76" s="110">
        <v>0</v>
      </c>
      <c r="D76" s="6">
        <f t="shared" si="7"/>
        <v>0</v>
      </c>
      <c r="E76" s="110">
        <v>0</v>
      </c>
      <c r="F76" s="6">
        <f t="shared" si="8"/>
        <v>0</v>
      </c>
      <c r="G76" s="110">
        <v>0</v>
      </c>
      <c r="H76" s="6">
        <f t="shared" si="9"/>
        <v>0</v>
      </c>
      <c r="I76" s="110">
        <v>23865.5999999999</v>
      </c>
      <c r="J76" s="6">
        <f t="shared" si="6"/>
        <v>0.01126153753027848</v>
      </c>
      <c r="K76" s="37">
        <f t="shared" si="11"/>
        <v>23865.5999999999</v>
      </c>
      <c r="L76" s="6">
        <f t="shared" si="10"/>
        <v>0.0019178866986992106</v>
      </c>
    </row>
    <row r="77" spans="2:12" ht="12.75">
      <c r="B77" s="85">
        <v>33299</v>
      </c>
      <c r="C77" s="86">
        <v>98.9</v>
      </c>
      <c r="D77" s="6">
        <f t="shared" si="7"/>
        <v>1.5621927838900293E-05</v>
      </c>
      <c r="E77" s="86">
        <v>98.9</v>
      </c>
      <c r="F77" s="6">
        <f t="shared" si="8"/>
        <v>3.0011545068140008E-05</v>
      </c>
      <c r="G77" s="86">
        <v>0</v>
      </c>
      <c r="H77" s="6">
        <f t="shared" si="9"/>
        <v>0</v>
      </c>
      <c r="I77" s="86">
        <v>12031.35</v>
      </c>
      <c r="J77" s="6">
        <f>+I77/$I$79</f>
        <v>0.005677271871015879</v>
      </c>
      <c r="K77" s="37">
        <f t="shared" si="11"/>
        <v>12229.15</v>
      </c>
      <c r="L77" s="6">
        <f t="shared" si="10"/>
        <v>0.0009827586199968805</v>
      </c>
    </row>
    <row r="78" spans="2:12" ht="12.75">
      <c r="B78" s="58"/>
      <c r="C78" s="55"/>
      <c r="D78" s="6">
        <f t="shared" si="7"/>
        <v>0</v>
      </c>
      <c r="E78" s="55"/>
      <c r="F78" s="6">
        <f t="shared" si="8"/>
        <v>0</v>
      </c>
      <c r="G78" s="55"/>
      <c r="H78" s="6">
        <f>+G78/$G$79</f>
        <v>0</v>
      </c>
      <c r="I78" s="55"/>
      <c r="J78" s="6">
        <f>+I78/$I$79</f>
        <v>0</v>
      </c>
      <c r="K78" s="37">
        <f t="shared" si="11"/>
        <v>0</v>
      </c>
      <c r="L78" s="6">
        <f t="shared" si="10"/>
        <v>0</v>
      </c>
    </row>
    <row r="79" spans="2:12" ht="12.75">
      <c r="B79" s="59"/>
      <c r="C79" s="62">
        <f aca="true" t="shared" si="12" ref="C79:L79">SUM(C3:C78)</f>
        <v>6330844.759999998</v>
      </c>
      <c r="D79" s="63">
        <f t="shared" si="12"/>
        <v>1</v>
      </c>
      <c r="E79" s="62">
        <f t="shared" si="12"/>
        <v>3295398.4799999977</v>
      </c>
      <c r="F79" s="63">
        <f t="shared" si="12"/>
        <v>1.0000000000000002</v>
      </c>
      <c r="G79" s="62">
        <f t="shared" si="12"/>
        <v>698239.9699999983</v>
      </c>
      <c r="H79" s="65">
        <f t="shared" si="12"/>
        <v>0.9999999999999999</v>
      </c>
      <c r="I79" s="62">
        <f t="shared" si="12"/>
        <v>2119213.2899999972</v>
      </c>
      <c r="J79" s="65">
        <f t="shared" si="12"/>
        <v>0.9999999999999997</v>
      </c>
      <c r="K79" s="62">
        <f t="shared" si="12"/>
        <v>12443696.499999989</v>
      </c>
      <c r="L79" s="65">
        <f t="shared" si="12"/>
        <v>0.9999999999999999</v>
      </c>
    </row>
    <row r="80" spans="3:11" ht="12.75">
      <c r="C80" s="4">
        <f>+C79-C81</f>
        <v>-0.7100000018253922</v>
      </c>
      <c r="E80" s="4">
        <f>+E79-E81</f>
        <v>-0.7200000025331974</v>
      </c>
      <c r="G80" s="4">
        <f>+G79-G81</f>
        <v>-1.6298145055770874E-09</v>
      </c>
      <c r="I80" s="4">
        <f>+I79-I81</f>
        <v>0</v>
      </c>
      <c r="K80" s="4">
        <f>+K79-K81</f>
        <v>-1.4300000108778477</v>
      </c>
    </row>
    <row r="81" spans="3:11" ht="12.75">
      <c r="C81" s="16">
        <v>6330845.47</v>
      </c>
      <c r="E81" s="9">
        <v>3295399.2</v>
      </c>
      <c r="G81" s="9">
        <v>698239.97</v>
      </c>
      <c r="I81" s="9">
        <v>2119213.29</v>
      </c>
      <c r="K81" s="4">
        <f>SUM(C81:I81)</f>
        <v>12443697.93</v>
      </c>
    </row>
    <row r="90" spans="3:21" ht="12.75">
      <c r="C90" s="61"/>
      <c r="D90" s="13"/>
      <c r="E90" s="16"/>
      <c r="G90" s="16"/>
      <c r="H90" s="66"/>
      <c r="I90" s="14"/>
      <c r="K90" s="16"/>
      <c r="L90" s="66"/>
      <c r="M90" s="14"/>
      <c r="O90" s="13"/>
      <c r="P90" s="13"/>
      <c r="Q90" s="16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B57" sqref="B57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42370</v>
      </c>
      <c r="F1" t="s">
        <v>157</v>
      </c>
    </row>
    <row r="2" spans="2:12" ht="12.75">
      <c r="B2" s="111" t="s">
        <v>150</v>
      </c>
      <c r="C2" s="113" t="s">
        <v>151</v>
      </c>
      <c r="D2" s="1" t="s">
        <v>159</v>
      </c>
      <c r="E2" s="113" t="s">
        <v>152</v>
      </c>
      <c r="F2" s="1" t="s">
        <v>159</v>
      </c>
      <c r="G2" s="113" t="s">
        <v>153</v>
      </c>
      <c r="H2" s="1" t="s">
        <v>159</v>
      </c>
      <c r="I2" s="113" t="s">
        <v>154</v>
      </c>
      <c r="J2" s="1" t="s">
        <v>159</v>
      </c>
      <c r="K2" s="40" t="s">
        <v>155</v>
      </c>
      <c r="L2" s="1" t="s">
        <v>156</v>
      </c>
    </row>
    <row r="3" spans="1:12" ht="12.75">
      <c r="A3" s="2"/>
      <c r="B3" s="112">
        <v>33010</v>
      </c>
      <c r="C3" s="114">
        <v>36662.55</v>
      </c>
      <c r="D3" s="6">
        <f aca="true" t="shared" si="0" ref="D3:D34">+C3/$C$78</f>
        <v>0.004577855364823312</v>
      </c>
      <c r="E3" s="114">
        <v>36662.55</v>
      </c>
      <c r="F3" s="6">
        <f aca="true" t="shared" si="1" ref="F3:F34">+E3/$E$78</f>
        <v>0.010113103387232798</v>
      </c>
      <c r="G3" s="114">
        <v>1718.79</v>
      </c>
      <c r="H3" s="6">
        <f aca="true" t="shared" si="2" ref="H3:H34">+G3/$G$78</f>
        <v>0.002403230033782862</v>
      </c>
      <c r="I3" s="114">
        <v>3230.30999999999</v>
      </c>
      <c r="J3" s="6">
        <f aca="true" t="shared" si="3" ref="J3:J34">+I3/$I$78</f>
        <v>0.0013977375284731364</v>
      </c>
      <c r="K3" s="37">
        <f>+C3+E3+G3+I3</f>
        <v>78274.19999999998</v>
      </c>
      <c r="L3" s="6">
        <f aca="true" t="shared" si="4" ref="L3:L34">+K3/$K$78</f>
        <v>0.005339222287065324</v>
      </c>
    </row>
    <row r="4" spans="1:12" ht="12.75">
      <c r="A4" s="2"/>
      <c r="B4" s="112">
        <v>33012</v>
      </c>
      <c r="C4" s="114">
        <v>14337.87</v>
      </c>
      <c r="D4" s="6">
        <f t="shared" si="0"/>
        <v>0.0017902926855780414</v>
      </c>
      <c r="E4" s="114">
        <v>14337.87</v>
      </c>
      <c r="F4" s="6">
        <f t="shared" si="1"/>
        <v>0.003954999356637864</v>
      </c>
      <c r="G4" s="114">
        <v>669.2</v>
      </c>
      <c r="H4" s="6">
        <f t="shared" si="2"/>
        <v>0.0009356823920359621</v>
      </c>
      <c r="I4" s="114">
        <v>57332.48</v>
      </c>
      <c r="J4" s="6">
        <f t="shared" si="3"/>
        <v>0.02480745157475158</v>
      </c>
      <c r="K4" s="37">
        <f>+C4+E4+G4+I4</f>
        <v>86677.42000000001</v>
      </c>
      <c r="L4" s="6">
        <f t="shared" si="4"/>
        <v>0.005912420857055349</v>
      </c>
    </row>
    <row r="5" spans="1:12" ht="12.75">
      <c r="A5" s="2"/>
      <c r="B5" s="112">
        <v>33013</v>
      </c>
      <c r="C5" s="114">
        <v>0</v>
      </c>
      <c r="D5" s="6">
        <f t="shared" si="0"/>
        <v>0</v>
      </c>
      <c r="E5" s="114">
        <v>0</v>
      </c>
      <c r="F5" s="6">
        <f t="shared" si="1"/>
        <v>0</v>
      </c>
      <c r="G5" s="114">
        <v>0</v>
      </c>
      <c r="H5" s="6">
        <f t="shared" si="2"/>
        <v>0</v>
      </c>
      <c r="I5" s="114">
        <v>6523.72</v>
      </c>
      <c r="J5" s="6">
        <f t="shared" si="3"/>
        <v>0.0028227780829860904</v>
      </c>
      <c r="K5" s="37">
        <f aca="true" t="shared" si="5" ref="K5:K68">+C5+E5+G5+I5</f>
        <v>6523.72</v>
      </c>
      <c r="L5" s="6">
        <f t="shared" si="4"/>
        <v>0.00044499453483489836</v>
      </c>
    </row>
    <row r="6" spans="1:12" ht="12.75">
      <c r="A6" s="2"/>
      <c r="B6" s="112">
        <v>33014</v>
      </c>
      <c r="C6" s="114">
        <v>23293.25</v>
      </c>
      <c r="D6" s="6">
        <f t="shared" si="0"/>
        <v>0.002908502803996738</v>
      </c>
      <c r="E6" s="114">
        <v>23293.25</v>
      </c>
      <c r="F6" s="6">
        <f t="shared" si="1"/>
        <v>0.006425277169063809</v>
      </c>
      <c r="G6" s="114">
        <v>10775.68</v>
      </c>
      <c r="H6" s="6">
        <f t="shared" si="2"/>
        <v>0.015066667719985171</v>
      </c>
      <c r="I6" s="114">
        <v>35609.6399999999</v>
      </c>
      <c r="J6" s="6">
        <f t="shared" si="3"/>
        <v>0.015408097118672248</v>
      </c>
      <c r="K6" s="37">
        <f t="shared" si="5"/>
        <v>92971.81999999989</v>
      </c>
      <c r="L6" s="6">
        <f t="shared" si="4"/>
        <v>0.0063417730671539935</v>
      </c>
    </row>
    <row r="7" spans="1:12" ht="12.75">
      <c r="A7" s="2"/>
      <c r="B7" s="112">
        <v>33015</v>
      </c>
      <c r="C7" s="114">
        <v>0</v>
      </c>
      <c r="D7" s="6">
        <f t="shared" si="0"/>
        <v>0</v>
      </c>
      <c r="E7" s="114">
        <v>0</v>
      </c>
      <c r="F7" s="6">
        <f t="shared" si="1"/>
        <v>0</v>
      </c>
      <c r="G7" s="114">
        <v>0</v>
      </c>
      <c r="H7" s="6">
        <f t="shared" si="2"/>
        <v>0</v>
      </c>
      <c r="I7" s="114">
        <v>13556.4</v>
      </c>
      <c r="J7" s="6">
        <f t="shared" si="3"/>
        <v>0.005865780383614354</v>
      </c>
      <c r="K7" s="37">
        <f t="shared" si="5"/>
        <v>13556.4</v>
      </c>
      <c r="L7" s="6">
        <f t="shared" si="4"/>
        <v>0.0009247061357685211</v>
      </c>
    </row>
    <row r="8" spans="1:12" ht="12.75">
      <c r="A8" s="2"/>
      <c r="B8" s="112">
        <v>33016</v>
      </c>
      <c r="C8" s="114">
        <v>57783.3</v>
      </c>
      <c r="D8" s="6">
        <f t="shared" si="0"/>
        <v>0.007215089782412704</v>
      </c>
      <c r="E8" s="114">
        <v>57783.3</v>
      </c>
      <c r="F8" s="6">
        <f t="shared" si="1"/>
        <v>0.015939111899076548</v>
      </c>
      <c r="G8" s="114">
        <v>1110.45</v>
      </c>
      <c r="H8" s="6">
        <f t="shared" si="2"/>
        <v>0.0015526427259957174</v>
      </c>
      <c r="I8" s="114">
        <v>24450.6399999999</v>
      </c>
      <c r="J8" s="6">
        <f t="shared" si="3"/>
        <v>0.010579658646751047</v>
      </c>
      <c r="K8" s="37">
        <f t="shared" si="5"/>
        <v>141127.68999999992</v>
      </c>
      <c r="L8" s="6">
        <f t="shared" si="4"/>
        <v>0.00962657054010192</v>
      </c>
    </row>
    <row r="9" spans="1:12" ht="12.75">
      <c r="A9" s="2"/>
      <c r="B9" s="112">
        <v>33018</v>
      </c>
      <c r="C9" s="114">
        <v>0</v>
      </c>
      <c r="D9" s="6">
        <f t="shared" si="0"/>
        <v>0</v>
      </c>
      <c r="E9" s="114">
        <v>0</v>
      </c>
      <c r="F9" s="6">
        <f t="shared" si="1"/>
        <v>0</v>
      </c>
      <c r="G9" s="114">
        <v>0</v>
      </c>
      <c r="H9" s="6">
        <f t="shared" si="2"/>
        <v>0</v>
      </c>
      <c r="I9" s="114">
        <v>6073.05</v>
      </c>
      <c r="J9" s="6">
        <f t="shared" si="3"/>
        <v>0.0026277756306031953</v>
      </c>
      <c r="K9" s="37">
        <f t="shared" si="5"/>
        <v>6073.05</v>
      </c>
      <c r="L9" s="6">
        <f t="shared" si="4"/>
        <v>0.00041425353322630025</v>
      </c>
    </row>
    <row r="10" spans="1:12" ht="12.75">
      <c r="A10" s="2"/>
      <c r="B10" s="112">
        <v>33030</v>
      </c>
      <c r="C10" s="114">
        <v>16044.5599999999</v>
      </c>
      <c r="D10" s="6">
        <f t="shared" si="0"/>
        <v>0.002003397883459526</v>
      </c>
      <c r="E10" s="114">
        <v>16044.5599999999</v>
      </c>
      <c r="F10" s="6">
        <f t="shared" si="1"/>
        <v>0.004425777641835028</v>
      </c>
      <c r="G10" s="114">
        <v>155.87</v>
      </c>
      <c r="H10" s="6">
        <f t="shared" si="2"/>
        <v>0.00021793905326755142</v>
      </c>
      <c r="I10" s="114">
        <v>6546.82999999999</v>
      </c>
      <c r="J10" s="6">
        <f t="shared" si="3"/>
        <v>0.00283277765401271</v>
      </c>
      <c r="K10" s="37">
        <f t="shared" si="5"/>
        <v>38791.81999999979</v>
      </c>
      <c r="L10" s="6">
        <f t="shared" si="4"/>
        <v>0.002646058981117984</v>
      </c>
    </row>
    <row r="11" spans="1:12" ht="12.75">
      <c r="A11" s="2"/>
      <c r="B11" s="112">
        <v>33031</v>
      </c>
      <c r="C11" s="114">
        <v>70.2</v>
      </c>
      <c r="D11" s="6">
        <f t="shared" si="0"/>
        <v>8.765496306465221E-06</v>
      </c>
      <c r="E11" s="114">
        <v>70.2</v>
      </c>
      <c r="F11" s="6">
        <f t="shared" si="1"/>
        <v>1.9364170189573347E-05</v>
      </c>
      <c r="G11" s="114">
        <v>0</v>
      </c>
      <c r="H11" s="6">
        <f t="shared" si="2"/>
        <v>0</v>
      </c>
      <c r="I11" s="114">
        <v>328.959999999999</v>
      </c>
      <c r="J11" s="6">
        <f t="shared" si="3"/>
        <v>0.00014233919882813818</v>
      </c>
      <c r="K11" s="37">
        <f t="shared" si="5"/>
        <v>469.359999999999</v>
      </c>
      <c r="L11" s="6">
        <f t="shared" si="4"/>
        <v>3.201587972354844E-05</v>
      </c>
    </row>
    <row r="12" spans="1:12" ht="12.75">
      <c r="A12" s="2"/>
      <c r="B12" s="112">
        <v>33032</v>
      </c>
      <c r="C12" s="114">
        <v>319.73</v>
      </c>
      <c r="D12" s="6">
        <f t="shared" si="0"/>
        <v>3.9922964872736825E-05</v>
      </c>
      <c r="E12" s="114">
        <v>319.73</v>
      </c>
      <c r="F12" s="6">
        <f t="shared" si="1"/>
        <v>8.819524408422061E-05</v>
      </c>
      <c r="G12" s="114">
        <v>0</v>
      </c>
      <c r="H12" s="6">
        <f t="shared" si="2"/>
        <v>0</v>
      </c>
      <c r="I12" s="114">
        <v>497.04</v>
      </c>
      <c r="J12" s="6">
        <f t="shared" si="3"/>
        <v>0.0002150664986184886</v>
      </c>
      <c r="K12" s="37">
        <f t="shared" si="5"/>
        <v>1136.5</v>
      </c>
      <c r="L12" s="6">
        <f t="shared" si="4"/>
        <v>7.75226847320029E-05</v>
      </c>
    </row>
    <row r="13" spans="1:12" ht="12.75">
      <c r="A13" s="2"/>
      <c r="B13" s="112">
        <v>33033</v>
      </c>
      <c r="C13" s="114">
        <v>26602.1899999999</v>
      </c>
      <c r="D13" s="6">
        <f t="shared" si="0"/>
        <v>0.003321672338873008</v>
      </c>
      <c r="E13" s="114">
        <v>26602.1899999999</v>
      </c>
      <c r="F13" s="6">
        <f t="shared" si="1"/>
        <v>0.007338024709050773</v>
      </c>
      <c r="G13" s="114">
        <v>657.139999999999</v>
      </c>
      <c r="H13" s="6">
        <f t="shared" si="2"/>
        <v>0.0009188199747497178</v>
      </c>
      <c r="I13" s="114">
        <v>21566.23</v>
      </c>
      <c r="J13" s="6">
        <f t="shared" si="3"/>
        <v>0.009331590162765586</v>
      </c>
      <c r="K13" s="37">
        <f t="shared" si="5"/>
        <v>75427.7499999998</v>
      </c>
      <c r="L13" s="6">
        <f t="shared" si="4"/>
        <v>0.005145060873994119</v>
      </c>
    </row>
    <row r="14" spans="1:12" ht="12.75">
      <c r="A14" s="2"/>
      <c r="B14" s="112">
        <v>33034</v>
      </c>
      <c r="C14" s="114">
        <v>70386.4199999999</v>
      </c>
      <c r="D14" s="6">
        <f t="shared" si="0"/>
        <v>0.008788773568879044</v>
      </c>
      <c r="E14" s="114">
        <v>70386.4199999999</v>
      </c>
      <c r="F14" s="6">
        <f t="shared" si="1"/>
        <v>0.019415592819298964</v>
      </c>
      <c r="G14" s="114">
        <v>106.59</v>
      </c>
      <c r="H14" s="6">
        <f t="shared" si="2"/>
        <v>0.00014903524531845966</v>
      </c>
      <c r="I14" s="114">
        <v>8564.61</v>
      </c>
      <c r="J14" s="6">
        <f t="shared" si="3"/>
        <v>0.0037058600610270676</v>
      </c>
      <c r="K14" s="37">
        <f t="shared" si="5"/>
        <v>149444.0399999998</v>
      </c>
      <c r="L14" s="6">
        <f t="shared" si="4"/>
        <v>0.010193843553010836</v>
      </c>
    </row>
    <row r="15" spans="1:12" ht="12.75">
      <c r="A15" s="2"/>
      <c r="B15" s="112">
        <v>33035</v>
      </c>
      <c r="C15" s="114">
        <v>63</v>
      </c>
      <c r="D15" s="6">
        <f t="shared" si="0"/>
        <v>7.86647104426366E-06</v>
      </c>
      <c r="E15" s="114">
        <v>63</v>
      </c>
      <c r="F15" s="6">
        <f t="shared" si="1"/>
        <v>1.737810145218121E-05</v>
      </c>
      <c r="G15" s="114">
        <v>0</v>
      </c>
      <c r="H15" s="6">
        <f t="shared" si="2"/>
        <v>0</v>
      </c>
      <c r="I15" s="114">
        <v>0</v>
      </c>
      <c r="J15" s="6">
        <f t="shared" si="3"/>
        <v>0</v>
      </c>
      <c r="K15" s="37">
        <f t="shared" si="5"/>
        <v>126</v>
      </c>
      <c r="L15" s="6">
        <f t="shared" si="4"/>
        <v>8.59468392101396E-06</v>
      </c>
    </row>
    <row r="16" spans="1:12" ht="12.75">
      <c r="A16" s="2"/>
      <c r="B16" s="112">
        <v>33056</v>
      </c>
      <c r="C16" s="114">
        <v>10701.4599999999</v>
      </c>
      <c r="D16" s="6">
        <f t="shared" si="0"/>
        <v>0.001336233733672143</v>
      </c>
      <c r="E16" s="114">
        <v>10701.4599999999</v>
      </c>
      <c r="F16" s="6">
        <f t="shared" si="1"/>
        <v>0.002951921548673927</v>
      </c>
      <c r="G16" s="114">
        <v>238.97</v>
      </c>
      <c r="H16" s="6">
        <f t="shared" si="2"/>
        <v>0.00033413033655832914</v>
      </c>
      <c r="I16" s="114">
        <v>43876.18</v>
      </c>
      <c r="J16" s="6">
        <f t="shared" si="3"/>
        <v>0.018984983915488807</v>
      </c>
      <c r="K16" s="37">
        <f t="shared" si="5"/>
        <v>65518.0699999998</v>
      </c>
      <c r="L16" s="6">
        <f t="shared" si="4"/>
        <v>0.004469103990197345</v>
      </c>
    </row>
    <row r="17" spans="1:12" ht="12.75">
      <c r="A17" s="2"/>
      <c r="B17" s="112">
        <v>33109</v>
      </c>
      <c r="C17" s="114">
        <v>24672.3899999999</v>
      </c>
      <c r="D17" s="6">
        <f t="shared" si="0"/>
        <v>0.0030807085956790397</v>
      </c>
      <c r="E17" s="114">
        <v>24672.3899999999</v>
      </c>
      <c r="F17" s="6">
        <f t="shared" si="1"/>
        <v>0.006805703118853642</v>
      </c>
      <c r="G17" s="114">
        <v>25132.72</v>
      </c>
      <c r="H17" s="6">
        <f t="shared" si="2"/>
        <v>0.035140830197205715</v>
      </c>
      <c r="I17" s="114">
        <v>0</v>
      </c>
      <c r="J17" s="6">
        <f t="shared" si="3"/>
        <v>0</v>
      </c>
      <c r="K17" s="37">
        <f t="shared" si="5"/>
        <v>74477.4999999998</v>
      </c>
      <c r="L17" s="6">
        <f t="shared" si="4"/>
        <v>0.005080242632756472</v>
      </c>
    </row>
    <row r="18" spans="1:12" ht="12.75">
      <c r="A18" s="2"/>
      <c r="B18" s="112">
        <v>33122</v>
      </c>
      <c r="C18" s="114">
        <v>82613.08</v>
      </c>
      <c r="D18" s="6">
        <f t="shared" si="0"/>
        <v>0.010315450820594242</v>
      </c>
      <c r="E18" s="114">
        <v>82613.08</v>
      </c>
      <c r="F18" s="6">
        <f t="shared" si="1"/>
        <v>0.02278822992884385</v>
      </c>
      <c r="G18" s="114">
        <v>7546.26</v>
      </c>
      <c r="H18" s="6">
        <f t="shared" si="2"/>
        <v>0.010551259126905707</v>
      </c>
      <c r="I18" s="114">
        <v>99677.58</v>
      </c>
      <c r="J18" s="6">
        <f t="shared" si="3"/>
        <v>0.043129945520208206</v>
      </c>
      <c r="K18" s="37">
        <f t="shared" si="5"/>
        <v>272450</v>
      </c>
      <c r="L18" s="6">
        <f t="shared" si="4"/>
        <v>0.018584298684763915</v>
      </c>
    </row>
    <row r="19" spans="1:12" ht="12.75">
      <c r="A19" s="2"/>
      <c r="B19" s="112">
        <v>33125</v>
      </c>
      <c r="C19" s="114">
        <v>2407.03</v>
      </c>
      <c r="D19" s="6">
        <f t="shared" si="0"/>
        <v>0.00030055288567736445</v>
      </c>
      <c r="E19" s="114">
        <v>2407.03</v>
      </c>
      <c r="F19" s="6">
        <f t="shared" si="1"/>
        <v>0.0006639620879118054</v>
      </c>
      <c r="G19" s="114">
        <v>0</v>
      </c>
      <c r="H19" s="6">
        <f t="shared" si="2"/>
        <v>0</v>
      </c>
      <c r="I19" s="114">
        <v>14186.53</v>
      </c>
      <c r="J19" s="6">
        <f t="shared" si="3"/>
        <v>0.006138434199754843</v>
      </c>
      <c r="K19" s="37">
        <f t="shared" si="5"/>
        <v>19000.59</v>
      </c>
      <c r="L19" s="6">
        <f t="shared" si="4"/>
        <v>0.0012960640108157036</v>
      </c>
    </row>
    <row r="20" spans="1:12" ht="12.75">
      <c r="A20" s="2"/>
      <c r="B20" s="112">
        <v>33126</v>
      </c>
      <c r="C20" s="114">
        <v>409857.719999999</v>
      </c>
      <c r="D20" s="6">
        <f t="shared" si="0"/>
        <v>0.05117672835949071</v>
      </c>
      <c r="E20" s="114">
        <v>409857.719999999</v>
      </c>
      <c r="F20" s="6">
        <f t="shared" si="1"/>
        <v>0.11305633395428034</v>
      </c>
      <c r="G20" s="114">
        <v>44381.9499999999</v>
      </c>
      <c r="H20" s="6">
        <f t="shared" si="2"/>
        <v>0.062055303555320344</v>
      </c>
      <c r="I20" s="114">
        <v>38585.8499999999</v>
      </c>
      <c r="J20" s="6">
        <f t="shared" si="3"/>
        <v>0.01669588696225291</v>
      </c>
      <c r="K20" s="37">
        <f t="shared" si="5"/>
        <v>902683.2399999978</v>
      </c>
      <c r="L20" s="6">
        <f t="shared" si="4"/>
        <v>0.061573628004736244</v>
      </c>
    </row>
    <row r="21" spans="1:12" ht="12.75">
      <c r="A21" s="2"/>
      <c r="B21" s="112">
        <v>33127</v>
      </c>
      <c r="C21" s="114">
        <v>1509.68</v>
      </c>
      <c r="D21" s="6">
        <f t="shared" si="0"/>
        <v>0.00018850561914450734</v>
      </c>
      <c r="E21" s="114">
        <v>1509.68</v>
      </c>
      <c r="F21" s="6">
        <f t="shared" si="1"/>
        <v>0.0004164344793703005</v>
      </c>
      <c r="G21" s="114">
        <v>0</v>
      </c>
      <c r="H21" s="6">
        <f t="shared" si="2"/>
        <v>0</v>
      </c>
      <c r="I21" s="114">
        <v>53883.87</v>
      </c>
      <c r="J21" s="6">
        <f t="shared" si="3"/>
        <v>0.023315256826238973</v>
      </c>
      <c r="K21" s="37">
        <f t="shared" si="5"/>
        <v>56903.23</v>
      </c>
      <c r="L21" s="6">
        <f t="shared" si="4"/>
        <v>0.0038814704439266608</v>
      </c>
    </row>
    <row r="22" spans="1:12" ht="12.75">
      <c r="A22" s="2"/>
      <c r="B22" s="112">
        <v>33128</v>
      </c>
      <c r="C22" s="114">
        <v>0</v>
      </c>
      <c r="D22" s="6">
        <f t="shared" si="0"/>
        <v>0</v>
      </c>
      <c r="E22" s="114">
        <v>0</v>
      </c>
      <c r="F22" s="6">
        <f t="shared" si="1"/>
        <v>0</v>
      </c>
      <c r="G22" s="114">
        <v>0</v>
      </c>
      <c r="H22" s="6">
        <f t="shared" si="2"/>
        <v>0</v>
      </c>
      <c r="I22" s="114">
        <v>23654.8899999999</v>
      </c>
      <c r="J22" s="6">
        <f t="shared" si="3"/>
        <v>0.010235341959410667</v>
      </c>
      <c r="K22" s="37">
        <f t="shared" si="5"/>
        <v>23654.8899999999</v>
      </c>
      <c r="L22" s="6">
        <f t="shared" si="4"/>
        <v>0.0016135420852091513</v>
      </c>
    </row>
    <row r="23" spans="1:12" ht="12.75">
      <c r="A23" s="2"/>
      <c r="B23" s="112">
        <v>33129</v>
      </c>
      <c r="C23" s="114">
        <v>24956.49</v>
      </c>
      <c r="D23" s="6">
        <f t="shared" si="0"/>
        <v>0.0031161826341500887</v>
      </c>
      <c r="E23" s="114">
        <v>24956.49</v>
      </c>
      <c r="F23" s="6">
        <f t="shared" si="1"/>
        <v>0.006884070081116601</v>
      </c>
      <c r="G23" s="114">
        <v>0</v>
      </c>
      <c r="H23" s="6">
        <f t="shared" si="2"/>
        <v>0</v>
      </c>
      <c r="I23" s="114">
        <v>2358.51</v>
      </c>
      <c r="J23" s="6">
        <f t="shared" si="3"/>
        <v>0.0010205144206838314</v>
      </c>
      <c r="K23" s="37">
        <f t="shared" si="5"/>
        <v>52271.490000000005</v>
      </c>
      <c r="L23" s="6">
        <f t="shared" si="4"/>
        <v>0.0035655312272257307</v>
      </c>
    </row>
    <row r="24" spans="1:12" ht="12.75">
      <c r="A24" s="2"/>
      <c r="B24" s="112">
        <v>33130</v>
      </c>
      <c r="C24" s="114">
        <v>97704.3699999999</v>
      </c>
      <c r="D24" s="6">
        <f t="shared" si="0"/>
        <v>0.012199819007984478</v>
      </c>
      <c r="E24" s="114">
        <v>97704.3699999999</v>
      </c>
      <c r="F24" s="6">
        <f t="shared" si="1"/>
        <v>0.02695105482827696</v>
      </c>
      <c r="G24" s="114">
        <v>1834.69</v>
      </c>
      <c r="H24" s="6">
        <f t="shared" si="2"/>
        <v>0.002565282617818977</v>
      </c>
      <c r="I24" s="114">
        <v>91013.05</v>
      </c>
      <c r="J24" s="6">
        <f t="shared" si="3"/>
        <v>0.03938085061984837</v>
      </c>
      <c r="K24" s="37">
        <f t="shared" si="5"/>
        <v>288256.4799999998</v>
      </c>
      <c r="L24" s="6">
        <f t="shared" si="4"/>
        <v>0.019662486776064133</v>
      </c>
    </row>
    <row r="25" spans="1:12" ht="12.75">
      <c r="A25" s="2"/>
      <c r="B25" s="112">
        <v>33131</v>
      </c>
      <c r="C25" s="114">
        <v>585260.66</v>
      </c>
      <c r="D25" s="6">
        <f t="shared" si="0"/>
        <v>0.07307834976566094</v>
      </c>
      <c r="E25" s="114">
        <v>585260.66</v>
      </c>
      <c r="F25" s="6">
        <f t="shared" si="1"/>
        <v>0.16143998611826244</v>
      </c>
      <c r="G25" s="114">
        <v>233682.62</v>
      </c>
      <c r="H25" s="6">
        <f t="shared" si="2"/>
        <v>0.32673746691397304</v>
      </c>
      <c r="I25" s="114">
        <v>116465.32</v>
      </c>
      <c r="J25" s="6">
        <f t="shared" si="3"/>
        <v>0.050393909107681135</v>
      </c>
      <c r="K25" s="37">
        <f t="shared" si="5"/>
        <v>1520669.26</v>
      </c>
      <c r="L25" s="6">
        <f t="shared" si="4"/>
        <v>0.10372755268335078</v>
      </c>
    </row>
    <row r="26" spans="1:12" ht="12.75">
      <c r="A26" s="2"/>
      <c r="B26" s="112">
        <v>33132</v>
      </c>
      <c r="C26" s="114">
        <v>210502.84</v>
      </c>
      <c r="D26" s="6">
        <f t="shared" si="0"/>
        <v>0.02628435707294073</v>
      </c>
      <c r="E26" s="114">
        <v>210502.84</v>
      </c>
      <c r="F26" s="6">
        <f t="shared" si="1"/>
        <v>0.05806570967448046</v>
      </c>
      <c r="G26" s="114">
        <v>27930.02</v>
      </c>
      <c r="H26" s="6">
        <f t="shared" si="2"/>
        <v>0.03905204411717313</v>
      </c>
      <c r="I26" s="114">
        <v>149227.38</v>
      </c>
      <c r="J26" s="6">
        <f t="shared" si="3"/>
        <v>0.06456987388260638</v>
      </c>
      <c r="K26" s="37">
        <f t="shared" si="5"/>
        <v>598163.0800000001</v>
      </c>
      <c r="L26" s="6">
        <f t="shared" si="4"/>
        <v>0.040801766712858636</v>
      </c>
    </row>
    <row r="27" spans="1:12" ht="12.75">
      <c r="A27" s="2"/>
      <c r="B27" s="112">
        <v>33133</v>
      </c>
      <c r="C27" s="114">
        <v>133063.399999999</v>
      </c>
      <c r="D27" s="6">
        <f t="shared" si="0"/>
        <v>0.016614910843670876</v>
      </c>
      <c r="E27" s="114">
        <v>133063.399999999</v>
      </c>
      <c r="F27" s="6">
        <f t="shared" si="1"/>
        <v>0.03670459150431987</v>
      </c>
      <c r="G27" s="114">
        <v>32746.66</v>
      </c>
      <c r="H27" s="6">
        <f t="shared" si="2"/>
        <v>0.04578672020321034</v>
      </c>
      <c r="I27" s="114">
        <v>77023.32</v>
      </c>
      <c r="J27" s="6">
        <f t="shared" si="3"/>
        <v>0.03332757070733021</v>
      </c>
      <c r="K27" s="37">
        <f t="shared" si="5"/>
        <v>375896.779999998</v>
      </c>
      <c r="L27" s="6">
        <f t="shared" si="4"/>
        <v>0.02564058738910242</v>
      </c>
    </row>
    <row r="28" spans="1:12" ht="12.75">
      <c r="A28" s="2"/>
      <c r="B28" s="112">
        <v>33134</v>
      </c>
      <c r="C28" s="114">
        <v>148439.22</v>
      </c>
      <c r="D28" s="6">
        <f t="shared" si="0"/>
        <v>0.01853480676131878</v>
      </c>
      <c r="E28" s="114">
        <v>148439.22</v>
      </c>
      <c r="F28" s="6">
        <f t="shared" si="1"/>
        <v>0.0409459019784547</v>
      </c>
      <c r="G28" s="114">
        <v>60154.6399999999</v>
      </c>
      <c r="H28" s="6">
        <f t="shared" si="2"/>
        <v>0.08410884256913041</v>
      </c>
      <c r="I28" s="114">
        <v>120585.69</v>
      </c>
      <c r="J28" s="6">
        <f t="shared" si="3"/>
        <v>0.052176770746407725</v>
      </c>
      <c r="K28" s="37">
        <f t="shared" si="5"/>
        <v>477618.7699999999</v>
      </c>
      <c r="L28" s="6">
        <f t="shared" si="4"/>
        <v>0.03257922510232908</v>
      </c>
    </row>
    <row r="29" spans="1:12" ht="12.75">
      <c r="A29" s="2"/>
      <c r="B29" s="112">
        <v>33135</v>
      </c>
      <c r="C29" s="114">
        <v>1949.32999999999</v>
      </c>
      <c r="D29" s="6">
        <f t="shared" si="0"/>
        <v>0.0002434023492176889</v>
      </c>
      <c r="E29" s="114">
        <v>1949.32999999999</v>
      </c>
      <c r="F29" s="6">
        <f t="shared" si="1"/>
        <v>0.0005377088016473051</v>
      </c>
      <c r="G29" s="114">
        <v>0</v>
      </c>
      <c r="H29" s="6">
        <f t="shared" si="2"/>
        <v>0</v>
      </c>
      <c r="I29" s="114">
        <v>37427.4499999999</v>
      </c>
      <c r="J29" s="6">
        <f t="shared" si="3"/>
        <v>0.0161946535967297</v>
      </c>
      <c r="K29" s="37">
        <f t="shared" si="5"/>
        <v>41326.109999999884</v>
      </c>
      <c r="L29" s="6">
        <f t="shared" si="4"/>
        <v>0.0028189274058337556</v>
      </c>
    </row>
    <row r="30" spans="1:12" ht="12.75">
      <c r="A30" s="2"/>
      <c r="B30" s="112">
        <v>33136</v>
      </c>
      <c r="C30" s="114">
        <v>17668.95</v>
      </c>
      <c r="D30" s="6">
        <f t="shared" si="0"/>
        <v>0.0022062267231355934</v>
      </c>
      <c r="E30" s="114">
        <v>17668.95</v>
      </c>
      <c r="F30" s="6">
        <f t="shared" si="1"/>
        <v>0.004873854057992336</v>
      </c>
      <c r="G30" s="114">
        <v>883.1</v>
      </c>
      <c r="H30" s="6">
        <f t="shared" si="2"/>
        <v>0.0012347595941526572</v>
      </c>
      <c r="I30" s="114">
        <v>4566.59</v>
      </c>
      <c r="J30" s="6">
        <f t="shared" si="3"/>
        <v>0.0019759386003665776</v>
      </c>
      <c r="K30" s="37">
        <f t="shared" si="5"/>
        <v>40787.59</v>
      </c>
      <c r="L30" s="6">
        <f t="shared" si="4"/>
        <v>0.0027821939996024586</v>
      </c>
    </row>
    <row r="31" spans="1:12" ht="12.75">
      <c r="A31" s="2"/>
      <c r="B31" s="112">
        <v>33137</v>
      </c>
      <c r="C31" s="114">
        <v>8713.43</v>
      </c>
      <c r="D31" s="6">
        <f t="shared" si="0"/>
        <v>0.0010879991236701317</v>
      </c>
      <c r="E31" s="114">
        <v>8713.43</v>
      </c>
      <c r="F31" s="6">
        <f t="shared" si="1"/>
        <v>0.002403537627563164</v>
      </c>
      <c r="G31" s="114">
        <v>0</v>
      </c>
      <c r="H31" s="6">
        <f t="shared" si="2"/>
        <v>0</v>
      </c>
      <c r="I31" s="114">
        <v>75753.7899999999</v>
      </c>
      <c r="J31" s="6">
        <f t="shared" si="3"/>
        <v>0.032778251996580264</v>
      </c>
      <c r="K31" s="37">
        <f t="shared" si="5"/>
        <v>93180.6499999999</v>
      </c>
      <c r="L31" s="6">
        <f t="shared" si="4"/>
        <v>0.006356017732576418</v>
      </c>
    </row>
    <row r="32" spans="1:12" ht="12.75">
      <c r="A32" s="2"/>
      <c r="B32" s="112">
        <v>33138</v>
      </c>
      <c r="C32" s="114">
        <v>99913.9799999999</v>
      </c>
      <c r="D32" s="6">
        <f t="shared" si="0"/>
        <v>0.012475721120430756</v>
      </c>
      <c r="E32" s="114">
        <v>99913.9799999999</v>
      </c>
      <c r="F32" s="6">
        <f t="shared" si="1"/>
        <v>0.027560560014780994</v>
      </c>
      <c r="G32" s="114">
        <v>20412.33</v>
      </c>
      <c r="H32" s="6">
        <f t="shared" si="2"/>
        <v>0.028540731861069084</v>
      </c>
      <c r="I32" s="114">
        <v>16902.6699999999</v>
      </c>
      <c r="J32" s="6">
        <f t="shared" si="3"/>
        <v>0.007313693171985649</v>
      </c>
      <c r="K32" s="37">
        <f t="shared" si="5"/>
        <v>237142.9599999997</v>
      </c>
      <c r="L32" s="6">
        <f t="shared" si="4"/>
        <v>0.016175942740425827</v>
      </c>
    </row>
    <row r="33" spans="1:12" ht="12.75">
      <c r="A33" s="2"/>
      <c r="B33" s="112">
        <v>33139</v>
      </c>
      <c r="C33" s="114">
        <v>2546732.49</v>
      </c>
      <c r="D33" s="6">
        <f t="shared" si="0"/>
        <v>0.3179967839693729</v>
      </c>
      <c r="E33" s="114">
        <v>997.679999999999</v>
      </c>
      <c r="F33" s="6">
        <f t="shared" si="1"/>
        <v>0.0002752029247113037</v>
      </c>
      <c r="G33" s="114">
        <v>0</v>
      </c>
      <c r="H33" s="6">
        <f t="shared" si="2"/>
        <v>0</v>
      </c>
      <c r="I33" s="114">
        <v>0</v>
      </c>
      <c r="J33" s="6">
        <f t="shared" si="3"/>
        <v>0</v>
      </c>
      <c r="K33" s="37">
        <f t="shared" si="5"/>
        <v>2547730.1700000004</v>
      </c>
      <c r="L33" s="6">
        <f t="shared" si="4"/>
        <v>0.17378520259667593</v>
      </c>
    </row>
    <row r="34" spans="1:12" ht="12.75">
      <c r="A34" s="2"/>
      <c r="B34" s="112">
        <v>33140</v>
      </c>
      <c r="C34" s="114">
        <v>1665134.99</v>
      </c>
      <c r="D34" s="6">
        <f t="shared" si="0"/>
        <v>0.2079164473591311</v>
      </c>
      <c r="E34" s="114">
        <v>0</v>
      </c>
      <c r="F34" s="6">
        <f t="shared" si="1"/>
        <v>0</v>
      </c>
      <c r="G34" s="114">
        <v>0</v>
      </c>
      <c r="H34" s="6">
        <f t="shared" si="2"/>
        <v>0</v>
      </c>
      <c r="I34" s="114">
        <v>0</v>
      </c>
      <c r="J34" s="6">
        <f t="shared" si="3"/>
        <v>0</v>
      </c>
      <c r="K34" s="37">
        <f t="shared" si="5"/>
        <v>1665134.99</v>
      </c>
      <c r="L34" s="6">
        <f t="shared" si="4"/>
        <v>0.1135818168640535</v>
      </c>
    </row>
    <row r="35" spans="1:12" ht="12.75">
      <c r="A35" s="2"/>
      <c r="B35" s="112">
        <v>33141</v>
      </c>
      <c r="C35" s="114">
        <v>187064.07</v>
      </c>
      <c r="D35" s="6">
        <f aca="true" t="shared" si="6" ref="D35:D66">+C35/$C$78</f>
        <v>0.023357683969477943</v>
      </c>
      <c r="E35" s="114">
        <v>14512.3099999999</v>
      </c>
      <c r="F35" s="6">
        <f aca="true" t="shared" si="7" ref="F35:F66">+E35/$E$78</f>
        <v>0.0040031173886587645</v>
      </c>
      <c r="G35" s="114">
        <v>8808.68</v>
      </c>
      <c r="H35" s="6">
        <f aca="true" t="shared" si="8" ref="H35:H66">+G35/$G$78</f>
        <v>0.012316387885653524</v>
      </c>
      <c r="I35" s="114">
        <v>6293.43999999999</v>
      </c>
      <c r="J35" s="6">
        <f aca="true" t="shared" si="9" ref="J35:J66">+I35/$I$78</f>
        <v>0.0027231371822499973</v>
      </c>
      <c r="K35" s="37">
        <f t="shared" si="5"/>
        <v>216678.4999999999</v>
      </c>
      <c r="L35" s="6">
        <f aca="true" t="shared" si="10" ref="L35:L66">+K35/$K$78</f>
        <v>0.014780025555392243</v>
      </c>
    </row>
    <row r="36" spans="1:12" ht="12.75">
      <c r="A36" s="2"/>
      <c r="B36" s="112">
        <v>33142</v>
      </c>
      <c r="C36" s="114">
        <v>136853.42</v>
      </c>
      <c r="D36" s="6">
        <f t="shared" si="6"/>
        <v>0.01708815024981672</v>
      </c>
      <c r="E36" s="114">
        <v>136853.42</v>
      </c>
      <c r="F36" s="6">
        <f t="shared" si="7"/>
        <v>0.03775004153711056</v>
      </c>
      <c r="G36" s="114">
        <v>9880.09</v>
      </c>
      <c r="H36" s="6">
        <f t="shared" si="8"/>
        <v>0.013814444478079183</v>
      </c>
      <c r="I36" s="114">
        <v>7117.06</v>
      </c>
      <c r="J36" s="6">
        <f t="shared" si="9"/>
        <v>0.0030795130666700877</v>
      </c>
      <c r="K36" s="37">
        <f t="shared" si="5"/>
        <v>290703.99000000005</v>
      </c>
      <c r="L36" s="6">
        <f t="shared" si="10"/>
        <v>0.019829435782758757</v>
      </c>
    </row>
    <row r="37" spans="1:12" ht="12.75">
      <c r="A37" s="2"/>
      <c r="B37" s="112">
        <v>33143</v>
      </c>
      <c r="C37" s="114">
        <v>26570.81</v>
      </c>
      <c r="D37" s="6">
        <f t="shared" si="6"/>
        <v>0.003317754087105259</v>
      </c>
      <c r="E37" s="114">
        <v>26570.81</v>
      </c>
      <c r="F37" s="6">
        <f t="shared" si="7"/>
        <v>0.007329368759470334</v>
      </c>
      <c r="G37" s="114">
        <v>0</v>
      </c>
      <c r="H37" s="6">
        <f t="shared" si="8"/>
        <v>0</v>
      </c>
      <c r="I37" s="114">
        <v>58648.86</v>
      </c>
      <c r="J37" s="6">
        <f t="shared" si="9"/>
        <v>0.025377042025120575</v>
      </c>
      <c r="K37" s="37">
        <f t="shared" si="5"/>
        <v>111790.48000000001</v>
      </c>
      <c r="L37" s="6">
        <f t="shared" si="10"/>
        <v>0.007625427309352641</v>
      </c>
    </row>
    <row r="38" spans="1:12" ht="12.75">
      <c r="A38" s="2"/>
      <c r="B38" s="112">
        <v>33144</v>
      </c>
      <c r="C38" s="114">
        <v>15553.84</v>
      </c>
      <c r="D38" s="6">
        <f t="shared" si="6"/>
        <v>0.0019421243172557125</v>
      </c>
      <c r="E38" s="114">
        <v>15553.84</v>
      </c>
      <c r="F38" s="6">
        <f t="shared" si="7"/>
        <v>0.004290416023666575</v>
      </c>
      <c r="G38" s="114">
        <v>531.35</v>
      </c>
      <c r="H38" s="6">
        <f t="shared" si="8"/>
        <v>0.0007429390899705746</v>
      </c>
      <c r="I38" s="114">
        <v>28588.6399999999</v>
      </c>
      <c r="J38" s="6">
        <f t="shared" si="9"/>
        <v>0.012370148690375919</v>
      </c>
      <c r="K38" s="37">
        <f t="shared" si="5"/>
        <v>60227.6699999999</v>
      </c>
      <c r="L38" s="6">
        <f t="shared" si="10"/>
        <v>0.004108236404358206</v>
      </c>
    </row>
    <row r="39" spans="1:12" ht="12.75">
      <c r="A39" s="2"/>
      <c r="B39" s="112">
        <v>33145</v>
      </c>
      <c r="C39" s="114">
        <v>8412.35</v>
      </c>
      <c r="D39" s="6">
        <f t="shared" si="6"/>
        <v>0.0010504048839557365</v>
      </c>
      <c r="E39" s="114">
        <v>8412.35</v>
      </c>
      <c r="F39" s="6">
        <f t="shared" si="7"/>
        <v>0.0023204868531945494</v>
      </c>
      <c r="G39" s="114">
        <v>0</v>
      </c>
      <c r="H39" s="6">
        <f t="shared" si="8"/>
        <v>0</v>
      </c>
      <c r="I39" s="114">
        <v>34759.2799999999</v>
      </c>
      <c r="J39" s="6">
        <f t="shared" si="9"/>
        <v>0.015040150982012787</v>
      </c>
      <c r="K39" s="37">
        <f t="shared" si="5"/>
        <v>51583.979999999894</v>
      </c>
      <c r="L39" s="6">
        <f t="shared" si="10"/>
        <v>0.0035186349483167048</v>
      </c>
    </row>
    <row r="40" spans="1:12" ht="12.75">
      <c r="A40" s="2"/>
      <c r="B40" s="112">
        <v>33146</v>
      </c>
      <c r="C40" s="114">
        <v>39986.48</v>
      </c>
      <c r="D40" s="6">
        <f t="shared" si="6"/>
        <v>0.00499289662034965</v>
      </c>
      <c r="E40" s="114">
        <v>39986.48</v>
      </c>
      <c r="F40" s="6">
        <f t="shared" si="7"/>
        <v>0.011029985811993888</v>
      </c>
      <c r="G40" s="114">
        <v>1693.35999999999</v>
      </c>
      <c r="H40" s="6">
        <f t="shared" si="8"/>
        <v>0.002367673543601326</v>
      </c>
      <c r="I40" s="114">
        <v>57649.8799999999</v>
      </c>
      <c r="J40" s="6">
        <f t="shared" si="9"/>
        <v>0.024944788824593618</v>
      </c>
      <c r="K40" s="37">
        <f t="shared" si="5"/>
        <v>139316.1999999999</v>
      </c>
      <c r="L40" s="6">
        <f t="shared" si="10"/>
        <v>0.009503005587910826</v>
      </c>
    </row>
    <row r="41" spans="1:12" ht="12.75">
      <c r="A41" s="2"/>
      <c r="B41" s="112">
        <v>33147</v>
      </c>
      <c r="C41" s="114">
        <v>755.08</v>
      </c>
      <c r="D41" s="6">
        <f t="shared" si="6"/>
        <v>9.428277708099373E-05</v>
      </c>
      <c r="E41" s="114">
        <v>755.08</v>
      </c>
      <c r="F41" s="6">
        <f t="shared" si="7"/>
        <v>0.00020828344197639664</v>
      </c>
      <c r="G41" s="114">
        <v>0</v>
      </c>
      <c r="H41" s="6">
        <f t="shared" si="8"/>
        <v>0</v>
      </c>
      <c r="I41" s="114">
        <v>0</v>
      </c>
      <c r="J41" s="6">
        <f t="shared" si="9"/>
        <v>0</v>
      </c>
      <c r="K41" s="37">
        <f t="shared" si="5"/>
        <v>1510.16</v>
      </c>
      <c r="L41" s="6">
        <f t="shared" si="10"/>
        <v>0.00010301069738220986</v>
      </c>
    </row>
    <row r="42" spans="1:12" ht="12.75">
      <c r="A42" s="2"/>
      <c r="B42" s="112">
        <v>33149</v>
      </c>
      <c r="C42" s="114">
        <v>179469.34</v>
      </c>
      <c r="D42" s="6">
        <f t="shared" si="6"/>
        <v>0.02240937089592238</v>
      </c>
      <c r="E42" s="114">
        <v>179469.34</v>
      </c>
      <c r="F42" s="6">
        <f t="shared" si="7"/>
        <v>0.049505339652000054</v>
      </c>
      <c r="G42" s="114">
        <v>58543.43</v>
      </c>
      <c r="H42" s="6">
        <f t="shared" si="8"/>
        <v>0.08185603200895085</v>
      </c>
      <c r="I42" s="114">
        <v>45884.7099999999</v>
      </c>
      <c r="J42" s="6">
        <f t="shared" si="9"/>
        <v>0.019854063897925173</v>
      </c>
      <c r="K42" s="37">
        <f t="shared" si="5"/>
        <v>463366.8199999999</v>
      </c>
      <c r="L42" s="6">
        <f t="shared" si="10"/>
        <v>0.031607074264963245</v>
      </c>
    </row>
    <row r="43" spans="1:12" ht="12.75">
      <c r="A43" s="2"/>
      <c r="B43" s="112">
        <v>33150</v>
      </c>
      <c r="C43" s="114">
        <v>181.349999999999</v>
      </c>
      <c r="D43" s="6">
        <f t="shared" si="6"/>
        <v>2.2644198791701696E-05</v>
      </c>
      <c r="E43" s="114">
        <v>181.349999999999</v>
      </c>
      <c r="F43" s="6">
        <f t="shared" si="7"/>
        <v>5.0024106323064205E-05</v>
      </c>
      <c r="G43" s="114">
        <v>0</v>
      </c>
      <c r="H43" s="6">
        <f t="shared" si="8"/>
        <v>0</v>
      </c>
      <c r="I43" s="114">
        <v>0</v>
      </c>
      <c r="J43" s="6">
        <f t="shared" si="9"/>
        <v>0</v>
      </c>
      <c r="K43" s="37">
        <f t="shared" si="5"/>
        <v>362.699999999998</v>
      </c>
      <c r="L43" s="6">
        <f t="shared" si="10"/>
        <v>2.4740411572632905E-05</v>
      </c>
    </row>
    <row r="44" spans="1:12" ht="12.75">
      <c r="A44" s="2"/>
      <c r="B44" s="112">
        <v>33154</v>
      </c>
      <c r="C44" s="114">
        <v>5030.68</v>
      </c>
      <c r="D44" s="6">
        <f t="shared" si="6"/>
        <v>0.0006281539452850208</v>
      </c>
      <c r="E44" s="114">
        <v>5030.68</v>
      </c>
      <c r="F44" s="6">
        <f t="shared" si="7"/>
        <v>0.0013876772605310949</v>
      </c>
      <c r="G44" s="114">
        <v>8433.82999999999</v>
      </c>
      <c r="H44" s="6">
        <f t="shared" si="8"/>
        <v>0.011792268721495292</v>
      </c>
      <c r="I44" s="114">
        <v>898.63</v>
      </c>
      <c r="J44" s="6">
        <f t="shared" si="9"/>
        <v>0.0003888323025380903</v>
      </c>
      <c r="K44" s="37">
        <f t="shared" si="5"/>
        <v>19393.819999999992</v>
      </c>
      <c r="L44" s="6">
        <f t="shared" si="10"/>
        <v>0.001322886927944753</v>
      </c>
    </row>
    <row r="45" spans="1:12" ht="12.75">
      <c r="A45" s="2"/>
      <c r="B45" s="112">
        <v>33155</v>
      </c>
      <c r="C45" s="114">
        <v>0</v>
      </c>
      <c r="D45" s="6">
        <f t="shared" si="6"/>
        <v>0</v>
      </c>
      <c r="E45" s="114">
        <v>0</v>
      </c>
      <c r="F45" s="6">
        <f t="shared" si="7"/>
        <v>0</v>
      </c>
      <c r="G45" s="114">
        <v>0</v>
      </c>
      <c r="H45" s="6">
        <f t="shared" si="8"/>
        <v>0</v>
      </c>
      <c r="I45" s="114">
        <v>46685.8</v>
      </c>
      <c r="J45" s="6">
        <f t="shared" si="9"/>
        <v>0.02020069117415708</v>
      </c>
      <c r="K45" s="37">
        <f t="shared" si="5"/>
        <v>46685.8</v>
      </c>
      <c r="L45" s="6">
        <f t="shared" si="10"/>
        <v>0.003184521385711695</v>
      </c>
    </row>
    <row r="46" spans="1:12" ht="12.75">
      <c r="A46" s="2"/>
      <c r="B46" s="112">
        <v>33156</v>
      </c>
      <c r="C46" s="114">
        <v>58289.32</v>
      </c>
      <c r="D46" s="6">
        <f t="shared" si="6"/>
        <v>0.007278273777298708</v>
      </c>
      <c r="E46" s="114">
        <v>58289.32</v>
      </c>
      <c r="F46" s="6">
        <f t="shared" si="7"/>
        <v>0.016078693913311987</v>
      </c>
      <c r="G46" s="114">
        <v>8749.31999999999</v>
      </c>
      <c r="H46" s="6">
        <f t="shared" si="8"/>
        <v>0.01223339011698756</v>
      </c>
      <c r="I46" s="114">
        <v>87259.22</v>
      </c>
      <c r="J46" s="6">
        <f t="shared" si="9"/>
        <v>0.0377565888411001</v>
      </c>
      <c r="K46" s="37">
        <f t="shared" si="5"/>
        <v>212587.18</v>
      </c>
      <c r="L46" s="6">
        <f t="shared" si="10"/>
        <v>0.014500949347299211</v>
      </c>
    </row>
    <row r="47" spans="1:12" ht="12.75">
      <c r="A47" s="2"/>
      <c r="B47" s="112">
        <v>33157</v>
      </c>
      <c r="C47" s="114">
        <v>315.42</v>
      </c>
      <c r="D47" s="6">
        <f t="shared" si="6"/>
        <v>3.938479836161339E-05</v>
      </c>
      <c r="E47" s="114">
        <v>315.42</v>
      </c>
      <c r="F47" s="6">
        <f t="shared" si="7"/>
        <v>8.700636127058726E-05</v>
      </c>
      <c r="G47" s="114">
        <v>0</v>
      </c>
      <c r="H47" s="6">
        <f t="shared" si="8"/>
        <v>0</v>
      </c>
      <c r="I47" s="114">
        <v>9557.84</v>
      </c>
      <c r="J47" s="6">
        <f t="shared" si="9"/>
        <v>0.0041356252678974225</v>
      </c>
      <c r="K47" s="37">
        <f t="shared" si="5"/>
        <v>10188.68</v>
      </c>
      <c r="L47" s="6">
        <f t="shared" si="10"/>
        <v>0.0006949879696218771</v>
      </c>
    </row>
    <row r="48" spans="1:12" ht="12.75">
      <c r="A48" s="2"/>
      <c r="B48" s="112">
        <v>33158</v>
      </c>
      <c r="C48" s="114">
        <v>80.4399999999999</v>
      </c>
      <c r="D48" s="6">
        <f t="shared" si="6"/>
        <v>1.0044110012707429E-05</v>
      </c>
      <c r="E48" s="114">
        <v>80.4399999999999</v>
      </c>
      <c r="F48" s="6">
        <f t="shared" si="7"/>
        <v>2.218880128275325E-05</v>
      </c>
      <c r="G48" s="114">
        <v>0</v>
      </c>
      <c r="H48" s="6">
        <f t="shared" si="8"/>
        <v>0</v>
      </c>
      <c r="I48" s="114">
        <v>1990.07999999999</v>
      </c>
      <c r="J48" s="6">
        <f t="shared" si="9"/>
        <v>0.0008610967680079664</v>
      </c>
      <c r="K48" s="37">
        <f t="shared" si="5"/>
        <v>2150.9599999999896</v>
      </c>
      <c r="L48" s="6">
        <f t="shared" si="10"/>
        <v>0.00014672080418050873</v>
      </c>
    </row>
    <row r="49" spans="1:12" ht="12.75">
      <c r="A49" s="2"/>
      <c r="B49" s="112">
        <v>33160</v>
      </c>
      <c r="C49" s="114">
        <v>285105.729999999</v>
      </c>
      <c r="D49" s="6">
        <f t="shared" si="6"/>
        <v>0.03559961856505786</v>
      </c>
      <c r="E49" s="114">
        <v>285105.729999999</v>
      </c>
      <c r="F49" s="6">
        <f t="shared" si="7"/>
        <v>0.07864438572282804</v>
      </c>
      <c r="G49" s="114">
        <v>31788.72</v>
      </c>
      <c r="H49" s="6">
        <f t="shared" si="8"/>
        <v>0.04444731854357655</v>
      </c>
      <c r="I49" s="114">
        <v>101095.25</v>
      </c>
      <c r="J49" s="6">
        <f t="shared" si="9"/>
        <v>0.043743363601442056</v>
      </c>
      <c r="K49" s="37">
        <f t="shared" si="5"/>
        <v>703095.429999998</v>
      </c>
      <c r="L49" s="6">
        <f t="shared" si="10"/>
        <v>0.047959388786979196</v>
      </c>
    </row>
    <row r="50" spans="1:12" ht="12.75">
      <c r="A50" s="2"/>
      <c r="B50" s="112">
        <v>33161</v>
      </c>
      <c r="C50" s="114">
        <v>0</v>
      </c>
      <c r="D50" s="6">
        <f t="shared" si="6"/>
        <v>0</v>
      </c>
      <c r="E50" s="114">
        <v>0</v>
      </c>
      <c r="F50" s="6">
        <f t="shared" si="7"/>
        <v>0</v>
      </c>
      <c r="G50" s="114">
        <v>0</v>
      </c>
      <c r="H50" s="6">
        <f t="shared" si="8"/>
        <v>0</v>
      </c>
      <c r="I50" s="114">
        <v>2678.98999999999</v>
      </c>
      <c r="J50" s="6">
        <f t="shared" si="9"/>
        <v>0.0011591843697367264</v>
      </c>
      <c r="K50" s="37">
        <f t="shared" si="5"/>
        <v>2678.98999999999</v>
      </c>
      <c r="L50" s="6">
        <f t="shared" si="10"/>
        <v>0.0001827386688695008</v>
      </c>
    </row>
    <row r="51" spans="1:12" ht="12.75">
      <c r="A51" s="2"/>
      <c r="B51" s="112">
        <v>33162</v>
      </c>
      <c r="C51" s="114">
        <v>0</v>
      </c>
      <c r="D51" s="6">
        <f t="shared" si="6"/>
        <v>0</v>
      </c>
      <c r="E51" s="114">
        <v>0</v>
      </c>
      <c r="F51" s="6">
        <f t="shared" si="7"/>
        <v>0</v>
      </c>
      <c r="G51" s="114">
        <v>0</v>
      </c>
      <c r="H51" s="6">
        <f t="shared" si="8"/>
        <v>0</v>
      </c>
      <c r="I51" s="114">
        <v>1010.3</v>
      </c>
      <c r="J51" s="6">
        <f t="shared" si="9"/>
        <v>0.00043715130282121964</v>
      </c>
      <c r="K51" s="37">
        <f t="shared" si="5"/>
        <v>1010.3</v>
      </c>
      <c r="L51" s="6">
        <f t="shared" si="10"/>
        <v>6.891435845555876E-05</v>
      </c>
    </row>
    <row r="52" spans="1:12" ht="12.75">
      <c r="A52" s="2"/>
      <c r="B52" s="112">
        <v>33165</v>
      </c>
      <c r="C52" s="114">
        <v>0</v>
      </c>
      <c r="D52" s="6">
        <f t="shared" si="6"/>
        <v>0</v>
      </c>
      <c r="E52" s="114">
        <v>0</v>
      </c>
      <c r="F52" s="6">
        <f t="shared" si="7"/>
        <v>0</v>
      </c>
      <c r="G52" s="114">
        <v>0</v>
      </c>
      <c r="H52" s="6">
        <f t="shared" si="8"/>
        <v>0</v>
      </c>
      <c r="I52" s="114">
        <v>32256.84</v>
      </c>
      <c r="J52" s="6">
        <f t="shared" si="9"/>
        <v>0.0139573588348962</v>
      </c>
      <c r="K52" s="37">
        <f t="shared" si="5"/>
        <v>32256.84</v>
      </c>
      <c r="L52" s="6">
        <f t="shared" si="10"/>
        <v>0.002200296381672381</v>
      </c>
    </row>
    <row r="53" spans="1:12" ht="12.75">
      <c r="A53" s="2"/>
      <c r="B53" s="112">
        <v>33166</v>
      </c>
      <c r="C53" s="114">
        <v>192636.1</v>
      </c>
      <c r="D53" s="6">
        <f t="shared" si="6"/>
        <v>0.024053433376664744</v>
      </c>
      <c r="E53" s="114">
        <v>192636.1</v>
      </c>
      <c r="F53" s="6">
        <f t="shared" si="7"/>
        <v>0.05313729665321468</v>
      </c>
      <c r="G53" s="114">
        <v>8748.12999999999</v>
      </c>
      <c r="H53" s="6">
        <f t="shared" si="8"/>
        <v>0.012231726246625153</v>
      </c>
      <c r="I53" s="114">
        <v>22238.5499999999</v>
      </c>
      <c r="J53" s="6">
        <f t="shared" si="9"/>
        <v>0.009622499361926945</v>
      </c>
      <c r="K53" s="37">
        <f t="shared" si="5"/>
        <v>416258.8799999999</v>
      </c>
      <c r="L53" s="6">
        <f t="shared" si="10"/>
        <v>0.028393757959645067</v>
      </c>
    </row>
    <row r="54" spans="1:12" ht="12.75">
      <c r="A54" s="2"/>
      <c r="B54" s="112">
        <v>33168</v>
      </c>
      <c r="C54" s="114">
        <v>1327.82999999999</v>
      </c>
      <c r="D54" s="6">
        <f t="shared" si="6"/>
        <v>0.00016579898804292914</v>
      </c>
      <c r="E54" s="114">
        <v>1327.82999999999</v>
      </c>
      <c r="F54" s="6">
        <f t="shared" si="7"/>
        <v>0.0003662724516071365</v>
      </c>
      <c r="G54" s="114">
        <v>0</v>
      </c>
      <c r="H54" s="6">
        <f t="shared" si="8"/>
        <v>0</v>
      </c>
      <c r="I54" s="114">
        <v>3953.38</v>
      </c>
      <c r="J54" s="6">
        <f t="shared" si="9"/>
        <v>0.001710605975994609</v>
      </c>
      <c r="K54" s="37">
        <f t="shared" si="5"/>
        <v>6609.03999999998</v>
      </c>
      <c r="L54" s="6">
        <f t="shared" si="10"/>
        <v>0.00045081436366141214</v>
      </c>
    </row>
    <row r="55" spans="1:12" ht="12.75">
      <c r="A55" s="2"/>
      <c r="B55" s="112">
        <v>33169</v>
      </c>
      <c r="C55" s="114">
        <v>21303.95</v>
      </c>
      <c r="D55" s="6">
        <f t="shared" si="6"/>
        <v>0.0026601096159276317</v>
      </c>
      <c r="E55" s="114">
        <v>21303.95</v>
      </c>
      <c r="F55" s="6">
        <f t="shared" si="7"/>
        <v>0.005876542927495173</v>
      </c>
      <c r="G55" s="114">
        <v>0</v>
      </c>
      <c r="H55" s="6">
        <f t="shared" si="8"/>
        <v>0</v>
      </c>
      <c r="I55" s="114">
        <v>21715.2099999999</v>
      </c>
      <c r="J55" s="6">
        <f t="shared" si="9"/>
        <v>0.009396052996670626</v>
      </c>
      <c r="K55" s="37">
        <f t="shared" si="5"/>
        <v>64323.1099999999</v>
      </c>
      <c r="L55" s="6">
        <f t="shared" si="10"/>
        <v>0.004387593644973107</v>
      </c>
    </row>
    <row r="56" spans="1:12" ht="12.75">
      <c r="A56" s="2"/>
      <c r="B56" s="112">
        <v>33170</v>
      </c>
      <c r="C56" s="114">
        <v>378.24</v>
      </c>
      <c r="D56" s="6">
        <f t="shared" si="6"/>
        <v>4.722879377432201E-05</v>
      </c>
      <c r="E56" s="114">
        <v>378.24</v>
      </c>
      <c r="F56" s="6">
        <f t="shared" si="7"/>
        <v>0.00010433481100433367</v>
      </c>
      <c r="G56" s="114">
        <v>0</v>
      </c>
      <c r="H56" s="6">
        <f t="shared" si="8"/>
        <v>0</v>
      </c>
      <c r="I56" s="114">
        <v>0</v>
      </c>
      <c r="J56" s="6">
        <f t="shared" si="9"/>
        <v>0</v>
      </c>
      <c r="K56" s="37">
        <f t="shared" si="5"/>
        <v>756.48</v>
      </c>
      <c r="L56" s="6">
        <f t="shared" si="10"/>
        <v>5.1600845179116195E-05</v>
      </c>
    </row>
    <row r="57" spans="1:12" ht="12.75">
      <c r="A57" s="2"/>
      <c r="B57" s="112">
        <v>33172</v>
      </c>
      <c r="C57" s="114">
        <v>132503.6</v>
      </c>
      <c r="D57" s="6">
        <f t="shared" si="6"/>
        <v>0.016545011629534832</v>
      </c>
      <c r="E57" s="114">
        <v>132503.6</v>
      </c>
      <c r="F57" s="6">
        <f t="shared" si="7"/>
        <v>0.03655017465998791</v>
      </c>
      <c r="G57" s="114">
        <v>13066.42</v>
      </c>
      <c r="H57" s="6">
        <f t="shared" si="8"/>
        <v>0.01826960418551485</v>
      </c>
      <c r="I57" s="114">
        <v>144268.69</v>
      </c>
      <c r="J57" s="6">
        <f t="shared" si="9"/>
        <v>0.06242427574958989</v>
      </c>
      <c r="K57" s="37">
        <f t="shared" si="5"/>
        <v>422342.31</v>
      </c>
      <c r="L57" s="6">
        <f t="shared" si="10"/>
        <v>0.0288087195311182</v>
      </c>
    </row>
    <row r="58" spans="1:12" ht="12.75">
      <c r="A58" s="2"/>
      <c r="B58" s="112">
        <v>33173</v>
      </c>
      <c r="C58" s="114">
        <v>0</v>
      </c>
      <c r="D58" s="6">
        <f t="shared" si="6"/>
        <v>0</v>
      </c>
      <c r="E58" s="114">
        <v>0</v>
      </c>
      <c r="F58" s="6">
        <f t="shared" si="7"/>
        <v>0</v>
      </c>
      <c r="G58" s="114">
        <v>0</v>
      </c>
      <c r="H58" s="6">
        <f t="shared" si="8"/>
        <v>0</v>
      </c>
      <c r="I58" s="114">
        <v>16607.7099999999</v>
      </c>
      <c r="J58" s="6">
        <f t="shared" si="9"/>
        <v>0.007186065587822384</v>
      </c>
      <c r="K58" s="37">
        <f t="shared" si="5"/>
        <v>16607.7099999999</v>
      </c>
      <c r="L58" s="6">
        <f t="shared" si="10"/>
        <v>0.0011328414135068406</v>
      </c>
    </row>
    <row r="59" spans="1:12" ht="12.75">
      <c r="A59" s="2"/>
      <c r="B59" s="112">
        <v>33174</v>
      </c>
      <c r="C59" s="114">
        <v>358.38</v>
      </c>
      <c r="D59" s="6">
        <f t="shared" si="6"/>
        <v>4.4748982426082704E-05</v>
      </c>
      <c r="E59" s="114">
        <v>358.38</v>
      </c>
      <c r="F59" s="6">
        <f t="shared" si="7"/>
        <v>9.885657140369368E-05</v>
      </c>
      <c r="G59" s="114">
        <v>0</v>
      </c>
      <c r="H59" s="6">
        <f t="shared" si="8"/>
        <v>0</v>
      </c>
      <c r="I59" s="114">
        <v>8515.47999999999</v>
      </c>
      <c r="J59" s="6">
        <f t="shared" si="9"/>
        <v>0.0036846017778363214</v>
      </c>
      <c r="K59" s="37">
        <f t="shared" si="5"/>
        <v>9232.23999999999</v>
      </c>
      <c r="L59" s="6">
        <f t="shared" si="10"/>
        <v>0.0006297474974836654</v>
      </c>
    </row>
    <row r="60" spans="1:12" ht="12.75">
      <c r="A60" s="2"/>
      <c r="B60" s="112">
        <v>33175</v>
      </c>
      <c r="C60" s="114">
        <v>10571.68</v>
      </c>
      <c r="D60" s="6">
        <f t="shared" si="6"/>
        <v>0.0013200288033209722</v>
      </c>
      <c r="E60" s="114">
        <v>10571.68</v>
      </c>
      <c r="F60" s="6">
        <f t="shared" si="7"/>
        <v>0.002916122659682461</v>
      </c>
      <c r="G60" s="114">
        <v>0</v>
      </c>
      <c r="H60" s="6">
        <f t="shared" si="8"/>
        <v>0</v>
      </c>
      <c r="I60" s="114">
        <v>31543.4399999999</v>
      </c>
      <c r="J60" s="6">
        <f t="shared" si="9"/>
        <v>0.013648674543663199</v>
      </c>
      <c r="K60" s="37">
        <f t="shared" si="5"/>
        <v>52686.7999999999</v>
      </c>
      <c r="L60" s="6">
        <f t="shared" si="10"/>
        <v>0.0035938602603942655</v>
      </c>
    </row>
    <row r="61" spans="1:12" ht="12.75">
      <c r="A61" s="2"/>
      <c r="B61" s="112">
        <v>33176</v>
      </c>
      <c r="C61" s="114">
        <v>12374.28</v>
      </c>
      <c r="D61" s="6">
        <f t="shared" si="6"/>
        <v>0.0015451097668827132</v>
      </c>
      <c r="E61" s="114">
        <v>12374.28</v>
      </c>
      <c r="F61" s="6">
        <f t="shared" si="7"/>
        <v>0.0034133570355189984</v>
      </c>
      <c r="G61" s="114">
        <v>0</v>
      </c>
      <c r="H61" s="6">
        <f t="shared" si="8"/>
        <v>0</v>
      </c>
      <c r="I61" s="114">
        <v>79235.5</v>
      </c>
      <c r="J61" s="6">
        <f t="shared" si="9"/>
        <v>0.034284768934663715</v>
      </c>
      <c r="K61" s="37">
        <f t="shared" si="5"/>
        <v>103984.06</v>
      </c>
      <c r="L61" s="6">
        <f t="shared" si="10"/>
        <v>0.007092937527966277</v>
      </c>
    </row>
    <row r="62" spans="1:12" ht="12.75">
      <c r="A62" s="2"/>
      <c r="B62" s="112">
        <v>33177</v>
      </c>
      <c r="C62" s="114">
        <v>0</v>
      </c>
      <c r="D62" s="6">
        <f t="shared" si="6"/>
        <v>0</v>
      </c>
      <c r="E62" s="114">
        <v>0</v>
      </c>
      <c r="F62" s="6">
        <f t="shared" si="7"/>
        <v>0</v>
      </c>
      <c r="G62" s="114">
        <v>0</v>
      </c>
      <c r="H62" s="6">
        <f t="shared" si="8"/>
        <v>0</v>
      </c>
      <c r="I62" s="114">
        <v>13225.7099999999</v>
      </c>
      <c r="J62" s="6">
        <f t="shared" si="9"/>
        <v>0.00572269262321646</v>
      </c>
      <c r="K62" s="37">
        <f t="shared" si="5"/>
        <v>13225.7099999999</v>
      </c>
      <c r="L62" s="6">
        <f t="shared" si="10"/>
        <v>0.0009021491831824816</v>
      </c>
    </row>
    <row r="63" spans="1:12" ht="12.75">
      <c r="A63" s="2"/>
      <c r="B63" s="112">
        <v>33178</v>
      </c>
      <c r="C63" s="114">
        <v>157299.81</v>
      </c>
      <c r="D63" s="6">
        <f t="shared" si="6"/>
        <v>0.019641180962431355</v>
      </c>
      <c r="E63" s="114">
        <v>157299.81</v>
      </c>
      <c r="F63" s="6">
        <f t="shared" si="7"/>
        <v>0.043390032644267114</v>
      </c>
      <c r="G63" s="114">
        <v>46579.9599999999</v>
      </c>
      <c r="H63" s="6">
        <f t="shared" si="8"/>
        <v>0.06512858397151725</v>
      </c>
      <c r="I63" s="114">
        <v>30895.4</v>
      </c>
      <c r="J63" s="6">
        <f t="shared" si="9"/>
        <v>0.013368271168150758</v>
      </c>
      <c r="K63" s="37">
        <f t="shared" si="5"/>
        <v>392074.9799999999</v>
      </c>
      <c r="L63" s="6">
        <f t="shared" si="10"/>
        <v>0.026744131162205313</v>
      </c>
    </row>
    <row r="64" spans="1:12" ht="12.75">
      <c r="A64" s="2"/>
      <c r="B64" s="112">
        <v>33179</v>
      </c>
      <c r="C64" s="114">
        <v>3793.86999999999</v>
      </c>
      <c r="D64" s="6">
        <f t="shared" si="6"/>
        <v>0.0004737201349317538</v>
      </c>
      <c r="E64" s="114">
        <v>3793.86999999999</v>
      </c>
      <c r="F64" s="6">
        <f t="shared" si="7"/>
        <v>0.0010465120278791516</v>
      </c>
      <c r="G64" s="114">
        <v>0</v>
      </c>
      <c r="H64" s="6">
        <f t="shared" si="8"/>
        <v>0</v>
      </c>
      <c r="I64" s="114">
        <v>558.33</v>
      </c>
      <c r="J64" s="6">
        <f t="shared" si="9"/>
        <v>0.00024158634752466753</v>
      </c>
      <c r="K64" s="37">
        <f t="shared" si="5"/>
        <v>8146.06999999998</v>
      </c>
      <c r="L64" s="6">
        <f t="shared" si="10"/>
        <v>0.0005556579114956668</v>
      </c>
    </row>
    <row r="65" spans="1:12" ht="12.75">
      <c r="A65" s="2"/>
      <c r="B65" s="112">
        <v>33180</v>
      </c>
      <c r="C65" s="114">
        <v>149123.149999999</v>
      </c>
      <c r="D65" s="6">
        <f t="shared" si="6"/>
        <v>0.01862020542070442</v>
      </c>
      <c r="E65" s="114">
        <v>149123.149999999</v>
      </c>
      <c r="F65" s="6">
        <f t="shared" si="7"/>
        <v>0.041134559199505066</v>
      </c>
      <c r="G65" s="114">
        <v>48159.4599999999</v>
      </c>
      <c r="H65" s="6">
        <f t="shared" si="8"/>
        <v>0.06733705728027516</v>
      </c>
      <c r="I65" s="114">
        <v>87735.8999999999</v>
      </c>
      <c r="J65" s="6">
        <f t="shared" si="9"/>
        <v>0.03796284567870158</v>
      </c>
      <c r="K65" s="37">
        <f t="shared" si="5"/>
        <v>434141.6599999978</v>
      </c>
      <c r="L65" s="6">
        <f t="shared" si="10"/>
        <v>0.029613574163843578</v>
      </c>
    </row>
    <row r="66" spans="1:12" ht="12.75">
      <c r="A66" s="2"/>
      <c r="B66" s="112">
        <v>33181</v>
      </c>
      <c r="C66" s="114">
        <v>14414.53</v>
      </c>
      <c r="D66" s="6">
        <f t="shared" si="6"/>
        <v>0.001799864807328093</v>
      </c>
      <c r="E66" s="114">
        <v>14414.53</v>
      </c>
      <c r="F66" s="6">
        <f t="shared" si="7"/>
        <v>0.003976145471833486</v>
      </c>
      <c r="G66" s="114">
        <v>0</v>
      </c>
      <c r="H66" s="6">
        <f t="shared" si="8"/>
        <v>0</v>
      </c>
      <c r="I66" s="114">
        <v>25702.1199999999</v>
      </c>
      <c r="J66" s="6">
        <f t="shared" si="9"/>
        <v>0.011121167220892094</v>
      </c>
      <c r="K66" s="37">
        <f t="shared" si="5"/>
        <v>54531.179999999906</v>
      </c>
      <c r="L66" s="6">
        <f t="shared" si="10"/>
        <v>0.0037196686979358512</v>
      </c>
    </row>
    <row r="67" spans="1:12" ht="12.75">
      <c r="A67" s="2"/>
      <c r="B67" s="112">
        <v>33183</v>
      </c>
      <c r="C67" s="114">
        <v>19267.63</v>
      </c>
      <c r="D67" s="6">
        <f aca="true" t="shared" si="11" ref="D67:D76">+C67/$C$78</f>
        <v>0.00240584529343787</v>
      </c>
      <c r="E67" s="114">
        <v>19267.63</v>
      </c>
      <c r="F67" s="6">
        <f aca="true" t="shared" si="12" ref="F67:F76">+E67/$E$78</f>
        <v>0.005314838553699845</v>
      </c>
      <c r="G67" s="114">
        <v>0</v>
      </c>
      <c r="H67" s="6">
        <f aca="true" t="shared" si="13" ref="H67:H76">+G67/$G$78</f>
        <v>0</v>
      </c>
      <c r="I67" s="114">
        <v>37330.41</v>
      </c>
      <c r="J67" s="6">
        <f aca="true" t="shared" si="14" ref="J67:J76">+I67/$I$78</f>
        <v>0.016152664917697998</v>
      </c>
      <c r="K67" s="37">
        <f t="shared" si="5"/>
        <v>75865.67000000001</v>
      </c>
      <c r="L67" s="6">
        <f aca="true" t="shared" si="15" ref="L67:L76">+K67/$K$78</f>
        <v>0.005174932175444058</v>
      </c>
    </row>
    <row r="68" spans="1:12" ht="12.75">
      <c r="A68" s="2"/>
      <c r="B68" s="112">
        <v>33184</v>
      </c>
      <c r="C68" s="114">
        <v>0</v>
      </c>
      <c r="D68" s="6">
        <f t="shared" si="11"/>
        <v>0</v>
      </c>
      <c r="E68" s="114">
        <v>0</v>
      </c>
      <c r="F68" s="6">
        <f t="shared" si="12"/>
        <v>0</v>
      </c>
      <c r="G68" s="114">
        <v>0</v>
      </c>
      <c r="H68" s="6">
        <f t="shared" si="13"/>
        <v>0</v>
      </c>
      <c r="I68" s="114">
        <v>5715.04</v>
      </c>
      <c r="J68" s="6">
        <f t="shared" si="14"/>
        <v>0.002472866655127569</v>
      </c>
      <c r="K68" s="37">
        <f t="shared" si="5"/>
        <v>5715.04</v>
      </c>
      <c r="L68" s="6">
        <f t="shared" si="15"/>
        <v>0.0003898330348885049</v>
      </c>
    </row>
    <row r="69" spans="1:12" ht="12.75">
      <c r="A69" s="2"/>
      <c r="B69" s="112">
        <v>33185</v>
      </c>
      <c r="C69" s="114">
        <v>0</v>
      </c>
      <c r="D69" s="6">
        <f t="shared" si="11"/>
        <v>0</v>
      </c>
      <c r="E69" s="114">
        <v>0</v>
      </c>
      <c r="F69" s="6">
        <f t="shared" si="12"/>
        <v>0</v>
      </c>
      <c r="G69" s="114">
        <v>0</v>
      </c>
      <c r="H69" s="6">
        <f t="shared" si="13"/>
        <v>0</v>
      </c>
      <c r="I69" s="114">
        <v>1267.31999999999</v>
      </c>
      <c r="J69" s="6">
        <f t="shared" si="14"/>
        <v>0.0005483624557966779</v>
      </c>
      <c r="K69" s="37">
        <f aca="true" t="shared" si="16" ref="K69:K76">+C69+E69+G69+I69</f>
        <v>1267.31999999999</v>
      </c>
      <c r="L69" s="6">
        <f t="shared" si="15"/>
        <v>8.644614941888354E-05</v>
      </c>
    </row>
    <row r="70" spans="1:12" ht="12.75">
      <c r="A70" s="2"/>
      <c r="B70" s="112">
        <v>33186</v>
      </c>
      <c r="C70" s="114">
        <v>20850.0099999999</v>
      </c>
      <c r="D70" s="6">
        <f t="shared" si="11"/>
        <v>0.002603428570438206</v>
      </c>
      <c r="E70" s="114">
        <v>20850.0099999999</v>
      </c>
      <c r="F70" s="6">
        <f t="shared" si="12"/>
        <v>0.005751326810460175</v>
      </c>
      <c r="G70" s="114">
        <v>79.5199999999999</v>
      </c>
      <c r="H70" s="6">
        <f t="shared" si="13"/>
        <v>0.00011118569009967066</v>
      </c>
      <c r="I70" s="114">
        <v>67741.24</v>
      </c>
      <c r="J70" s="6">
        <f t="shared" si="14"/>
        <v>0.029311265288255884</v>
      </c>
      <c r="K70" s="37">
        <f t="shared" si="16"/>
        <v>109520.7799999998</v>
      </c>
      <c r="L70" s="6">
        <f t="shared" si="15"/>
        <v>0.007470607038753218</v>
      </c>
    </row>
    <row r="71" spans="1:12" ht="12.75">
      <c r="A71" s="2"/>
      <c r="B71" s="112">
        <v>33187</v>
      </c>
      <c r="C71" s="114">
        <v>2996.34</v>
      </c>
      <c r="D71" s="6">
        <f t="shared" si="11"/>
        <v>0.0003741368547423647</v>
      </c>
      <c r="E71" s="114">
        <v>2996.34</v>
      </c>
      <c r="F71" s="6">
        <f t="shared" si="12"/>
        <v>0.00082651905563855</v>
      </c>
      <c r="G71" s="114">
        <v>0</v>
      </c>
      <c r="H71" s="6">
        <f t="shared" si="13"/>
        <v>0</v>
      </c>
      <c r="I71" s="114">
        <v>930.97</v>
      </c>
      <c r="J71" s="6">
        <f t="shared" si="14"/>
        <v>0.0004028256442516786</v>
      </c>
      <c r="K71" s="37">
        <f t="shared" si="16"/>
        <v>6923.650000000001</v>
      </c>
      <c r="L71" s="6">
        <f t="shared" si="15"/>
        <v>0.0004722744708708596</v>
      </c>
    </row>
    <row r="72" spans="1:12" ht="12.75">
      <c r="A72" s="2"/>
      <c r="B72" s="112">
        <v>33189</v>
      </c>
      <c r="C72" s="114">
        <v>8395.13999999999</v>
      </c>
      <c r="D72" s="6">
        <f t="shared" si="11"/>
        <v>0.001048255963849834</v>
      </c>
      <c r="E72" s="114">
        <v>8395.13999999999</v>
      </c>
      <c r="F72" s="6">
        <f t="shared" si="12"/>
        <v>0.0023157395972264187</v>
      </c>
      <c r="G72" s="114">
        <v>0</v>
      </c>
      <c r="H72" s="6">
        <f t="shared" si="13"/>
        <v>0</v>
      </c>
      <c r="I72" s="114">
        <v>15031.19</v>
      </c>
      <c r="J72" s="6">
        <f t="shared" si="14"/>
        <v>0.006503913977485192</v>
      </c>
      <c r="K72" s="37">
        <f t="shared" si="16"/>
        <v>31821.46999999998</v>
      </c>
      <c r="L72" s="6">
        <f t="shared" si="15"/>
        <v>0.00217059902025419</v>
      </c>
    </row>
    <row r="73" spans="1:12" ht="12.75">
      <c r="A73" s="2"/>
      <c r="B73" s="87">
        <v>33193</v>
      </c>
      <c r="C73" s="88">
        <v>0</v>
      </c>
      <c r="D73" s="6">
        <f t="shared" si="11"/>
        <v>0</v>
      </c>
      <c r="E73" s="88">
        <v>0</v>
      </c>
      <c r="F73" s="6">
        <f t="shared" si="12"/>
        <v>0</v>
      </c>
      <c r="G73" s="88">
        <v>0</v>
      </c>
      <c r="H73" s="6">
        <f t="shared" si="13"/>
        <v>0</v>
      </c>
      <c r="I73" s="88">
        <v>1779.80999999999</v>
      </c>
      <c r="J73" s="6">
        <f t="shared" si="14"/>
        <v>0.0007701140851967045</v>
      </c>
      <c r="K73" s="37">
        <f t="shared" si="16"/>
        <v>1779.80999999999</v>
      </c>
      <c r="L73" s="6">
        <f t="shared" si="15"/>
        <v>0.00012140400309095056</v>
      </c>
    </row>
    <row r="74" spans="1:12" ht="12.75">
      <c r="A74" s="2"/>
      <c r="B74" s="87">
        <v>33196</v>
      </c>
      <c r="C74" s="88">
        <v>0</v>
      </c>
      <c r="D74" s="6">
        <f t="shared" si="11"/>
        <v>0</v>
      </c>
      <c r="E74" s="88">
        <v>0</v>
      </c>
      <c r="F74" s="6">
        <f t="shared" si="12"/>
        <v>0</v>
      </c>
      <c r="G74" s="88">
        <v>0</v>
      </c>
      <c r="H74" s="6">
        <f t="shared" si="13"/>
        <v>0</v>
      </c>
      <c r="I74" s="88">
        <v>9703.93</v>
      </c>
      <c r="J74" s="6">
        <f t="shared" si="14"/>
        <v>0.004198837614555992</v>
      </c>
      <c r="K74" s="37">
        <f t="shared" si="16"/>
        <v>9703.93</v>
      </c>
      <c r="L74" s="6">
        <f t="shared" si="15"/>
        <v>0.0006619223106479762</v>
      </c>
    </row>
    <row r="75" spans="1:12" ht="12.75">
      <c r="A75" s="2"/>
      <c r="B75" s="87">
        <v>33199</v>
      </c>
      <c r="C75" s="88">
        <v>0</v>
      </c>
      <c r="D75" s="6">
        <f t="shared" si="11"/>
        <v>0</v>
      </c>
      <c r="E75" s="88">
        <v>0</v>
      </c>
      <c r="F75" s="6">
        <f t="shared" si="12"/>
        <v>0</v>
      </c>
      <c r="G75" s="88">
        <v>0</v>
      </c>
      <c r="H75" s="6">
        <f t="shared" si="13"/>
        <v>0</v>
      </c>
      <c r="I75" s="88">
        <v>6125.47</v>
      </c>
      <c r="J75" s="6">
        <f t="shared" si="14"/>
        <v>0.002650457478860038</v>
      </c>
      <c r="K75" s="37">
        <f t="shared" si="16"/>
        <v>6125.47</v>
      </c>
      <c r="L75" s="6">
        <f t="shared" si="15"/>
        <v>0.00041782919458455066</v>
      </c>
    </row>
    <row r="76" spans="1:12" ht="12.75">
      <c r="A76" s="2"/>
      <c r="B76" s="67">
        <v>33299</v>
      </c>
      <c r="C76" s="55">
        <v>46.28</v>
      </c>
      <c r="D76" s="6">
        <f t="shared" si="11"/>
        <v>5.778734602040034E-06</v>
      </c>
      <c r="E76" s="55">
        <v>46.28</v>
      </c>
      <c r="F76" s="6">
        <f t="shared" si="12"/>
        <v>1.2766008495348355E-05</v>
      </c>
      <c r="G76" s="55">
        <v>0</v>
      </c>
      <c r="H76" s="6">
        <f t="shared" si="13"/>
        <v>0</v>
      </c>
      <c r="I76" s="55">
        <v>7434.93999999999</v>
      </c>
      <c r="J76" s="6">
        <f t="shared" si="14"/>
        <v>0.003217058009895669</v>
      </c>
      <c r="K76" s="37">
        <f t="shared" si="16"/>
        <v>7527.49999999999</v>
      </c>
      <c r="L76" s="6">
        <f t="shared" si="15"/>
        <v>0.0005134641525034326</v>
      </c>
    </row>
    <row r="77" spans="2:12" ht="12.75">
      <c r="B77" s="67"/>
      <c r="C77" s="55"/>
      <c r="D77" s="6"/>
      <c r="E77" s="55"/>
      <c r="F77" s="6"/>
      <c r="G77" s="55"/>
      <c r="H77" s="6"/>
      <c r="I77" s="55"/>
      <c r="J77" s="6"/>
      <c r="K77" s="37"/>
      <c r="L77" s="6"/>
    </row>
    <row r="78" spans="3:12" ht="12.75">
      <c r="C78" s="55">
        <f>SUM(C3:C77)</f>
        <v>8008673.729999995</v>
      </c>
      <c r="D78" s="7">
        <f aca="true" t="shared" si="17" ref="D78:L78">SUM(D3:D77)</f>
        <v>1</v>
      </c>
      <c r="E78" s="55">
        <f>SUM(E3:E77)</f>
        <v>3625252.1699999953</v>
      </c>
      <c r="F78" s="7">
        <f t="shared" si="17"/>
        <v>1</v>
      </c>
      <c r="G78" s="55">
        <f>SUM(G3:G77)</f>
        <v>715199.9499999995</v>
      </c>
      <c r="H78" s="7">
        <f t="shared" si="17"/>
        <v>1</v>
      </c>
      <c r="I78" s="55">
        <f>SUM(I3:I77)</f>
        <v>2311099.139999999</v>
      </c>
      <c r="J78" s="7"/>
      <c r="K78" s="4">
        <f t="shared" si="17"/>
        <v>14660224.989999995</v>
      </c>
      <c r="L78" s="7">
        <f t="shared" si="17"/>
        <v>0.9999999999999996</v>
      </c>
    </row>
    <row r="79" spans="3:11" ht="12.75">
      <c r="C79" s="4">
        <f>+C78-C80</f>
        <v>-0.8000000054016709</v>
      </c>
      <c r="E79" s="4">
        <f>+E78-E80</f>
        <v>-0.8100000047124922</v>
      </c>
      <c r="G79" s="4">
        <f>+G78-G80</f>
        <v>0</v>
      </c>
      <c r="I79" s="4">
        <f>+I78-I80</f>
        <v>0</v>
      </c>
      <c r="K79" s="4">
        <f>+K78-K80</f>
        <v>-1.610000004991889</v>
      </c>
    </row>
    <row r="80" spans="3:11" ht="12.75">
      <c r="C80" s="16">
        <v>8008674.53</v>
      </c>
      <c r="E80" s="9">
        <v>3625252.98</v>
      </c>
      <c r="G80" s="9">
        <v>715199.95</v>
      </c>
      <c r="I80" s="9">
        <v>2311099.14</v>
      </c>
      <c r="K80" s="4">
        <f>SUM(C80:I80)</f>
        <v>14660226.6</v>
      </c>
    </row>
    <row r="89" spans="3:21" ht="12.75">
      <c r="C89" s="13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42401</v>
      </c>
      <c r="F1" t="s">
        <v>157</v>
      </c>
    </row>
    <row r="2" spans="2:12" ht="12.75">
      <c r="B2" s="115" t="s">
        <v>150</v>
      </c>
      <c r="C2" s="117" t="s">
        <v>151</v>
      </c>
      <c r="D2" s="1" t="s">
        <v>159</v>
      </c>
      <c r="E2" s="117" t="s">
        <v>152</v>
      </c>
      <c r="F2" s="1" t="s">
        <v>159</v>
      </c>
      <c r="G2" s="117" t="s">
        <v>153</v>
      </c>
      <c r="H2" s="1" t="s">
        <v>159</v>
      </c>
      <c r="I2" s="117" t="s">
        <v>154</v>
      </c>
      <c r="J2" s="1" t="s">
        <v>159</v>
      </c>
      <c r="K2" s="41" t="s">
        <v>162</v>
      </c>
      <c r="L2" s="1" t="s">
        <v>156</v>
      </c>
    </row>
    <row r="3" spans="2:12" ht="12.75">
      <c r="B3" s="116">
        <v>33010</v>
      </c>
      <c r="C3" s="118">
        <v>42923.47</v>
      </c>
      <c r="D3" s="6">
        <f>+C3/$C$79</f>
        <v>0.0049295493819314015</v>
      </c>
      <c r="E3" s="118">
        <v>42923.47</v>
      </c>
      <c r="F3" s="6">
        <f>+E3/$E$79</f>
        <v>0.009806906136264754</v>
      </c>
      <c r="G3" s="118">
        <v>1615.14</v>
      </c>
      <c r="H3" s="6">
        <f>+G3/$G$79</f>
        <v>0.0019504764661357414</v>
      </c>
      <c r="I3" s="118">
        <v>3638.44</v>
      </c>
      <c r="J3" s="6">
        <f>+I3/$I$79</f>
        <v>0.0017355242642575876</v>
      </c>
      <c r="K3" s="37">
        <f>+C3+E3+G3+I3</f>
        <v>91100.52</v>
      </c>
      <c r="L3" s="6">
        <f>+K3/$K$79</f>
        <v>0.005690663916587102</v>
      </c>
    </row>
    <row r="4" spans="2:12" ht="12.75">
      <c r="B4" s="116">
        <v>33012</v>
      </c>
      <c r="C4" s="118">
        <v>17069.5499999999</v>
      </c>
      <c r="D4" s="6">
        <f aca="true" t="shared" si="0" ref="D4:D67">+C4/$C$79</f>
        <v>0.0019603538495919985</v>
      </c>
      <c r="E4" s="118">
        <v>17069.5499999999</v>
      </c>
      <c r="F4" s="6">
        <f aca="true" t="shared" si="1" ref="F4:F67">+E4/$E$79</f>
        <v>0.003899952045775354</v>
      </c>
      <c r="G4" s="118">
        <v>1044.46</v>
      </c>
      <c r="H4" s="6">
        <f aca="true" t="shared" si="2" ref="H4:H67">+G4/$G$79</f>
        <v>0.0012613114961056852</v>
      </c>
      <c r="I4" s="118">
        <v>49141.2799999999</v>
      </c>
      <c r="J4" s="6">
        <f aca="true" t="shared" si="3" ref="J4:J67">+I4/$I$79</f>
        <v>0.023440233676156795</v>
      </c>
      <c r="K4" s="37">
        <f aca="true" t="shared" si="4" ref="K4:K67">+C4+E4+G4+I4</f>
        <v>84324.8399999997</v>
      </c>
      <c r="L4" s="6">
        <f aca="true" t="shared" si="5" ref="L4:L67">+K4/$K$79</f>
        <v>0.005267415863926781</v>
      </c>
    </row>
    <row r="5" spans="2:12" ht="12.75">
      <c r="B5" s="116">
        <v>33013</v>
      </c>
      <c r="C5" s="118">
        <v>0</v>
      </c>
      <c r="D5" s="6">
        <f t="shared" si="0"/>
        <v>0</v>
      </c>
      <c r="E5" s="118">
        <v>0</v>
      </c>
      <c r="F5" s="6">
        <f t="shared" si="1"/>
        <v>0</v>
      </c>
      <c r="G5" s="118">
        <v>0</v>
      </c>
      <c r="H5" s="6">
        <f t="shared" si="2"/>
        <v>0</v>
      </c>
      <c r="I5" s="118">
        <v>5515.97</v>
      </c>
      <c r="J5" s="6">
        <f t="shared" si="3"/>
        <v>0.0026311000802313428</v>
      </c>
      <c r="K5" s="37">
        <f t="shared" si="4"/>
        <v>5515.97</v>
      </c>
      <c r="L5" s="6">
        <f t="shared" si="5"/>
        <v>0.00034455930047355335</v>
      </c>
    </row>
    <row r="6" spans="2:12" ht="12.75">
      <c r="B6" s="116">
        <v>33014</v>
      </c>
      <c r="C6" s="118">
        <v>27442.77</v>
      </c>
      <c r="D6" s="6">
        <f t="shared" si="0"/>
        <v>0.0031516671390264023</v>
      </c>
      <c r="E6" s="118">
        <v>27442.77</v>
      </c>
      <c r="F6" s="6">
        <f t="shared" si="1"/>
        <v>0.006269965347841223</v>
      </c>
      <c r="G6" s="118">
        <v>8720</v>
      </c>
      <c r="H6" s="6">
        <f t="shared" si="2"/>
        <v>0.010530452335217792</v>
      </c>
      <c r="I6" s="118">
        <v>30631.09</v>
      </c>
      <c r="J6" s="6">
        <f t="shared" si="3"/>
        <v>0.014610932140053967</v>
      </c>
      <c r="K6" s="37">
        <f t="shared" si="4"/>
        <v>94236.63</v>
      </c>
      <c r="L6" s="6">
        <f t="shared" si="5"/>
        <v>0.005886563435222648</v>
      </c>
    </row>
    <row r="7" spans="2:12" ht="12.75">
      <c r="B7" s="116">
        <v>33015</v>
      </c>
      <c r="C7" s="118">
        <v>0</v>
      </c>
      <c r="D7" s="6">
        <f t="shared" si="0"/>
        <v>0</v>
      </c>
      <c r="E7" s="118">
        <v>0</v>
      </c>
      <c r="F7" s="6">
        <f t="shared" si="1"/>
        <v>0</v>
      </c>
      <c r="G7" s="118">
        <v>0</v>
      </c>
      <c r="H7" s="6">
        <f t="shared" si="2"/>
        <v>0</v>
      </c>
      <c r="I7" s="118">
        <v>13048.58</v>
      </c>
      <c r="J7" s="6">
        <f t="shared" si="3"/>
        <v>0.006224131002326896</v>
      </c>
      <c r="K7" s="37">
        <f t="shared" si="4"/>
        <v>13048.58</v>
      </c>
      <c r="L7" s="6">
        <f t="shared" si="5"/>
        <v>0.0008150895666534079</v>
      </c>
    </row>
    <row r="8" spans="2:12" ht="12.75">
      <c r="B8" s="116">
        <v>33016</v>
      </c>
      <c r="C8" s="118">
        <v>62292.23</v>
      </c>
      <c r="D8" s="6">
        <f t="shared" si="0"/>
        <v>0.0071539561898334115</v>
      </c>
      <c r="E8" s="118">
        <v>62292.23</v>
      </c>
      <c r="F8" s="6">
        <f t="shared" si="1"/>
        <v>0.014232168383139</v>
      </c>
      <c r="G8" s="118">
        <v>1081.36999999999</v>
      </c>
      <c r="H8" s="6">
        <f t="shared" si="2"/>
        <v>0.001305884775428252</v>
      </c>
      <c r="I8" s="118">
        <v>22508.59</v>
      </c>
      <c r="J8" s="6">
        <f t="shared" si="3"/>
        <v>0.01073652557118592</v>
      </c>
      <c r="K8" s="37">
        <f t="shared" si="4"/>
        <v>148174.42</v>
      </c>
      <c r="L8" s="6">
        <f t="shared" si="5"/>
        <v>0.009255828893789213</v>
      </c>
    </row>
    <row r="9" spans="2:12" ht="12.75">
      <c r="B9" s="116">
        <v>33018</v>
      </c>
      <c r="C9" s="118">
        <v>0</v>
      </c>
      <c r="D9" s="6">
        <f t="shared" si="0"/>
        <v>0</v>
      </c>
      <c r="E9" s="118">
        <v>0</v>
      </c>
      <c r="F9" s="6">
        <f t="shared" si="1"/>
        <v>0</v>
      </c>
      <c r="G9" s="118">
        <v>0</v>
      </c>
      <c r="H9" s="6">
        <f t="shared" si="2"/>
        <v>0</v>
      </c>
      <c r="I9" s="118">
        <v>6085.51</v>
      </c>
      <c r="J9" s="6">
        <f t="shared" si="3"/>
        <v>0.0029027688419713373</v>
      </c>
      <c r="K9" s="37">
        <f t="shared" si="4"/>
        <v>6085.51</v>
      </c>
      <c r="L9" s="6">
        <f t="shared" si="5"/>
        <v>0.0003801360537901427</v>
      </c>
    </row>
    <row r="10" spans="2:12" ht="12.75">
      <c r="B10" s="116">
        <v>33030</v>
      </c>
      <c r="C10" s="118">
        <v>22637.68</v>
      </c>
      <c r="D10" s="6">
        <f t="shared" si="0"/>
        <v>0.0025998261895499326</v>
      </c>
      <c r="E10" s="118">
        <v>22637.68</v>
      </c>
      <c r="F10" s="6">
        <f t="shared" si="1"/>
        <v>0.005172126179518987</v>
      </c>
      <c r="G10" s="118">
        <v>125.2</v>
      </c>
      <c r="H10" s="6">
        <f t="shared" si="2"/>
        <v>0.00015119410921665913</v>
      </c>
      <c r="I10" s="118">
        <v>6400.81999999999</v>
      </c>
      <c r="J10" s="6">
        <f t="shared" si="3"/>
        <v>0.003053170705342189</v>
      </c>
      <c r="K10" s="37">
        <f t="shared" si="4"/>
        <v>51801.37999999999</v>
      </c>
      <c r="L10" s="6">
        <f t="shared" si="5"/>
        <v>0.0032358129678668867</v>
      </c>
    </row>
    <row r="11" spans="2:12" ht="12.75">
      <c r="B11" s="116">
        <v>33031</v>
      </c>
      <c r="C11" s="118">
        <v>382.31</v>
      </c>
      <c r="D11" s="6">
        <f t="shared" si="0"/>
        <v>4.390642285458734E-05</v>
      </c>
      <c r="E11" s="118">
        <v>382.31</v>
      </c>
      <c r="F11" s="6">
        <f t="shared" si="1"/>
        <v>8.734797734096004E-05</v>
      </c>
      <c r="G11" s="118">
        <v>0</v>
      </c>
      <c r="H11" s="6">
        <f t="shared" si="2"/>
        <v>0</v>
      </c>
      <c r="I11" s="118">
        <v>273.54</v>
      </c>
      <c r="J11" s="6">
        <f t="shared" si="3"/>
        <v>0.0001304777067218425</v>
      </c>
      <c r="K11" s="37">
        <f t="shared" si="4"/>
        <v>1038.16</v>
      </c>
      <c r="L11" s="6">
        <f t="shared" si="5"/>
        <v>6.484946136030909E-05</v>
      </c>
    </row>
    <row r="12" spans="2:12" ht="12.75">
      <c r="B12" s="116">
        <v>33032</v>
      </c>
      <c r="C12" s="118">
        <v>526</v>
      </c>
      <c r="D12" s="6">
        <f t="shared" si="0"/>
        <v>6.04085125199784E-05</v>
      </c>
      <c r="E12" s="118">
        <v>526</v>
      </c>
      <c r="F12" s="6">
        <f t="shared" si="1"/>
        <v>0.00012017743737109931</v>
      </c>
      <c r="G12" s="118">
        <v>0</v>
      </c>
      <c r="H12" s="6">
        <f t="shared" si="2"/>
        <v>0</v>
      </c>
      <c r="I12" s="118">
        <v>4311.35</v>
      </c>
      <c r="J12" s="6">
        <f t="shared" si="3"/>
        <v>0.0020565001859882124</v>
      </c>
      <c r="K12" s="37">
        <f t="shared" si="4"/>
        <v>5363.35</v>
      </c>
      <c r="L12" s="6">
        <f t="shared" si="5"/>
        <v>0.00033502577501234274</v>
      </c>
    </row>
    <row r="13" spans="2:12" ht="12.75">
      <c r="B13" s="116">
        <v>33033</v>
      </c>
      <c r="C13" s="118">
        <v>29359.9399999999</v>
      </c>
      <c r="D13" s="6">
        <f t="shared" si="0"/>
        <v>0.0033718446826536286</v>
      </c>
      <c r="E13" s="118">
        <v>29359.9399999999</v>
      </c>
      <c r="F13" s="6">
        <f t="shared" si="1"/>
        <v>0.006707989259637303</v>
      </c>
      <c r="G13" s="118">
        <v>757.32</v>
      </c>
      <c r="H13" s="6">
        <f t="shared" si="2"/>
        <v>0.0009145552938654975</v>
      </c>
      <c r="I13" s="118">
        <v>21612.2099999999</v>
      </c>
      <c r="J13" s="6">
        <f t="shared" si="3"/>
        <v>0.010308955172884618</v>
      </c>
      <c r="K13" s="37">
        <f t="shared" si="4"/>
        <v>81089.4099999997</v>
      </c>
      <c r="L13" s="6">
        <f t="shared" si="5"/>
        <v>0.00506531224524663</v>
      </c>
    </row>
    <row r="14" spans="2:12" ht="12.75">
      <c r="B14" s="116">
        <v>33034</v>
      </c>
      <c r="C14" s="118">
        <v>82687.22</v>
      </c>
      <c r="D14" s="6">
        <f t="shared" si="0"/>
        <v>0.009496220465042221</v>
      </c>
      <c r="E14" s="118">
        <v>82687.22</v>
      </c>
      <c r="F14" s="6">
        <f t="shared" si="1"/>
        <v>0.018891897724221122</v>
      </c>
      <c r="G14" s="118">
        <v>148.11</v>
      </c>
      <c r="H14" s="6">
        <f t="shared" si="2"/>
        <v>0.00017886069901021872</v>
      </c>
      <c r="I14" s="118">
        <v>9969.20999999999</v>
      </c>
      <c r="J14" s="6">
        <f t="shared" si="3"/>
        <v>0.004755281343234839</v>
      </c>
      <c r="K14" s="37">
        <f t="shared" si="4"/>
        <v>175491.75999999998</v>
      </c>
      <c r="L14" s="6">
        <f t="shared" si="5"/>
        <v>0.010962227507486932</v>
      </c>
    </row>
    <row r="15" spans="2:12" ht="12.75">
      <c r="B15" s="116">
        <v>33035</v>
      </c>
      <c r="C15" s="118">
        <v>58.95</v>
      </c>
      <c r="D15" s="6">
        <f t="shared" si="0"/>
        <v>6.770117515309367E-06</v>
      </c>
      <c r="E15" s="118">
        <v>58.95</v>
      </c>
      <c r="F15" s="6">
        <f t="shared" si="1"/>
        <v>1.3468555005753431E-05</v>
      </c>
      <c r="G15" s="118">
        <v>0</v>
      </c>
      <c r="H15" s="6">
        <f t="shared" si="2"/>
        <v>0</v>
      </c>
      <c r="I15" s="118">
        <v>0</v>
      </c>
      <c r="J15" s="6">
        <f t="shared" si="3"/>
        <v>0</v>
      </c>
      <c r="K15" s="37">
        <f t="shared" si="4"/>
        <v>117.9</v>
      </c>
      <c r="L15" s="6">
        <f t="shared" si="5"/>
        <v>7.36471400784122E-06</v>
      </c>
    </row>
    <row r="16" spans="2:12" ht="12.75">
      <c r="B16" s="116">
        <v>33056</v>
      </c>
      <c r="C16" s="118">
        <v>12098.2999999999</v>
      </c>
      <c r="D16" s="6">
        <f t="shared" si="0"/>
        <v>0.0013894302414837426</v>
      </c>
      <c r="E16" s="118">
        <v>12098.2999999999</v>
      </c>
      <c r="F16" s="6">
        <f t="shared" si="1"/>
        <v>0.002764149601799921</v>
      </c>
      <c r="G16" s="118">
        <v>112.72</v>
      </c>
      <c r="H16" s="6">
        <f t="shared" si="2"/>
        <v>0.00013612300312221897</v>
      </c>
      <c r="I16" s="118">
        <v>2602.21999999999</v>
      </c>
      <c r="J16" s="6">
        <f t="shared" si="3"/>
        <v>0.0012412506323964013</v>
      </c>
      <c r="K16" s="37">
        <f t="shared" si="4"/>
        <v>26911.53999999979</v>
      </c>
      <c r="L16" s="6">
        <f t="shared" si="5"/>
        <v>0.0016810500051787766</v>
      </c>
    </row>
    <row r="17" spans="2:12" ht="12.75">
      <c r="B17" s="116">
        <v>33109</v>
      </c>
      <c r="C17" s="118">
        <v>18062.9</v>
      </c>
      <c r="D17" s="6">
        <f t="shared" si="0"/>
        <v>0.0020744352106409087</v>
      </c>
      <c r="E17" s="118">
        <v>18062.9</v>
      </c>
      <c r="F17" s="6">
        <f t="shared" si="1"/>
        <v>0.004126906907776483</v>
      </c>
      <c r="G17" s="118">
        <v>17801.65</v>
      </c>
      <c r="H17" s="6">
        <f t="shared" si="2"/>
        <v>0.021497640689590574</v>
      </c>
      <c r="I17" s="118">
        <v>0</v>
      </c>
      <c r="J17" s="6">
        <f t="shared" si="3"/>
        <v>0</v>
      </c>
      <c r="K17" s="37">
        <f t="shared" si="4"/>
        <v>53927.450000000004</v>
      </c>
      <c r="L17" s="6">
        <f t="shared" si="5"/>
        <v>0.003368619562528898</v>
      </c>
    </row>
    <row r="18" spans="2:12" ht="12.75">
      <c r="B18" s="116">
        <v>33122</v>
      </c>
      <c r="C18" s="118">
        <v>103131.84</v>
      </c>
      <c r="D18" s="6">
        <f t="shared" si="0"/>
        <v>0.011844184501612945</v>
      </c>
      <c r="E18" s="118">
        <v>103131.84</v>
      </c>
      <c r="F18" s="6">
        <f t="shared" si="1"/>
        <v>0.023562966240620216</v>
      </c>
      <c r="G18" s="118">
        <v>8857.57999999999</v>
      </c>
      <c r="H18" s="6">
        <f t="shared" si="2"/>
        <v>0.010696596788460815</v>
      </c>
      <c r="I18" s="118">
        <v>93753.05</v>
      </c>
      <c r="J18" s="6">
        <f t="shared" si="3"/>
        <v>0.04471990554280264</v>
      </c>
      <c r="K18" s="37">
        <f t="shared" si="4"/>
        <v>308874.31</v>
      </c>
      <c r="L18" s="6">
        <f t="shared" si="5"/>
        <v>0.019294070886507985</v>
      </c>
    </row>
    <row r="19" spans="2:12" ht="12.75">
      <c r="B19" s="116">
        <v>33125</v>
      </c>
      <c r="C19" s="118">
        <v>2728.23</v>
      </c>
      <c r="D19" s="6">
        <f t="shared" si="0"/>
        <v>0.00031332379489045756</v>
      </c>
      <c r="E19" s="118">
        <v>2728.23</v>
      </c>
      <c r="F19" s="6">
        <f t="shared" si="1"/>
        <v>0.0006233302090474415</v>
      </c>
      <c r="G19" s="118">
        <v>0</v>
      </c>
      <c r="H19" s="6">
        <f t="shared" si="2"/>
        <v>0</v>
      </c>
      <c r="I19" s="118">
        <v>6324.97</v>
      </c>
      <c r="J19" s="6">
        <f t="shared" si="3"/>
        <v>0.0030169904974937925</v>
      </c>
      <c r="K19" s="37">
        <f t="shared" si="4"/>
        <v>11781.43</v>
      </c>
      <c r="L19" s="6">
        <f t="shared" si="5"/>
        <v>0.000735936069155223</v>
      </c>
    </row>
    <row r="20" spans="2:12" ht="12.75">
      <c r="B20" s="116">
        <v>33126</v>
      </c>
      <c r="C20" s="118">
        <v>496730.87</v>
      </c>
      <c r="D20" s="6">
        <f t="shared" si="0"/>
        <v>0.05704709691911552</v>
      </c>
      <c r="E20" s="118">
        <v>496730.87</v>
      </c>
      <c r="F20" s="6">
        <f t="shared" si="1"/>
        <v>0.11349019585497466</v>
      </c>
      <c r="G20" s="118">
        <v>51691.76</v>
      </c>
      <c r="H20" s="6">
        <f t="shared" si="2"/>
        <v>0.06242403839489881</v>
      </c>
      <c r="I20" s="118">
        <v>32690.32</v>
      </c>
      <c r="J20" s="6">
        <f t="shared" si="3"/>
        <v>0.015593178275949337</v>
      </c>
      <c r="K20" s="37">
        <f t="shared" si="4"/>
        <v>1077843.82</v>
      </c>
      <c r="L20" s="6">
        <f t="shared" si="5"/>
        <v>0.06732834164053512</v>
      </c>
    </row>
    <row r="21" spans="2:12" ht="12.75">
      <c r="B21" s="116">
        <v>33127</v>
      </c>
      <c r="C21" s="118">
        <v>1647.71</v>
      </c>
      <c r="D21" s="6">
        <f t="shared" si="0"/>
        <v>0.00018923138814504488</v>
      </c>
      <c r="E21" s="118">
        <v>1647.71</v>
      </c>
      <c r="F21" s="6">
        <f t="shared" si="1"/>
        <v>0.0003764592496782016</v>
      </c>
      <c r="G21" s="118">
        <v>0</v>
      </c>
      <c r="H21" s="6">
        <f t="shared" si="2"/>
        <v>0</v>
      </c>
      <c r="I21" s="118">
        <v>56557.5199999999</v>
      </c>
      <c r="J21" s="6">
        <f t="shared" si="3"/>
        <v>0.026977756479764303</v>
      </c>
      <c r="K21" s="37">
        <f t="shared" si="4"/>
        <v>59852.9399999999</v>
      </c>
      <c r="L21" s="6">
        <f t="shared" si="5"/>
        <v>0.0037387598441770936</v>
      </c>
    </row>
    <row r="22" spans="2:12" ht="12.75">
      <c r="B22" s="116">
        <v>33128</v>
      </c>
      <c r="C22" s="118">
        <v>0</v>
      </c>
      <c r="D22" s="6">
        <f t="shared" si="0"/>
        <v>0</v>
      </c>
      <c r="E22" s="118">
        <v>0</v>
      </c>
      <c r="F22" s="6">
        <f t="shared" si="1"/>
        <v>0</v>
      </c>
      <c r="G22" s="118">
        <v>0</v>
      </c>
      <c r="H22" s="6">
        <f t="shared" si="2"/>
        <v>0</v>
      </c>
      <c r="I22" s="118">
        <v>24849.93</v>
      </c>
      <c r="J22" s="6">
        <f t="shared" si="3"/>
        <v>0.011853337276443355</v>
      </c>
      <c r="K22" s="37">
        <f t="shared" si="4"/>
        <v>24849.93</v>
      </c>
      <c r="L22" s="6">
        <f t="shared" si="5"/>
        <v>0.001552269953900541</v>
      </c>
    </row>
    <row r="23" spans="2:12" ht="12.75">
      <c r="B23" s="116">
        <v>33129</v>
      </c>
      <c r="C23" s="118">
        <v>28216.61</v>
      </c>
      <c r="D23" s="6">
        <f t="shared" si="0"/>
        <v>0.0032405388563808892</v>
      </c>
      <c r="E23" s="118">
        <v>28216.61</v>
      </c>
      <c r="F23" s="6">
        <f t="shared" si="1"/>
        <v>0.00644676783479037</v>
      </c>
      <c r="G23" s="118">
        <v>0</v>
      </c>
      <c r="H23" s="6">
        <f t="shared" si="2"/>
        <v>0</v>
      </c>
      <c r="I23" s="118">
        <v>2172.5</v>
      </c>
      <c r="J23" s="6">
        <f t="shared" si="3"/>
        <v>0.0010362755642801885</v>
      </c>
      <c r="K23" s="37">
        <f t="shared" si="4"/>
        <v>58605.72</v>
      </c>
      <c r="L23" s="6">
        <f t="shared" si="5"/>
        <v>0.0036608512894285017</v>
      </c>
    </row>
    <row r="24" spans="2:12" ht="12.75">
      <c r="B24" s="116">
        <v>33130</v>
      </c>
      <c r="C24" s="118">
        <v>122925.36</v>
      </c>
      <c r="D24" s="6">
        <f t="shared" si="0"/>
        <v>0.01411737290605105</v>
      </c>
      <c r="E24" s="118">
        <v>122925.36</v>
      </c>
      <c r="F24" s="6">
        <f t="shared" si="1"/>
        <v>0.028085275195284858</v>
      </c>
      <c r="G24" s="118">
        <v>1966.46</v>
      </c>
      <c r="H24" s="6">
        <f t="shared" si="2"/>
        <v>0.0023747377636596763</v>
      </c>
      <c r="I24" s="118">
        <v>76495.16</v>
      </c>
      <c r="J24" s="6">
        <f t="shared" si="3"/>
        <v>0.036487947108724196</v>
      </c>
      <c r="K24" s="37">
        <f t="shared" si="4"/>
        <v>324312.33999999997</v>
      </c>
      <c r="L24" s="6">
        <f t="shared" si="5"/>
        <v>0.020258419281711317</v>
      </c>
    </row>
    <row r="25" spans="2:12" ht="12.75">
      <c r="B25" s="116">
        <v>33131</v>
      </c>
      <c r="C25" s="118">
        <v>685934.05</v>
      </c>
      <c r="D25" s="6">
        <f t="shared" si="0"/>
        <v>0.07877615142073098</v>
      </c>
      <c r="E25" s="118">
        <v>685934.05</v>
      </c>
      <c r="F25" s="6">
        <f t="shared" si="1"/>
        <v>0.1567182439820903</v>
      </c>
      <c r="G25" s="118">
        <v>259463.549999999</v>
      </c>
      <c r="H25" s="6">
        <f t="shared" si="2"/>
        <v>0.3133335488533701</v>
      </c>
      <c r="I25" s="118">
        <v>115569.75</v>
      </c>
      <c r="J25" s="6">
        <f t="shared" si="3"/>
        <v>0.0551264017928517</v>
      </c>
      <c r="K25" s="37">
        <f t="shared" si="4"/>
        <v>1746901.399999999</v>
      </c>
      <c r="L25" s="6">
        <f t="shared" si="5"/>
        <v>0.10912153698810374</v>
      </c>
    </row>
    <row r="26" spans="2:12" ht="12.75">
      <c r="B26" s="116">
        <v>33132</v>
      </c>
      <c r="C26" s="118">
        <v>344259.63</v>
      </c>
      <c r="D26" s="6">
        <f t="shared" si="0"/>
        <v>0.0395365250360801</v>
      </c>
      <c r="E26" s="118">
        <v>344259.63</v>
      </c>
      <c r="F26" s="6">
        <f t="shared" si="1"/>
        <v>0.078654448904416</v>
      </c>
      <c r="G26" s="118">
        <v>54929.3</v>
      </c>
      <c r="H26" s="6">
        <f t="shared" si="2"/>
        <v>0.06633375865331177</v>
      </c>
      <c r="I26" s="118">
        <v>151076.07</v>
      </c>
      <c r="J26" s="6">
        <f t="shared" si="3"/>
        <v>0.07206280307870347</v>
      </c>
      <c r="K26" s="37">
        <f t="shared" si="4"/>
        <v>894524.6300000001</v>
      </c>
      <c r="L26" s="6">
        <f t="shared" si="5"/>
        <v>0.055877167709245</v>
      </c>
    </row>
    <row r="27" spans="2:12" ht="12.75">
      <c r="B27" s="116">
        <v>33133</v>
      </c>
      <c r="C27" s="118">
        <v>163000.079999999</v>
      </c>
      <c r="D27" s="6">
        <f t="shared" si="0"/>
        <v>0.018719757363949468</v>
      </c>
      <c r="E27" s="118">
        <v>163000.079999999</v>
      </c>
      <c r="F27" s="6">
        <f t="shared" si="1"/>
        <v>0.03724131541004574</v>
      </c>
      <c r="G27" s="118">
        <v>47170.51</v>
      </c>
      <c r="H27" s="6">
        <f t="shared" si="2"/>
        <v>0.05696408339253603</v>
      </c>
      <c r="I27" s="118">
        <v>69183.3699999999</v>
      </c>
      <c r="J27" s="6">
        <f t="shared" si="3"/>
        <v>0.03300024662165936</v>
      </c>
      <c r="K27" s="37">
        <f t="shared" si="4"/>
        <v>442354.0399999979</v>
      </c>
      <c r="L27" s="6">
        <f t="shared" si="5"/>
        <v>0.027631984688830703</v>
      </c>
    </row>
    <row r="28" spans="2:12" ht="12.75">
      <c r="B28" s="116">
        <v>33134</v>
      </c>
      <c r="C28" s="118">
        <v>199798.01</v>
      </c>
      <c r="D28" s="6">
        <f t="shared" si="0"/>
        <v>0.022945818609414012</v>
      </c>
      <c r="E28" s="118">
        <v>199798.01</v>
      </c>
      <c r="F28" s="6">
        <f t="shared" si="1"/>
        <v>0.045648693600086075</v>
      </c>
      <c r="G28" s="118">
        <v>68010.7299999999</v>
      </c>
      <c r="H28" s="6">
        <f t="shared" si="2"/>
        <v>0.08213116405371165</v>
      </c>
      <c r="I28" s="118">
        <v>128203.61</v>
      </c>
      <c r="J28" s="6">
        <f t="shared" si="3"/>
        <v>0.061152712679174784</v>
      </c>
      <c r="K28" s="37">
        <f t="shared" si="4"/>
        <v>595810.3599999999</v>
      </c>
      <c r="L28" s="6">
        <f t="shared" si="5"/>
        <v>0.03721775152085598</v>
      </c>
    </row>
    <row r="29" spans="2:12" ht="12.75">
      <c r="B29" s="116">
        <v>33135</v>
      </c>
      <c r="C29" s="118">
        <v>1428.18</v>
      </c>
      <c r="D29" s="6">
        <f t="shared" si="0"/>
        <v>0.00016401944754901665</v>
      </c>
      <c r="E29" s="118">
        <v>1428.18</v>
      </c>
      <c r="F29" s="6">
        <f t="shared" si="1"/>
        <v>0.0003263023051419327</v>
      </c>
      <c r="G29" s="118">
        <v>0</v>
      </c>
      <c r="H29" s="6">
        <f t="shared" si="2"/>
        <v>0</v>
      </c>
      <c r="I29" s="118">
        <v>35172.5999999999</v>
      </c>
      <c r="J29" s="6">
        <f t="shared" si="3"/>
        <v>0.01677721791125489</v>
      </c>
      <c r="K29" s="37">
        <f t="shared" si="4"/>
        <v>38028.9599999999</v>
      </c>
      <c r="L29" s="6">
        <f t="shared" si="5"/>
        <v>0.002375508179945994</v>
      </c>
    </row>
    <row r="30" spans="2:12" ht="12.75">
      <c r="B30" s="116">
        <v>33136</v>
      </c>
      <c r="C30" s="118">
        <v>22446.3899999999</v>
      </c>
      <c r="D30" s="6">
        <f t="shared" si="0"/>
        <v>0.0025778574740367146</v>
      </c>
      <c r="E30" s="118">
        <v>22446.3899999999</v>
      </c>
      <c r="F30" s="6">
        <f t="shared" si="1"/>
        <v>0.0051284213468293875</v>
      </c>
      <c r="G30" s="118">
        <v>1008.96</v>
      </c>
      <c r="H30" s="6">
        <f t="shared" si="2"/>
        <v>0.0012184409619428146</v>
      </c>
      <c r="I30" s="118">
        <v>1747.78</v>
      </c>
      <c r="J30" s="6">
        <f t="shared" si="3"/>
        <v>0.0008336854802014398</v>
      </c>
      <c r="K30" s="37">
        <f t="shared" si="4"/>
        <v>47649.5199999998</v>
      </c>
      <c r="L30" s="6">
        <f t="shared" si="5"/>
        <v>0.0029764638457244184</v>
      </c>
    </row>
    <row r="31" spans="2:12" ht="12.75">
      <c r="B31" s="116">
        <v>33137</v>
      </c>
      <c r="C31" s="118">
        <v>9507.85</v>
      </c>
      <c r="D31" s="6">
        <f t="shared" si="0"/>
        <v>0.0010919298018309443</v>
      </c>
      <c r="E31" s="118">
        <v>9507.85</v>
      </c>
      <c r="F31" s="6">
        <f t="shared" si="1"/>
        <v>0.0021722985701688336</v>
      </c>
      <c r="G31" s="118">
        <v>0</v>
      </c>
      <c r="H31" s="6">
        <f t="shared" si="2"/>
        <v>0</v>
      </c>
      <c r="I31" s="118">
        <v>54112.6299999999</v>
      </c>
      <c r="J31" s="6">
        <f t="shared" si="3"/>
        <v>0.02581155175509089</v>
      </c>
      <c r="K31" s="37">
        <f t="shared" si="4"/>
        <v>73128.3299999999</v>
      </c>
      <c r="L31" s="6">
        <f t="shared" si="5"/>
        <v>0.004568017271594865</v>
      </c>
    </row>
    <row r="32" spans="2:12" ht="12.75">
      <c r="B32" s="116">
        <v>33138</v>
      </c>
      <c r="C32" s="118">
        <v>109345.67</v>
      </c>
      <c r="D32" s="6">
        <f t="shared" si="0"/>
        <v>0.01255781231026697</v>
      </c>
      <c r="E32" s="118">
        <v>109345.67</v>
      </c>
      <c r="F32" s="6">
        <f t="shared" si="1"/>
        <v>0.024982666175334397</v>
      </c>
      <c r="G32" s="118">
        <v>19773.15</v>
      </c>
      <c r="H32" s="6">
        <f t="shared" si="2"/>
        <v>0.023878464861480698</v>
      </c>
      <c r="I32" s="118">
        <v>16639.54</v>
      </c>
      <c r="J32" s="6">
        <f t="shared" si="3"/>
        <v>0.007937007458164681</v>
      </c>
      <c r="K32" s="37">
        <f t="shared" si="4"/>
        <v>255104.03</v>
      </c>
      <c r="L32" s="6">
        <f t="shared" si="5"/>
        <v>0.01593526906868318</v>
      </c>
    </row>
    <row r="33" spans="2:12" ht="12.75">
      <c r="B33" s="116">
        <v>33139</v>
      </c>
      <c r="C33" s="118">
        <v>2562133.81999999</v>
      </c>
      <c r="D33" s="6">
        <f t="shared" si="0"/>
        <v>0.2942484656717291</v>
      </c>
      <c r="E33" s="118">
        <v>0</v>
      </c>
      <c r="F33" s="6">
        <f t="shared" si="1"/>
        <v>0</v>
      </c>
      <c r="G33" s="118">
        <v>0</v>
      </c>
      <c r="H33" s="6">
        <f t="shared" si="2"/>
        <v>0</v>
      </c>
      <c r="I33" s="118">
        <v>0</v>
      </c>
      <c r="J33" s="6">
        <f t="shared" si="3"/>
        <v>0</v>
      </c>
      <c r="K33" s="37">
        <f t="shared" si="4"/>
        <v>2562133.81999999</v>
      </c>
      <c r="L33" s="6">
        <f t="shared" si="5"/>
        <v>0.16004565592975117</v>
      </c>
    </row>
    <row r="34" spans="2:12" ht="12.75">
      <c r="B34" s="116">
        <v>33140</v>
      </c>
      <c r="C34" s="118">
        <v>1587209.78</v>
      </c>
      <c r="D34" s="6">
        <f t="shared" si="0"/>
        <v>0.1822832354885212</v>
      </c>
      <c r="E34" s="118">
        <v>0</v>
      </c>
      <c r="F34" s="6">
        <f t="shared" si="1"/>
        <v>0</v>
      </c>
      <c r="G34" s="118">
        <v>0</v>
      </c>
      <c r="H34" s="6">
        <f t="shared" si="2"/>
        <v>0</v>
      </c>
      <c r="I34" s="118">
        <v>0</v>
      </c>
      <c r="J34" s="6">
        <f t="shared" si="3"/>
        <v>0</v>
      </c>
      <c r="K34" s="37">
        <f t="shared" si="4"/>
        <v>1587209.78</v>
      </c>
      <c r="L34" s="6">
        <f t="shared" si="5"/>
        <v>0.0991462773549498</v>
      </c>
    </row>
    <row r="35" spans="2:12" ht="12.75">
      <c r="B35" s="116">
        <v>33141</v>
      </c>
      <c r="C35" s="118">
        <v>184405.34</v>
      </c>
      <c r="D35" s="6">
        <f t="shared" si="0"/>
        <v>0.021178046178975046</v>
      </c>
      <c r="E35" s="118">
        <v>3228.36</v>
      </c>
      <c r="F35" s="6">
        <f t="shared" si="1"/>
        <v>0.0007375970184626657</v>
      </c>
      <c r="G35" s="118">
        <v>1884.27</v>
      </c>
      <c r="H35" s="6">
        <f t="shared" si="2"/>
        <v>0.002275483419917526</v>
      </c>
      <c r="I35" s="118">
        <v>6419.09</v>
      </c>
      <c r="J35" s="6">
        <f t="shared" si="3"/>
        <v>0.003061885437015105</v>
      </c>
      <c r="K35" s="37">
        <f t="shared" si="4"/>
        <v>195937.05999999997</v>
      </c>
      <c r="L35" s="6">
        <f t="shared" si="5"/>
        <v>0.012239358867152038</v>
      </c>
    </row>
    <row r="36" spans="2:12" ht="12.75">
      <c r="B36" s="116">
        <v>33142</v>
      </c>
      <c r="C36" s="118">
        <v>186631.98</v>
      </c>
      <c r="D36" s="6">
        <f t="shared" si="0"/>
        <v>0.021433764829768744</v>
      </c>
      <c r="E36" s="118">
        <v>186631.98</v>
      </c>
      <c r="F36" s="6">
        <f t="shared" si="1"/>
        <v>0.042640595224133576</v>
      </c>
      <c r="G36" s="118">
        <v>11922.69</v>
      </c>
      <c r="H36" s="6">
        <f t="shared" si="2"/>
        <v>0.0143980870129103</v>
      </c>
      <c r="I36" s="118">
        <v>20847.07</v>
      </c>
      <c r="J36" s="6">
        <f t="shared" si="3"/>
        <v>0.009943985835598891</v>
      </c>
      <c r="K36" s="37">
        <f t="shared" si="4"/>
        <v>406033.72000000003</v>
      </c>
      <c r="L36" s="6">
        <f t="shared" si="5"/>
        <v>0.02536320801814996</v>
      </c>
    </row>
    <row r="37" spans="2:12" ht="12.75">
      <c r="B37" s="116">
        <v>33143</v>
      </c>
      <c r="C37" s="118">
        <v>30869.06</v>
      </c>
      <c r="D37" s="6">
        <f t="shared" si="0"/>
        <v>0.0035451596910455597</v>
      </c>
      <c r="E37" s="118">
        <v>30869.06</v>
      </c>
      <c r="F37" s="6">
        <f t="shared" si="1"/>
        <v>0.007052784267784614</v>
      </c>
      <c r="G37" s="118">
        <v>0</v>
      </c>
      <c r="H37" s="6">
        <f t="shared" si="2"/>
        <v>0</v>
      </c>
      <c r="I37" s="118">
        <v>54813.8799999999</v>
      </c>
      <c r="J37" s="6">
        <f t="shared" si="3"/>
        <v>0.02614604576634589</v>
      </c>
      <c r="K37" s="37">
        <f t="shared" si="4"/>
        <v>116551.99999999991</v>
      </c>
      <c r="L37" s="6">
        <f t="shared" si="5"/>
        <v>0.00728051015302722</v>
      </c>
    </row>
    <row r="38" spans="2:12" ht="12.75">
      <c r="B38" s="116">
        <v>33144</v>
      </c>
      <c r="C38" s="118">
        <v>15150.1399999999</v>
      </c>
      <c r="D38" s="6">
        <f t="shared" si="0"/>
        <v>0.0017399190529836872</v>
      </c>
      <c r="E38" s="118">
        <v>15150.1399999999</v>
      </c>
      <c r="F38" s="6">
        <f t="shared" si="1"/>
        <v>0.003461416351736453</v>
      </c>
      <c r="G38" s="118">
        <v>518.769999999999</v>
      </c>
      <c r="H38" s="6">
        <f t="shared" si="2"/>
        <v>0.0006264773804978123</v>
      </c>
      <c r="I38" s="118">
        <v>25410.24</v>
      </c>
      <c r="J38" s="6">
        <f t="shared" si="3"/>
        <v>0.012120603357650183</v>
      </c>
      <c r="K38" s="37">
        <f t="shared" si="4"/>
        <v>56229.289999999804</v>
      </c>
      <c r="L38" s="6">
        <f t="shared" si="5"/>
        <v>0.003512405765173578</v>
      </c>
    </row>
    <row r="39" spans="2:12" ht="12.75">
      <c r="B39" s="116">
        <v>33145</v>
      </c>
      <c r="C39" s="118">
        <v>9193.80999999999</v>
      </c>
      <c r="D39" s="6">
        <f t="shared" si="0"/>
        <v>0.0010558638526450609</v>
      </c>
      <c r="E39" s="118">
        <v>9193.80999999999</v>
      </c>
      <c r="F39" s="6">
        <f t="shared" si="1"/>
        <v>0.002100548527522406</v>
      </c>
      <c r="G39" s="118">
        <v>0</v>
      </c>
      <c r="H39" s="6">
        <f t="shared" si="2"/>
        <v>0</v>
      </c>
      <c r="I39" s="118">
        <v>29502.07</v>
      </c>
      <c r="J39" s="6">
        <f t="shared" si="3"/>
        <v>0.014072393204457363</v>
      </c>
      <c r="K39" s="37">
        <f t="shared" si="4"/>
        <v>47889.68999999998</v>
      </c>
      <c r="L39" s="6">
        <f t="shared" si="5"/>
        <v>0.002991466249144813</v>
      </c>
    </row>
    <row r="40" spans="2:12" ht="12.75">
      <c r="B40" s="116">
        <v>33146</v>
      </c>
      <c r="C40" s="118">
        <v>33065.8499999999</v>
      </c>
      <c r="D40" s="6">
        <f t="shared" si="0"/>
        <v>0.0037974502161762765</v>
      </c>
      <c r="E40" s="118">
        <v>33065.8499999999</v>
      </c>
      <c r="F40" s="6">
        <f t="shared" si="1"/>
        <v>0.007554694139728425</v>
      </c>
      <c r="G40" s="118">
        <v>1342.23</v>
      </c>
      <c r="H40" s="6">
        <f t="shared" si="2"/>
        <v>0.001620904706181121</v>
      </c>
      <c r="I40" s="118">
        <v>56024.9499999999</v>
      </c>
      <c r="J40" s="6">
        <f t="shared" si="3"/>
        <v>0.026723722289997354</v>
      </c>
      <c r="K40" s="37">
        <f t="shared" si="4"/>
        <v>123498.87999999968</v>
      </c>
      <c r="L40" s="6">
        <f t="shared" si="5"/>
        <v>0.007714452345111956</v>
      </c>
    </row>
    <row r="41" spans="2:12" ht="12.75">
      <c r="B41" s="116">
        <v>33147</v>
      </c>
      <c r="C41" s="118">
        <v>841.759999999999</v>
      </c>
      <c r="D41" s="6">
        <f t="shared" si="0"/>
        <v>9.667199524489916E-05</v>
      </c>
      <c r="E41" s="118">
        <v>841.759999999999</v>
      </c>
      <c r="F41" s="6">
        <f t="shared" si="1"/>
        <v>0.00019232045566824416</v>
      </c>
      <c r="G41" s="118">
        <v>0</v>
      </c>
      <c r="H41" s="6">
        <f t="shared" si="2"/>
        <v>0</v>
      </c>
      <c r="I41" s="118">
        <v>0</v>
      </c>
      <c r="J41" s="6">
        <f t="shared" si="3"/>
        <v>0</v>
      </c>
      <c r="K41" s="37">
        <f t="shared" si="4"/>
        <v>1683.519999999998</v>
      </c>
      <c r="L41" s="6">
        <f t="shared" si="5"/>
        <v>0.0001051623691813472</v>
      </c>
    </row>
    <row r="42" spans="2:12" ht="12.75">
      <c r="B42" s="116">
        <v>33149</v>
      </c>
      <c r="C42" s="118">
        <v>131963.64</v>
      </c>
      <c r="D42" s="6">
        <f t="shared" si="0"/>
        <v>0.015155374903273618</v>
      </c>
      <c r="E42" s="118">
        <v>131963.64</v>
      </c>
      <c r="F42" s="6">
        <f t="shared" si="1"/>
        <v>0.030150289128065205</v>
      </c>
      <c r="G42" s="118">
        <v>53987.8499999999</v>
      </c>
      <c r="H42" s="6">
        <f t="shared" si="2"/>
        <v>0.06519684416351912</v>
      </c>
      <c r="I42" s="118">
        <v>38314.5299999999</v>
      </c>
      <c r="J42" s="6">
        <f t="shared" si="3"/>
        <v>0.018275908490623754</v>
      </c>
      <c r="K42" s="37">
        <f t="shared" si="4"/>
        <v>356229.65999999986</v>
      </c>
      <c r="L42" s="6">
        <f t="shared" si="5"/>
        <v>0.02225215917735805</v>
      </c>
    </row>
    <row r="43" spans="2:12" ht="12.75">
      <c r="B43" s="116">
        <v>33150</v>
      </c>
      <c r="C43" s="118">
        <v>181.789999999999</v>
      </c>
      <c r="D43" s="6">
        <f t="shared" si="0"/>
        <v>2.08776872452601E-05</v>
      </c>
      <c r="E43" s="118">
        <v>181.789999999999</v>
      </c>
      <c r="F43" s="6">
        <f t="shared" si="1"/>
        <v>4.1534327642000044E-05</v>
      </c>
      <c r="G43" s="118">
        <v>0</v>
      </c>
      <c r="H43" s="6">
        <f t="shared" si="2"/>
        <v>0</v>
      </c>
      <c r="I43" s="118">
        <v>0</v>
      </c>
      <c r="J43" s="6">
        <f t="shared" si="3"/>
        <v>0</v>
      </c>
      <c r="K43" s="37">
        <f t="shared" si="4"/>
        <v>363.579999999998</v>
      </c>
      <c r="L43" s="6">
        <f t="shared" si="5"/>
        <v>2.2711303808065277E-05</v>
      </c>
    </row>
    <row r="44" spans="2:12" ht="12.75">
      <c r="B44" s="116">
        <v>33154</v>
      </c>
      <c r="C44" s="118">
        <v>5833.77999999999</v>
      </c>
      <c r="D44" s="6">
        <f t="shared" si="0"/>
        <v>0.0006699809356821273</v>
      </c>
      <c r="E44" s="118">
        <v>5833.77999999999</v>
      </c>
      <c r="F44" s="6">
        <f t="shared" si="1"/>
        <v>0.0013328683091003242</v>
      </c>
      <c r="G44" s="118">
        <v>7696.21</v>
      </c>
      <c r="H44" s="6">
        <f t="shared" si="2"/>
        <v>0.009294102358581023</v>
      </c>
      <c r="I44" s="118">
        <v>842.99</v>
      </c>
      <c r="J44" s="6">
        <f t="shared" si="3"/>
        <v>0.0004021035387491628</v>
      </c>
      <c r="K44" s="37">
        <f t="shared" si="4"/>
        <v>20206.75999999998</v>
      </c>
      <c r="L44" s="6">
        <f t="shared" si="5"/>
        <v>0.001262230775446018</v>
      </c>
    </row>
    <row r="45" spans="2:12" ht="12.75">
      <c r="B45" s="116">
        <v>33155</v>
      </c>
      <c r="C45" s="118">
        <v>0</v>
      </c>
      <c r="D45" s="6">
        <f t="shared" si="0"/>
        <v>0</v>
      </c>
      <c r="E45" s="118">
        <v>0</v>
      </c>
      <c r="F45" s="6">
        <f t="shared" si="1"/>
        <v>0</v>
      </c>
      <c r="G45" s="118">
        <v>0</v>
      </c>
      <c r="H45" s="6">
        <f t="shared" si="2"/>
        <v>0</v>
      </c>
      <c r="I45" s="118">
        <v>39994.7399999999</v>
      </c>
      <c r="J45" s="6">
        <f t="shared" si="3"/>
        <v>0.019077363296542842</v>
      </c>
      <c r="K45" s="37">
        <f t="shared" si="4"/>
        <v>39994.7399999999</v>
      </c>
      <c r="L45" s="6">
        <f t="shared" si="5"/>
        <v>0.0024983021367087944</v>
      </c>
    </row>
    <row r="46" spans="2:12" ht="12.75">
      <c r="B46" s="116">
        <v>33156</v>
      </c>
      <c r="C46" s="118">
        <v>60949.2399999999</v>
      </c>
      <c r="D46" s="6">
        <f t="shared" si="0"/>
        <v>0.006999720394720841</v>
      </c>
      <c r="E46" s="118">
        <v>60949.2399999999</v>
      </c>
      <c r="F46" s="6">
        <f t="shared" si="1"/>
        <v>0.013925329796418421</v>
      </c>
      <c r="G46" s="118">
        <v>5930.90999999999</v>
      </c>
      <c r="H46" s="6">
        <f t="shared" si="2"/>
        <v>0.00716228957103973</v>
      </c>
      <c r="I46" s="118">
        <v>76098.8</v>
      </c>
      <c r="J46" s="6">
        <f t="shared" si="3"/>
        <v>0.03629888465410597</v>
      </c>
      <c r="K46" s="37">
        <f t="shared" si="4"/>
        <v>203928.1899999998</v>
      </c>
      <c r="L46" s="6">
        <f t="shared" si="5"/>
        <v>0.012738530937122175</v>
      </c>
    </row>
    <row r="47" spans="2:12" ht="12.75">
      <c r="B47" s="116">
        <v>33157</v>
      </c>
      <c r="C47" s="118">
        <v>40.3699999999999</v>
      </c>
      <c r="D47" s="6">
        <f t="shared" si="0"/>
        <v>4.636295913367912E-06</v>
      </c>
      <c r="E47" s="118">
        <v>40.3699999999999</v>
      </c>
      <c r="F47" s="6">
        <f t="shared" si="1"/>
        <v>9.22350408112408E-06</v>
      </c>
      <c r="G47" s="118">
        <v>0</v>
      </c>
      <c r="H47" s="6">
        <f t="shared" si="2"/>
        <v>0</v>
      </c>
      <c r="I47" s="118">
        <v>8797.78</v>
      </c>
      <c r="J47" s="6">
        <f t="shared" si="3"/>
        <v>0.004196512973032432</v>
      </c>
      <c r="K47" s="37">
        <f t="shared" si="4"/>
        <v>8878.52</v>
      </c>
      <c r="L47" s="6">
        <f t="shared" si="5"/>
        <v>0.0005546035675394269</v>
      </c>
    </row>
    <row r="48" spans="2:12" ht="12.75">
      <c r="B48" s="116">
        <v>33158</v>
      </c>
      <c r="C48" s="118">
        <v>43.8699999999999</v>
      </c>
      <c r="D48" s="6">
        <f t="shared" si="0"/>
        <v>5.038253696295525E-06</v>
      </c>
      <c r="E48" s="118">
        <v>43.8699999999999</v>
      </c>
      <c r="F48" s="6">
        <f t="shared" si="1"/>
        <v>1.0023163835494513E-05</v>
      </c>
      <c r="G48" s="118">
        <v>0</v>
      </c>
      <c r="H48" s="6">
        <f t="shared" si="2"/>
        <v>0</v>
      </c>
      <c r="I48" s="118">
        <v>1061.08999999999</v>
      </c>
      <c r="J48" s="6">
        <f t="shared" si="3"/>
        <v>0.0005061365424635465</v>
      </c>
      <c r="K48" s="37">
        <f t="shared" si="4"/>
        <v>1148.8299999999897</v>
      </c>
      <c r="L48" s="6">
        <f t="shared" si="5"/>
        <v>7.176254786792326E-05</v>
      </c>
    </row>
    <row r="49" spans="2:12" ht="12.75">
      <c r="B49" s="116">
        <v>33160</v>
      </c>
      <c r="C49" s="118">
        <v>317934.39</v>
      </c>
      <c r="D49" s="6">
        <f t="shared" si="0"/>
        <v>0.03651320072024087</v>
      </c>
      <c r="E49" s="118">
        <v>317934.39</v>
      </c>
      <c r="F49" s="6">
        <f t="shared" si="1"/>
        <v>0.07263981034666096</v>
      </c>
      <c r="G49" s="118">
        <v>35684.51</v>
      </c>
      <c r="H49" s="6">
        <f t="shared" si="2"/>
        <v>0.04309335225465627</v>
      </c>
      <c r="I49" s="118">
        <v>95538.33</v>
      </c>
      <c r="J49" s="6">
        <f t="shared" si="3"/>
        <v>0.04557147840328509</v>
      </c>
      <c r="K49" s="37">
        <f t="shared" si="4"/>
        <v>767091.62</v>
      </c>
      <c r="L49" s="6">
        <f t="shared" si="5"/>
        <v>0.04791696691358451</v>
      </c>
    </row>
    <row r="50" spans="2:12" ht="12.75">
      <c r="B50" s="116">
        <v>33161</v>
      </c>
      <c r="C50" s="118">
        <v>0</v>
      </c>
      <c r="D50" s="6">
        <f t="shared" si="0"/>
        <v>0</v>
      </c>
      <c r="E50" s="118">
        <v>0</v>
      </c>
      <c r="F50" s="6">
        <f t="shared" si="1"/>
        <v>0</v>
      </c>
      <c r="G50" s="118">
        <v>0</v>
      </c>
      <c r="H50" s="6">
        <f t="shared" si="2"/>
        <v>0</v>
      </c>
      <c r="I50" s="118">
        <v>4101.93999999999</v>
      </c>
      <c r="J50" s="6">
        <f t="shared" si="3"/>
        <v>0.0019566122845309395</v>
      </c>
      <c r="K50" s="37">
        <f t="shared" si="4"/>
        <v>4101.93999999999</v>
      </c>
      <c r="L50" s="6">
        <f t="shared" si="5"/>
        <v>0.000256230831020561</v>
      </c>
    </row>
    <row r="51" spans="2:12" ht="12.75">
      <c r="B51" s="116">
        <v>33162</v>
      </c>
      <c r="C51" s="118">
        <v>0</v>
      </c>
      <c r="D51" s="6">
        <f t="shared" si="0"/>
        <v>0</v>
      </c>
      <c r="E51" s="118">
        <v>0</v>
      </c>
      <c r="F51" s="6">
        <f t="shared" si="1"/>
        <v>0</v>
      </c>
      <c r="G51" s="118">
        <v>0</v>
      </c>
      <c r="H51" s="6">
        <f t="shared" si="2"/>
        <v>0</v>
      </c>
      <c r="I51" s="118">
        <v>1088.82999999999</v>
      </c>
      <c r="J51" s="6">
        <f t="shared" si="3"/>
        <v>0.0005193684339034234</v>
      </c>
      <c r="K51" s="37">
        <f t="shared" si="4"/>
        <v>1088.82999999999</v>
      </c>
      <c r="L51" s="6">
        <f t="shared" si="5"/>
        <v>6.801460180795319E-05</v>
      </c>
    </row>
    <row r="52" spans="2:12" ht="12.75">
      <c r="B52" s="116">
        <v>33165</v>
      </c>
      <c r="C52" s="118">
        <v>0</v>
      </c>
      <c r="D52" s="6">
        <f t="shared" si="0"/>
        <v>0</v>
      </c>
      <c r="E52" s="118">
        <v>0</v>
      </c>
      <c r="F52" s="6">
        <f t="shared" si="1"/>
        <v>0</v>
      </c>
      <c r="G52" s="118">
        <v>0</v>
      </c>
      <c r="H52" s="6">
        <f t="shared" si="2"/>
        <v>0</v>
      </c>
      <c r="I52" s="118">
        <v>26348.09</v>
      </c>
      <c r="J52" s="6">
        <f t="shared" si="3"/>
        <v>0.012567954813558203</v>
      </c>
      <c r="K52" s="37">
        <f t="shared" si="4"/>
        <v>26348.09</v>
      </c>
      <c r="L52" s="6">
        <f t="shared" si="5"/>
        <v>0.0016458536683872874</v>
      </c>
    </row>
    <row r="53" spans="2:12" ht="12.75">
      <c r="B53" s="116">
        <v>33166</v>
      </c>
      <c r="C53" s="118">
        <v>255015.89</v>
      </c>
      <c r="D53" s="6">
        <f t="shared" si="0"/>
        <v>0.029287320501632005</v>
      </c>
      <c r="E53" s="118">
        <v>255015.89</v>
      </c>
      <c r="F53" s="6">
        <f t="shared" si="1"/>
        <v>0.05826455541655922</v>
      </c>
      <c r="G53" s="118">
        <v>8087.1</v>
      </c>
      <c r="H53" s="6">
        <f t="shared" si="2"/>
        <v>0.00976614920643805</v>
      </c>
      <c r="I53" s="118">
        <v>21202.04</v>
      </c>
      <c r="J53" s="6">
        <f t="shared" si="3"/>
        <v>0.01011330539235495</v>
      </c>
      <c r="K53" s="37">
        <f t="shared" si="4"/>
        <v>539320.92</v>
      </c>
      <c r="L53" s="6">
        <f t="shared" si="5"/>
        <v>0.03368909528622404</v>
      </c>
    </row>
    <row r="54" spans="2:12" ht="12.75">
      <c r="B54" s="116">
        <v>33168</v>
      </c>
      <c r="C54" s="118">
        <v>1367.92</v>
      </c>
      <c r="D54" s="6">
        <f t="shared" si="0"/>
        <v>0.00015709888297781152</v>
      </c>
      <c r="E54" s="118">
        <v>1367.92</v>
      </c>
      <c r="F54" s="6">
        <f t="shared" si="1"/>
        <v>0.00031253444891382923</v>
      </c>
      <c r="G54" s="118">
        <v>0</v>
      </c>
      <c r="H54" s="6">
        <f t="shared" si="2"/>
        <v>0</v>
      </c>
      <c r="I54" s="118">
        <v>2752.84</v>
      </c>
      <c r="J54" s="6">
        <f t="shared" si="3"/>
        <v>0.001313095891541116</v>
      </c>
      <c r="K54" s="37">
        <f t="shared" si="4"/>
        <v>5488.68</v>
      </c>
      <c r="L54" s="6">
        <f t="shared" si="5"/>
        <v>0.0003428546096739436</v>
      </c>
    </row>
    <row r="55" spans="2:12" ht="12.75">
      <c r="B55" s="116">
        <v>33169</v>
      </c>
      <c r="C55" s="118">
        <v>25177.73</v>
      </c>
      <c r="D55" s="6">
        <f t="shared" si="0"/>
        <v>0.002891538437128585</v>
      </c>
      <c r="E55" s="118">
        <v>25177.73</v>
      </c>
      <c r="F55" s="6">
        <f t="shared" si="1"/>
        <v>0.005752462110687163</v>
      </c>
      <c r="G55" s="118">
        <v>0</v>
      </c>
      <c r="H55" s="6">
        <f t="shared" si="2"/>
        <v>0</v>
      </c>
      <c r="I55" s="118">
        <v>20932.58</v>
      </c>
      <c r="J55" s="6">
        <f t="shared" si="3"/>
        <v>0.009984773832607683</v>
      </c>
      <c r="K55" s="37">
        <f t="shared" si="4"/>
        <v>71288.04000000001</v>
      </c>
      <c r="L55" s="6">
        <f t="shared" si="5"/>
        <v>0.004453062144016499</v>
      </c>
    </row>
    <row r="56" spans="2:12" ht="12.75">
      <c r="B56" s="116">
        <v>33170</v>
      </c>
      <c r="C56" s="118">
        <v>520.169999999999</v>
      </c>
      <c r="D56" s="6">
        <f t="shared" si="0"/>
        <v>5.9738965698701726E-05</v>
      </c>
      <c r="E56" s="118">
        <v>520.169999999999</v>
      </c>
      <c r="F56" s="6">
        <f t="shared" si="1"/>
        <v>0.00011884543269453349</v>
      </c>
      <c r="G56" s="118">
        <v>0</v>
      </c>
      <c r="H56" s="6">
        <f t="shared" si="2"/>
        <v>0</v>
      </c>
      <c r="I56" s="118">
        <v>0</v>
      </c>
      <c r="J56" s="6">
        <f t="shared" si="3"/>
        <v>0</v>
      </c>
      <c r="K56" s="37">
        <f t="shared" si="4"/>
        <v>1040.339999999998</v>
      </c>
      <c r="L56" s="6">
        <f t="shared" si="5"/>
        <v>6.498563673382122E-05</v>
      </c>
    </row>
    <row r="57" spans="2:12" ht="12.75">
      <c r="B57" s="116">
        <v>33172</v>
      </c>
      <c r="C57" s="118">
        <v>177716.34</v>
      </c>
      <c r="D57" s="6">
        <f t="shared" si="0"/>
        <v>0.020409847433259957</v>
      </c>
      <c r="E57" s="118">
        <v>177716.34</v>
      </c>
      <c r="F57" s="6">
        <f t="shared" si="1"/>
        <v>0.04060360136914637</v>
      </c>
      <c r="G57" s="118">
        <v>7471.55</v>
      </c>
      <c r="H57" s="6">
        <f t="shared" si="2"/>
        <v>0.009022798296467488</v>
      </c>
      <c r="I57" s="118">
        <v>124345.289999999</v>
      </c>
      <c r="J57" s="6">
        <f t="shared" si="3"/>
        <v>0.059312306356884996</v>
      </c>
      <c r="K57" s="37">
        <f t="shared" si="4"/>
        <v>487249.51999999897</v>
      </c>
      <c r="L57" s="6">
        <f t="shared" si="5"/>
        <v>0.030436415311771867</v>
      </c>
    </row>
    <row r="58" spans="2:12" ht="12.75">
      <c r="B58" s="116">
        <v>33173</v>
      </c>
      <c r="C58" s="118">
        <v>0</v>
      </c>
      <c r="D58" s="6">
        <f t="shared" si="0"/>
        <v>0</v>
      </c>
      <c r="E58" s="118">
        <v>0</v>
      </c>
      <c r="F58" s="6">
        <f t="shared" si="1"/>
        <v>0</v>
      </c>
      <c r="G58" s="118">
        <v>0</v>
      </c>
      <c r="H58" s="6">
        <f t="shared" si="2"/>
        <v>0</v>
      </c>
      <c r="I58" s="118">
        <v>16634.25</v>
      </c>
      <c r="J58" s="6">
        <f t="shared" si="3"/>
        <v>0.00793448414505304</v>
      </c>
      <c r="K58" s="37">
        <f t="shared" si="4"/>
        <v>16634.25</v>
      </c>
      <c r="L58" s="6">
        <f t="shared" si="5"/>
        <v>0.001039071195800957</v>
      </c>
    </row>
    <row r="59" spans="2:12" ht="12.75">
      <c r="B59" s="116">
        <v>33174</v>
      </c>
      <c r="C59" s="118">
        <v>352.16</v>
      </c>
      <c r="D59" s="6">
        <f t="shared" si="0"/>
        <v>4.044384366736805E-05</v>
      </c>
      <c r="E59" s="118">
        <v>352.16</v>
      </c>
      <c r="F59" s="6">
        <f t="shared" si="1"/>
        <v>8.04594797425976E-05</v>
      </c>
      <c r="G59" s="118">
        <v>0</v>
      </c>
      <c r="H59" s="6">
        <f t="shared" si="2"/>
        <v>0</v>
      </c>
      <c r="I59" s="118">
        <v>10880.9699999999</v>
      </c>
      <c r="J59" s="6">
        <f t="shared" si="3"/>
        <v>0.005190187952435305</v>
      </c>
      <c r="K59" s="37">
        <f t="shared" si="4"/>
        <v>11585.289999999899</v>
      </c>
      <c r="L59" s="6">
        <f t="shared" si="5"/>
        <v>0.0007236840334851744</v>
      </c>
    </row>
    <row r="60" spans="2:12" ht="12.75">
      <c r="B60" s="116">
        <v>33175</v>
      </c>
      <c r="C60" s="118">
        <v>12565.74</v>
      </c>
      <c r="D60" s="6">
        <f t="shared" si="0"/>
        <v>0.0014431134260699493</v>
      </c>
      <c r="E60" s="118">
        <v>12565.74</v>
      </c>
      <c r="F60" s="6">
        <f t="shared" si="1"/>
        <v>0.0028709475891093485</v>
      </c>
      <c r="G60" s="118">
        <v>0</v>
      </c>
      <c r="H60" s="6">
        <f t="shared" si="2"/>
        <v>0</v>
      </c>
      <c r="I60" s="118">
        <v>29289.34</v>
      </c>
      <c r="J60" s="6">
        <f t="shared" si="3"/>
        <v>0.013970921673599217</v>
      </c>
      <c r="K60" s="37">
        <f t="shared" si="4"/>
        <v>54420.82</v>
      </c>
      <c r="L60" s="6">
        <f t="shared" si="5"/>
        <v>0.003399438298322355</v>
      </c>
    </row>
    <row r="61" spans="2:12" ht="12.75">
      <c r="B61" s="116">
        <v>33176</v>
      </c>
      <c r="C61" s="118">
        <v>14279.93</v>
      </c>
      <c r="D61" s="6">
        <f t="shared" si="0"/>
        <v>0.0016399797151890022</v>
      </c>
      <c r="E61" s="118">
        <v>14279.93</v>
      </c>
      <c r="F61" s="6">
        <f t="shared" si="1"/>
        <v>0.003262595804636278</v>
      </c>
      <c r="G61" s="118">
        <v>0</v>
      </c>
      <c r="H61" s="6">
        <f t="shared" si="2"/>
        <v>0</v>
      </c>
      <c r="I61" s="118">
        <v>64224.8399999999</v>
      </c>
      <c r="J61" s="6">
        <f t="shared" si="3"/>
        <v>0.03063504364179734</v>
      </c>
      <c r="K61" s="37">
        <f t="shared" si="4"/>
        <v>92784.6999999999</v>
      </c>
      <c r="L61" s="6">
        <f t="shared" si="5"/>
        <v>0.005795867513175102</v>
      </c>
    </row>
    <row r="62" spans="2:12" ht="12.75">
      <c r="B62" s="116">
        <v>33177</v>
      </c>
      <c r="C62" s="118">
        <v>3581.54</v>
      </c>
      <c r="D62" s="6">
        <f t="shared" si="0"/>
        <v>0.00041132225081901794</v>
      </c>
      <c r="E62" s="118">
        <v>3581.54</v>
      </c>
      <c r="F62" s="6">
        <f t="shared" si="1"/>
        <v>0.0008182895419051084</v>
      </c>
      <c r="G62" s="118">
        <v>0</v>
      </c>
      <c r="H62" s="6">
        <f t="shared" si="2"/>
        <v>0</v>
      </c>
      <c r="I62" s="118">
        <v>9457.57999999999</v>
      </c>
      <c r="J62" s="6">
        <f t="shared" si="3"/>
        <v>0.004511235466616808</v>
      </c>
      <c r="K62" s="37">
        <f t="shared" si="4"/>
        <v>16620.65999999999</v>
      </c>
      <c r="L62" s="6">
        <f t="shared" si="5"/>
        <v>0.001038222286018373</v>
      </c>
    </row>
    <row r="63" spans="2:12" ht="12.75">
      <c r="B63" s="116">
        <v>33178</v>
      </c>
      <c r="C63" s="118">
        <v>216593.92</v>
      </c>
      <c r="D63" s="6">
        <f t="shared" si="0"/>
        <v>0.024874746251085933</v>
      </c>
      <c r="E63" s="118">
        <v>216593.92</v>
      </c>
      <c r="F63" s="6">
        <f t="shared" si="1"/>
        <v>0.04948612596152262</v>
      </c>
      <c r="G63" s="118">
        <v>88525.6399999999</v>
      </c>
      <c r="H63" s="6">
        <f t="shared" si="2"/>
        <v>0.10690539363126703</v>
      </c>
      <c r="I63" s="118">
        <v>25548.6199999999</v>
      </c>
      <c r="J63" s="6">
        <f t="shared" si="3"/>
        <v>0.01218661017587112</v>
      </c>
      <c r="K63" s="37">
        <f t="shared" si="4"/>
        <v>547262.0999999999</v>
      </c>
      <c r="L63" s="6">
        <f t="shared" si="5"/>
        <v>0.034185147191099254</v>
      </c>
    </row>
    <row r="64" spans="2:12" ht="12.75">
      <c r="B64" s="116">
        <v>33179</v>
      </c>
      <c r="C64" s="118">
        <v>2836.8</v>
      </c>
      <c r="D64" s="6">
        <f t="shared" si="0"/>
        <v>0.00032579252531687213</v>
      </c>
      <c r="E64" s="118">
        <v>2836.8</v>
      </c>
      <c r="F64" s="6">
        <f t="shared" si="1"/>
        <v>0.0006481356546280124</v>
      </c>
      <c r="G64" s="118">
        <v>0</v>
      </c>
      <c r="H64" s="6">
        <f t="shared" si="2"/>
        <v>0</v>
      </c>
      <c r="I64" s="118">
        <v>616.789999999999</v>
      </c>
      <c r="J64" s="6">
        <f t="shared" si="3"/>
        <v>0.0002942068608940743</v>
      </c>
      <c r="K64" s="37">
        <f t="shared" si="4"/>
        <v>6290.389999999999</v>
      </c>
      <c r="L64" s="6">
        <f t="shared" si="5"/>
        <v>0.0003929340402695872</v>
      </c>
    </row>
    <row r="65" spans="2:12" ht="12.75">
      <c r="B65" s="116">
        <v>33180</v>
      </c>
      <c r="C65" s="118">
        <v>176002.959999999</v>
      </c>
      <c r="D65" s="6">
        <f t="shared" si="0"/>
        <v>0.020213074168656267</v>
      </c>
      <c r="E65" s="118">
        <v>176002.959999999</v>
      </c>
      <c r="F65" s="6">
        <f t="shared" si="1"/>
        <v>0.0402121382177338</v>
      </c>
      <c r="G65" s="118">
        <v>60476.5999999999</v>
      </c>
      <c r="H65" s="6">
        <f t="shared" si="2"/>
        <v>0.07303279285504945</v>
      </c>
      <c r="I65" s="118">
        <v>84281.52</v>
      </c>
      <c r="J65" s="6">
        <f t="shared" si="3"/>
        <v>0.04020201597072129</v>
      </c>
      <c r="K65" s="37">
        <f t="shared" si="4"/>
        <v>496764.03999999794</v>
      </c>
      <c r="L65" s="6">
        <f t="shared" si="5"/>
        <v>0.031030747107546913</v>
      </c>
    </row>
    <row r="66" spans="2:12" ht="12.75">
      <c r="B66" s="116">
        <v>33181</v>
      </c>
      <c r="C66" s="118">
        <v>16791.18</v>
      </c>
      <c r="D66" s="6">
        <f t="shared" si="0"/>
        <v>0.0019283844244395644</v>
      </c>
      <c r="E66" s="118">
        <v>16791.18</v>
      </c>
      <c r="F66" s="6">
        <f t="shared" si="1"/>
        <v>0.0038363516783970633</v>
      </c>
      <c r="G66" s="118">
        <v>0</v>
      </c>
      <c r="H66" s="6">
        <f t="shared" si="2"/>
        <v>0</v>
      </c>
      <c r="I66" s="118">
        <v>23720.2999999999</v>
      </c>
      <c r="J66" s="6">
        <f t="shared" si="3"/>
        <v>0.011314507372794134</v>
      </c>
      <c r="K66" s="37">
        <f t="shared" si="4"/>
        <v>57302.6599999999</v>
      </c>
      <c r="L66" s="6">
        <f t="shared" si="5"/>
        <v>0.0035794546462134184</v>
      </c>
    </row>
    <row r="67" spans="2:12" ht="12.75">
      <c r="B67" s="116">
        <v>33183</v>
      </c>
      <c r="C67" s="118">
        <v>19363.75</v>
      </c>
      <c r="D67" s="6">
        <f t="shared" si="0"/>
        <v>0.0022238314340470187</v>
      </c>
      <c r="E67" s="118">
        <v>19363.75</v>
      </c>
      <c r="F67" s="6">
        <f t="shared" si="1"/>
        <v>0.004424117591054419</v>
      </c>
      <c r="G67" s="118">
        <v>0</v>
      </c>
      <c r="H67" s="6">
        <f t="shared" si="2"/>
        <v>0</v>
      </c>
      <c r="I67" s="118">
        <v>29974.4199999999</v>
      </c>
      <c r="J67" s="6">
        <f t="shared" si="3"/>
        <v>0.014297702646476992</v>
      </c>
      <c r="K67" s="37">
        <f t="shared" si="4"/>
        <v>68701.9199999999</v>
      </c>
      <c r="L67" s="6">
        <f t="shared" si="5"/>
        <v>0.004291518172939662</v>
      </c>
    </row>
    <row r="68" spans="2:12" ht="12.75">
      <c r="B68" s="116">
        <v>33184</v>
      </c>
      <c r="C68" s="118">
        <v>0</v>
      </c>
      <c r="D68" s="6">
        <f aca="true" t="shared" si="6" ref="D68:D77">+C68/$C$79</f>
        <v>0</v>
      </c>
      <c r="E68" s="118">
        <v>0</v>
      </c>
      <c r="F68" s="6">
        <f aca="true" t="shared" si="7" ref="F68:F77">+E68/$E$79</f>
        <v>0</v>
      </c>
      <c r="G68" s="118">
        <v>0</v>
      </c>
      <c r="H68" s="6">
        <f aca="true" t="shared" si="8" ref="H68:H77">+G68/$G$79</f>
        <v>0</v>
      </c>
      <c r="I68" s="118">
        <v>7766.61999999999</v>
      </c>
      <c r="J68" s="6">
        <f aca="true" t="shared" si="9" ref="J68:J77">+I68/$I$79</f>
        <v>0.0037046529450171636</v>
      </c>
      <c r="K68" s="37">
        <f aca="true" t="shared" si="10" ref="K68:K77">+C68+E68+G68+I68</f>
        <v>7766.61999999999</v>
      </c>
      <c r="L68" s="6">
        <f aca="true" t="shared" si="11" ref="L68:L77">+K68/$K$79</f>
        <v>0.00048514788047141394</v>
      </c>
    </row>
    <row r="69" spans="2:12" ht="12.75">
      <c r="B69" s="116">
        <v>33185</v>
      </c>
      <c r="C69" s="118">
        <v>0</v>
      </c>
      <c r="D69" s="6">
        <f t="shared" si="6"/>
        <v>0</v>
      </c>
      <c r="E69" s="118">
        <v>0</v>
      </c>
      <c r="F69" s="6">
        <f t="shared" si="7"/>
        <v>0</v>
      </c>
      <c r="G69" s="118">
        <v>0</v>
      </c>
      <c r="H69" s="6">
        <f t="shared" si="8"/>
        <v>0</v>
      </c>
      <c r="I69" s="118">
        <v>1926.15</v>
      </c>
      <c r="J69" s="6">
        <f t="shared" si="9"/>
        <v>0.0009187674007541014</v>
      </c>
      <c r="K69" s="37">
        <f t="shared" si="10"/>
        <v>1926.15</v>
      </c>
      <c r="L69" s="6">
        <f t="shared" si="11"/>
        <v>0.0001203184383901897</v>
      </c>
    </row>
    <row r="70" spans="2:12" ht="12.75">
      <c r="B70" s="116">
        <v>33186</v>
      </c>
      <c r="C70" s="118">
        <v>21350.73</v>
      </c>
      <c r="D70" s="6">
        <f t="shared" si="6"/>
        <v>0.0024520263127674495</v>
      </c>
      <c r="E70" s="118">
        <v>21350.73</v>
      </c>
      <c r="F70" s="6">
        <f t="shared" si="7"/>
        <v>0.004878091287836979</v>
      </c>
      <c r="G70" s="118">
        <v>268.29</v>
      </c>
      <c r="H70" s="6">
        <f t="shared" si="8"/>
        <v>0.00032399255241004376</v>
      </c>
      <c r="I70" s="118">
        <v>62463.79</v>
      </c>
      <c r="J70" s="6">
        <f t="shared" si="9"/>
        <v>0.029795028413960506</v>
      </c>
      <c r="K70" s="37">
        <f t="shared" si="10"/>
        <v>105433.54000000001</v>
      </c>
      <c r="L70" s="6">
        <f t="shared" si="11"/>
        <v>0.0065859870138616425</v>
      </c>
    </row>
    <row r="71" spans="2:12" ht="12.75">
      <c r="B71" s="116">
        <v>33187</v>
      </c>
      <c r="C71" s="118">
        <v>5815.98999999999</v>
      </c>
      <c r="D71" s="6">
        <f t="shared" si="6"/>
        <v>0.0006679378416940467</v>
      </c>
      <c r="E71" s="118">
        <v>5815.98999999999</v>
      </c>
      <c r="F71" s="6">
        <f t="shared" si="7"/>
        <v>0.001328803752805967</v>
      </c>
      <c r="G71" s="118">
        <v>0</v>
      </c>
      <c r="H71" s="6">
        <f t="shared" si="8"/>
        <v>0</v>
      </c>
      <c r="I71" s="118">
        <v>875.029999999999</v>
      </c>
      <c r="J71" s="6">
        <f t="shared" si="9"/>
        <v>0.00041738651646126227</v>
      </c>
      <c r="K71" s="37">
        <f t="shared" si="10"/>
        <v>12507.009999999978</v>
      </c>
      <c r="L71" s="6">
        <f t="shared" si="11"/>
        <v>0.0007812599808584399</v>
      </c>
    </row>
    <row r="72" spans="2:12" ht="12.75">
      <c r="B72" s="116">
        <v>33189</v>
      </c>
      <c r="C72" s="118">
        <v>24925.36</v>
      </c>
      <c r="D72" s="6">
        <f t="shared" si="6"/>
        <v>0.0028625549840778875</v>
      </c>
      <c r="E72" s="118">
        <v>24925.36</v>
      </c>
      <c r="F72" s="6">
        <f t="shared" si="7"/>
        <v>0.005694802072912745</v>
      </c>
      <c r="G72" s="118">
        <v>0</v>
      </c>
      <c r="H72" s="6">
        <f t="shared" si="8"/>
        <v>0</v>
      </c>
      <c r="I72" s="118">
        <v>14322.04</v>
      </c>
      <c r="J72" s="6">
        <f t="shared" si="9"/>
        <v>0.006831567356797898</v>
      </c>
      <c r="K72" s="37">
        <f t="shared" si="10"/>
        <v>64172.76</v>
      </c>
      <c r="L72" s="6">
        <f t="shared" si="11"/>
        <v>0.004008600716656766</v>
      </c>
    </row>
    <row r="73" spans="2:12" ht="12.75">
      <c r="B73" s="116">
        <v>33193</v>
      </c>
      <c r="C73" s="118">
        <v>0</v>
      </c>
      <c r="D73" s="6">
        <f t="shared" si="6"/>
        <v>0</v>
      </c>
      <c r="E73" s="118">
        <v>0</v>
      </c>
      <c r="F73" s="6">
        <f t="shared" si="7"/>
        <v>0</v>
      </c>
      <c r="G73" s="118">
        <v>0</v>
      </c>
      <c r="H73" s="6">
        <f t="shared" si="8"/>
        <v>0</v>
      </c>
      <c r="I73" s="118">
        <v>1531.86999999999</v>
      </c>
      <c r="J73" s="6">
        <f t="shared" si="9"/>
        <v>0.0007306970994954578</v>
      </c>
      <c r="K73" s="37">
        <f t="shared" si="10"/>
        <v>1531.86999999999</v>
      </c>
      <c r="L73" s="6">
        <f t="shared" si="11"/>
        <v>9.568943551477232E-05</v>
      </c>
    </row>
    <row r="74" spans="2:12" ht="12.75">
      <c r="B74" s="116">
        <v>33194</v>
      </c>
      <c r="C74" s="118">
        <v>0</v>
      </c>
      <c r="D74" s="6">
        <f t="shared" si="6"/>
        <v>0</v>
      </c>
      <c r="E74" s="118">
        <v>0</v>
      </c>
      <c r="F74" s="6">
        <f t="shared" si="7"/>
        <v>0</v>
      </c>
      <c r="G74" s="118">
        <v>0</v>
      </c>
      <c r="H74" s="6">
        <f t="shared" si="8"/>
        <v>0</v>
      </c>
      <c r="I74" s="118">
        <v>1095.79</v>
      </c>
      <c r="J74" s="6">
        <f t="shared" si="9"/>
        <v>0.0005226883316835847</v>
      </c>
      <c r="K74" s="37">
        <f t="shared" si="10"/>
        <v>1095.79</v>
      </c>
      <c r="L74" s="6">
        <f t="shared" si="11"/>
        <v>6.844936355091035E-05</v>
      </c>
    </row>
    <row r="75" spans="2:12" ht="12.75">
      <c r="B75" s="116">
        <v>33196</v>
      </c>
      <c r="C75" s="118">
        <v>0</v>
      </c>
      <c r="D75" s="6">
        <f t="shared" si="6"/>
        <v>0</v>
      </c>
      <c r="E75" s="118">
        <v>0</v>
      </c>
      <c r="F75" s="6">
        <f t="shared" si="7"/>
        <v>0</v>
      </c>
      <c r="G75" s="118">
        <v>0</v>
      </c>
      <c r="H75" s="6">
        <f t="shared" si="8"/>
        <v>0</v>
      </c>
      <c r="I75" s="118">
        <v>8845.12999999999</v>
      </c>
      <c r="J75" s="6">
        <f t="shared" si="9"/>
        <v>0.004219098771867256</v>
      </c>
      <c r="K75" s="37">
        <f t="shared" si="10"/>
        <v>8845.12999999999</v>
      </c>
      <c r="L75" s="6">
        <f t="shared" si="11"/>
        <v>0.0005525178355570529</v>
      </c>
    </row>
    <row r="76" spans="2:12" ht="12.75">
      <c r="B76" s="89">
        <v>33199</v>
      </c>
      <c r="C76" s="90">
        <v>0</v>
      </c>
      <c r="D76" s="6">
        <f t="shared" si="6"/>
        <v>0</v>
      </c>
      <c r="E76" s="90">
        <v>0</v>
      </c>
      <c r="F76" s="6">
        <f t="shared" si="7"/>
        <v>0</v>
      </c>
      <c r="G76" s="90">
        <v>0</v>
      </c>
      <c r="H76" s="6">
        <f t="shared" si="8"/>
        <v>0</v>
      </c>
      <c r="I76" s="90">
        <v>120</v>
      </c>
      <c r="J76" s="6">
        <f t="shared" si="9"/>
        <v>5.723961689925092E-05</v>
      </c>
      <c r="K76" s="37">
        <f t="shared" si="10"/>
        <v>120</v>
      </c>
      <c r="L76" s="6">
        <f t="shared" si="11"/>
        <v>7.495892119940173E-06</v>
      </c>
    </row>
    <row r="77" spans="2:12" ht="12.75">
      <c r="B77" s="89">
        <v>33299</v>
      </c>
      <c r="C77" s="90">
        <v>33.56</v>
      </c>
      <c r="D77" s="6">
        <f t="shared" si="6"/>
        <v>3.854200912871626E-06</v>
      </c>
      <c r="E77" s="90">
        <v>33.56</v>
      </c>
      <c r="F77" s="6">
        <f t="shared" si="7"/>
        <v>7.667594673334777E-06</v>
      </c>
      <c r="G77" s="90">
        <v>0</v>
      </c>
      <c r="H77" s="6">
        <f t="shared" si="8"/>
        <v>0</v>
      </c>
      <c r="I77" s="90">
        <v>8150.26</v>
      </c>
      <c r="J77" s="6">
        <f t="shared" si="9"/>
        <v>0.0038876480002440735</v>
      </c>
      <c r="K77" s="37">
        <f t="shared" si="10"/>
        <v>8217.380000000001</v>
      </c>
      <c r="L77" s="6">
        <f t="shared" si="11"/>
        <v>0.0005133049499046166</v>
      </c>
    </row>
    <row r="78" spans="2:12" ht="12.75">
      <c r="B78" s="68"/>
      <c r="C78" s="55"/>
      <c r="D78" s="6"/>
      <c r="E78" s="55"/>
      <c r="F78" s="6"/>
      <c r="G78" s="55"/>
      <c r="H78" s="6"/>
      <c r="I78" s="55"/>
      <c r="J78" s="6"/>
      <c r="K78" s="37"/>
      <c r="L78" s="6"/>
    </row>
    <row r="79" spans="2:12" ht="12.75">
      <c r="B79" s="68"/>
      <c r="C79" s="4">
        <f aca="true" t="shared" si="12" ref="C79:L79">SUM(C3:C78)</f>
        <v>8707382.089999989</v>
      </c>
      <c r="D79" s="7">
        <f t="shared" si="12"/>
        <v>0.9999999999999996</v>
      </c>
      <c r="E79" s="4">
        <f t="shared" si="12"/>
        <v>4376861.509999999</v>
      </c>
      <c r="F79" s="7">
        <f>SUM(F3:F78)</f>
        <v>0.9999999999999994</v>
      </c>
      <c r="G79" s="4">
        <f t="shared" si="12"/>
        <v>828074.5899999986</v>
      </c>
      <c r="H79" s="7">
        <f t="shared" si="12"/>
        <v>1</v>
      </c>
      <c r="I79" s="4">
        <f t="shared" si="12"/>
        <v>2096450.089999998</v>
      </c>
      <c r="J79" s="7">
        <f t="shared" si="12"/>
        <v>1.0000000000000002</v>
      </c>
      <c r="K79" s="4">
        <f t="shared" si="12"/>
        <v>16008768.279999973</v>
      </c>
      <c r="L79" s="7">
        <f t="shared" si="12"/>
        <v>1.0000000000000004</v>
      </c>
    </row>
    <row r="80" spans="2:11" ht="12.75">
      <c r="B80" s="68"/>
      <c r="C80" s="4">
        <f>+C79-C81</f>
        <v>-0.7300000116229057</v>
      </c>
      <c r="E80" s="4">
        <f>+E79-E81</f>
        <v>-0.74000000115484</v>
      </c>
      <c r="G80" s="4">
        <f>+G79-G81</f>
        <v>-1.3969838619232178E-09</v>
      </c>
      <c r="I80" s="4">
        <f>+I79-I81</f>
        <v>-2.0954757928848267E-09</v>
      </c>
      <c r="K80" s="4">
        <f>+K79-K81</f>
        <v>-1.4700000267475843</v>
      </c>
    </row>
    <row r="81" spans="2:11" ht="12.75">
      <c r="B81" s="68"/>
      <c r="C81" s="16">
        <v>8707382.82</v>
      </c>
      <c r="E81" s="9">
        <v>4376862.25</v>
      </c>
      <c r="G81" s="9">
        <v>828074.59</v>
      </c>
      <c r="I81" s="9">
        <v>2096450.09</v>
      </c>
      <c r="K81" s="4">
        <f>SUM(C81:I81)</f>
        <v>16008769.75</v>
      </c>
    </row>
    <row r="82" ht="12.75">
      <c r="B82" s="68"/>
    </row>
    <row r="83" spans="2:11" ht="12.75">
      <c r="B83" s="68"/>
      <c r="E83" s="4"/>
      <c r="K83" s="4"/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29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5">
        <v>42430</v>
      </c>
      <c r="F1" t="s">
        <v>157</v>
      </c>
    </row>
    <row r="2" spans="2:12" ht="12.75">
      <c r="B2" s="119" t="s">
        <v>150</v>
      </c>
      <c r="C2" s="121" t="s">
        <v>151</v>
      </c>
      <c r="D2" s="1" t="s">
        <v>159</v>
      </c>
      <c r="E2" s="121" t="s">
        <v>152</v>
      </c>
      <c r="F2" s="1" t="s">
        <v>159</v>
      </c>
      <c r="G2" s="121" t="s">
        <v>153</v>
      </c>
      <c r="H2" s="1" t="s">
        <v>159</v>
      </c>
      <c r="I2" s="121" t="s">
        <v>154</v>
      </c>
      <c r="J2" s="45" t="s">
        <v>159</v>
      </c>
      <c r="K2" s="43" t="s">
        <v>155</v>
      </c>
      <c r="L2" s="1" t="s">
        <v>156</v>
      </c>
    </row>
    <row r="3" spans="1:12" ht="12.75">
      <c r="A3" s="2"/>
      <c r="B3" s="120">
        <v>33010</v>
      </c>
      <c r="C3" s="122">
        <v>37849.47</v>
      </c>
      <c r="D3" s="6">
        <f>+C3/$C$79</f>
        <v>0.004262654511015504</v>
      </c>
      <c r="E3" s="122">
        <v>37849.47</v>
      </c>
      <c r="F3" s="6">
        <f>+E3/$E$79</f>
        <v>0.00841688651930289</v>
      </c>
      <c r="G3" s="122">
        <v>1532.8</v>
      </c>
      <c r="H3" s="6">
        <f>+G3/$G$79</f>
        <v>0.0018553356496220903</v>
      </c>
      <c r="I3" s="122">
        <v>3613.65</v>
      </c>
      <c r="J3" s="6">
        <f>+I3/$I$79</f>
        <v>0.0016447466936706792</v>
      </c>
      <c r="K3" s="37">
        <f>+C3+E3+G3+I3</f>
        <v>80845.39</v>
      </c>
      <c r="L3" s="6">
        <f>+K3/$K$79</f>
        <v>0.004929773614466526</v>
      </c>
    </row>
    <row r="4" spans="1:12" ht="12.75">
      <c r="A4" s="2"/>
      <c r="B4" s="120">
        <v>33012</v>
      </c>
      <c r="C4" s="122">
        <v>16932.0299999999</v>
      </c>
      <c r="D4" s="6">
        <f aca="true" t="shared" si="0" ref="D4:D67">+C4/$C$79</f>
        <v>0.0019069063334347723</v>
      </c>
      <c r="E4" s="122">
        <v>16932.0299999999</v>
      </c>
      <c r="F4" s="6">
        <f aca="true" t="shared" si="1" ref="F4:F67">+E4/$E$79</f>
        <v>0.003765309660912855</v>
      </c>
      <c r="G4" s="122">
        <v>970.039999999999</v>
      </c>
      <c r="H4" s="6">
        <f aca="true" t="shared" si="2" ref="H4:H67">+G4/$G$79</f>
        <v>0.001174158268240743</v>
      </c>
      <c r="I4" s="122">
        <v>56830.5299999999</v>
      </c>
      <c r="J4" s="6">
        <f aca="true" t="shared" si="3" ref="J4:J67">+I4/$I$79</f>
        <v>0.025866319736845618</v>
      </c>
      <c r="K4" s="37">
        <f aca="true" t="shared" si="4" ref="K4:K67">+C4+E4+G4+I4</f>
        <v>91664.6299999997</v>
      </c>
      <c r="L4" s="6">
        <f aca="true" t="shared" si="5" ref="L4:L67">+K4/$K$79</f>
        <v>0.005589507012754039</v>
      </c>
    </row>
    <row r="5" spans="1:12" ht="12.75">
      <c r="A5" s="2"/>
      <c r="B5" s="120">
        <v>33013</v>
      </c>
      <c r="C5" s="122">
        <v>0</v>
      </c>
      <c r="D5" s="6">
        <f t="shared" si="0"/>
        <v>0</v>
      </c>
      <c r="E5" s="122">
        <v>0</v>
      </c>
      <c r="F5" s="6">
        <f t="shared" si="1"/>
        <v>0</v>
      </c>
      <c r="G5" s="122">
        <v>0</v>
      </c>
      <c r="H5" s="6">
        <f t="shared" si="2"/>
        <v>0</v>
      </c>
      <c r="I5" s="122">
        <v>7301.23999999999</v>
      </c>
      <c r="J5" s="6">
        <f t="shared" si="3"/>
        <v>0.0033231470534490315</v>
      </c>
      <c r="K5" s="37">
        <f t="shared" si="4"/>
        <v>7301.23999999999</v>
      </c>
      <c r="L5" s="6">
        <f t="shared" si="5"/>
        <v>0.000445213515636297</v>
      </c>
    </row>
    <row r="6" spans="1:12" ht="12.75">
      <c r="A6" s="2"/>
      <c r="B6" s="120">
        <v>33014</v>
      </c>
      <c r="C6" s="122">
        <v>29983.88</v>
      </c>
      <c r="D6" s="6">
        <f t="shared" si="0"/>
        <v>0.0033768219565491284</v>
      </c>
      <c r="E6" s="122">
        <v>29983.88</v>
      </c>
      <c r="F6" s="6">
        <f t="shared" si="1"/>
        <v>0.006667752953169372</v>
      </c>
      <c r="G6" s="122">
        <v>8264.04</v>
      </c>
      <c r="H6" s="6">
        <f t="shared" si="2"/>
        <v>0.010002980181304112</v>
      </c>
      <c r="I6" s="122">
        <v>33407.2099999999</v>
      </c>
      <c r="J6" s="6">
        <f t="shared" si="3"/>
        <v>0.015205235203260382</v>
      </c>
      <c r="K6" s="37">
        <f t="shared" si="4"/>
        <v>101639.0099999999</v>
      </c>
      <c r="L6" s="6">
        <f t="shared" si="5"/>
        <v>0.006197722711196011</v>
      </c>
    </row>
    <row r="7" spans="1:12" ht="12.75">
      <c r="A7" s="2"/>
      <c r="B7" s="120">
        <v>33015</v>
      </c>
      <c r="C7" s="122">
        <v>80.3799999999999</v>
      </c>
      <c r="D7" s="6">
        <f t="shared" si="0"/>
        <v>9.05249583667686E-06</v>
      </c>
      <c r="E7" s="122">
        <v>80.3799999999999</v>
      </c>
      <c r="F7" s="6">
        <f t="shared" si="1"/>
        <v>1.7874737438108525E-05</v>
      </c>
      <c r="G7" s="122">
        <v>0</v>
      </c>
      <c r="H7" s="6">
        <f t="shared" si="2"/>
        <v>0</v>
      </c>
      <c r="I7" s="122">
        <v>12905.3099999999</v>
      </c>
      <c r="J7" s="6">
        <f t="shared" si="3"/>
        <v>0.005873830048094029</v>
      </c>
      <c r="K7" s="37">
        <f t="shared" si="4"/>
        <v>13066.0699999999</v>
      </c>
      <c r="L7" s="6">
        <f t="shared" si="5"/>
        <v>0.0007967401373259768</v>
      </c>
    </row>
    <row r="8" spans="1:12" ht="12.75">
      <c r="A8" s="2"/>
      <c r="B8" s="120">
        <v>33016</v>
      </c>
      <c r="C8" s="122">
        <v>64980.7399999999</v>
      </c>
      <c r="D8" s="6">
        <f t="shared" si="0"/>
        <v>0.007318211972059983</v>
      </c>
      <c r="E8" s="122">
        <v>64980.7399999999</v>
      </c>
      <c r="F8" s="6">
        <f t="shared" si="1"/>
        <v>0.014450281985991489</v>
      </c>
      <c r="G8" s="122">
        <v>987.309999999999</v>
      </c>
      <c r="H8" s="6">
        <f t="shared" si="2"/>
        <v>0.0011950622652846974</v>
      </c>
      <c r="I8" s="122">
        <v>23672.2599999999</v>
      </c>
      <c r="J8" s="6">
        <f t="shared" si="3"/>
        <v>0.010774389154099734</v>
      </c>
      <c r="K8" s="37">
        <f t="shared" si="4"/>
        <v>154621.0499999997</v>
      </c>
      <c r="L8" s="6">
        <f t="shared" si="5"/>
        <v>0.009428450682606738</v>
      </c>
    </row>
    <row r="9" spans="1:12" ht="12.75">
      <c r="A9" s="2"/>
      <c r="B9" s="120">
        <v>33018</v>
      </c>
      <c r="C9" s="122">
        <v>0</v>
      </c>
      <c r="D9" s="6">
        <f t="shared" si="0"/>
        <v>0</v>
      </c>
      <c r="E9" s="122">
        <v>0</v>
      </c>
      <c r="F9" s="6">
        <f t="shared" si="1"/>
        <v>0</v>
      </c>
      <c r="G9" s="122">
        <v>0</v>
      </c>
      <c r="H9" s="6">
        <f t="shared" si="2"/>
        <v>0</v>
      </c>
      <c r="I9" s="122">
        <v>6177.22999999999</v>
      </c>
      <c r="J9" s="6">
        <f t="shared" si="3"/>
        <v>0.002811555800518399</v>
      </c>
      <c r="K9" s="37">
        <f t="shared" si="4"/>
        <v>6177.22999999999</v>
      </c>
      <c r="L9" s="6">
        <f t="shared" si="5"/>
        <v>0.00037667386432907316</v>
      </c>
    </row>
    <row r="10" spans="1:12" ht="12.75">
      <c r="A10" s="2"/>
      <c r="B10" s="120">
        <v>33030</v>
      </c>
      <c r="C10" s="122">
        <v>23416.0099999999</v>
      </c>
      <c r="D10" s="6">
        <f t="shared" si="0"/>
        <v>0.00263714024678506</v>
      </c>
      <c r="E10" s="122">
        <v>23416.0099999999</v>
      </c>
      <c r="F10" s="6">
        <f t="shared" si="1"/>
        <v>0.005207203665067459</v>
      </c>
      <c r="G10" s="122">
        <v>199.22</v>
      </c>
      <c r="H10" s="6">
        <f t="shared" si="2"/>
        <v>0.00024114037585967697</v>
      </c>
      <c r="I10" s="122">
        <v>7853.93</v>
      </c>
      <c r="J10" s="6">
        <f t="shared" si="3"/>
        <v>0.0035747029733983527</v>
      </c>
      <c r="K10" s="37">
        <f t="shared" si="4"/>
        <v>54885.1699999998</v>
      </c>
      <c r="L10" s="6">
        <f t="shared" si="5"/>
        <v>0.0033467766423231895</v>
      </c>
    </row>
    <row r="11" spans="1:12" ht="12.75">
      <c r="A11" s="2"/>
      <c r="B11" s="120">
        <v>33031</v>
      </c>
      <c r="C11" s="122">
        <v>434.62</v>
      </c>
      <c r="D11" s="6">
        <f t="shared" si="0"/>
        <v>4.8947446386371013E-05</v>
      </c>
      <c r="E11" s="122">
        <v>434.62</v>
      </c>
      <c r="F11" s="6">
        <f t="shared" si="1"/>
        <v>9.66498928259609E-05</v>
      </c>
      <c r="G11" s="122">
        <v>0</v>
      </c>
      <c r="H11" s="6">
        <f t="shared" si="2"/>
        <v>0</v>
      </c>
      <c r="I11" s="122">
        <v>306.37</v>
      </c>
      <c r="J11" s="6">
        <f t="shared" si="3"/>
        <v>0.00013944378800932186</v>
      </c>
      <c r="K11" s="37">
        <f t="shared" si="4"/>
        <v>1175.6100000000001</v>
      </c>
      <c r="L11" s="6">
        <f t="shared" si="5"/>
        <v>7.168610552689514E-05</v>
      </c>
    </row>
    <row r="12" spans="1:12" ht="12.75">
      <c r="A12" s="2"/>
      <c r="B12" s="120">
        <v>33032</v>
      </c>
      <c r="C12" s="122">
        <v>0</v>
      </c>
      <c r="D12" s="6">
        <f t="shared" si="0"/>
        <v>0</v>
      </c>
      <c r="E12" s="122">
        <v>0</v>
      </c>
      <c r="F12" s="6">
        <f t="shared" si="1"/>
        <v>0</v>
      </c>
      <c r="G12" s="122">
        <v>0</v>
      </c>
      <c r="H12" s="6">
        <f t="shared" si="2"/>
        <v>0</v>
      </c>
      <c r="I12" s="122">
        <v>5071.15999999999</v>
      </c>
      <c r="J12" s="6">
        <f t="shared" si="3"/>
        <v>0.0023081299082852473</v>
      </c>
      <c r="K12" s="37">
        <f t="shared" si="4"/>
        <v>5071.15999999999</v>
      </c>
      <c r="L12" s="6">
        <f t="shared" si="5"/>
        <v>0.00030922815466333974</v>
      </c>
    </row>
    <row r="13" spans="1:12" ht="12.75">
      <c r="A13" s="2"/>
      <c r="B13" s="120">
        <v>33033</v>
      </c>
      <c r="C13" s="122">
        <v>30831.2099999999</v>
      </c>
      <c r="D13" s="6">
        <f t="shared" si="0"/>
        <v>0.0034722493177993213</v>
      </c>
      <c r="E13" s="122">
        <v>30831.2099999999</v>
      </c>
      <c r="F13" s="6">
        <f t="shared" si="1"/>
        <v>0.006856180438531785</v>
      </c>
      <c r="G13" s="122">
        <v>578.97</v>
      </c>
      <c r="H13" s="6">
        <f t="shared" si="2"/>
        <v>0.0007007983305465173</v>
      </c>
      <c r="I13" s="122">
        <v>23190.4</v>
      </c>
      <c r="J13" s="6">
        <f t="shared" si="3"/>
        <v>0.010555071389011255</v>
      </c>
      <c r="K13" s="37">
        <f t="shared" si="4"/>
        <v>85431.7899999998</v>
      </c>
      <c r="L13" s="6">
        <f t="shared" si="5"/>
        <v>0.005209442173247532</v>
      </c>
    </row>
    <row r="14" spans="1:12" ht="12.75">
      <c r="A14" s="2"/>
      <c r="B14" s="120">
        <v>33034</v>
      </c>
      <c r="C14" s="122">
        <v>93657.5399999999</v>
      </c>
      <c r="D14" s="6">
        <f t="shared" si="0"/>
        <v>0.010547828949034546</v>
      </c>
      <c r="E14" s="122">
        <v>93657.5399999999</v>
      </c>
      <c r="F14" s="6">
        <f t="shared" si="1"/>
        <v>0.020827369203771425</v>
      </c>
      <c r="G14" s="122">
        <v>114.9</v>
      </c>
      <c r="H14" s="6">
        <f t="shared" si="2"/>
        <v>0.00013907754837002754</v>
      </c>
      <c r="I14" s="122">
        <v>9545.70999999999</v>
      </c>
      <c r="J14" s="6">
        <f t="shared" si="3"/>
        <v>0.004344713782806614</v>
      </c>
      <c r="K14" s="37">
        <f t="shared" si="4"/>
        <v>196975.6899999998</v>
      </c>
      <c r="L14" s="6">
        <f t="shared" si="5"/>
        <v>0.012011143235914094</v>
      </c>
    </row>
    <row r="15" spans="1:12" ht="12.75">
      <c r="A15" s="2"/>
      <c r="B15" s="120">
        <v>33035</v>
      </c>
      <c r="C15" s="122">
        <v>55.1599999999999</v>
      </c>
      <c r="D15" s="6">
        <f t="shared" si="0"/>
        <v>6.21218798645304E-06</v>
      </c>
      <c r="E15" s="122">
        <v>55.1599999999999</v>
      </c>
      <c r="F15" s="6">
        <f t="shared" si="1"/>
        <v>1.2266366224011765E-05</v>
      </c>
      <c r="G15" s="122">
        <v>0</v>
      </c>
      <c r="H15" s="6">
        <f t="shared" si="2"/>
        <v>0</v>
      </c>
      <c r="I15" s="122">
        <v>0</v>
      </c>
      <c r="J15" s="6">
        <f t="shared" si="3"/>
        <v>0</v>
      </c>
      <c r="K15" s="37">
        <f t="shared" si="4"/>
        <v>110.3199999999998</v>
      </c>
      <c r="L15" s="6">
        <f t="shared" si="5"/>
        <v>6.727070339421285E-06</v>
      </c>
    </row>
    <row r="16" spans="1:12" ht="12.75">
      <c r="A16" s="2"/>
      <c r="B16" s="120">
        <v>33056</v>
      </c>
      <c r="C16" s="122">
        <v>12968.4699999999</v>
      </c>
      <c r="D16" s="6">
        <f t="shared" si="0"/>
        <v>0.0014605252635365514</v>
      </c>
      <c r="E16" s="122">
        <v>12968.4699999999</v>
      </c>
      <c r="F16" s="6">
        <f t="shared" si="1"/>
        <v>0.002883901421049835</v>
      </c>
      <c r="G16" s="122">
        <v>358.569999999999</v>
      </c>
      <c r="H16" s="6">
        <f t="shared" si="2"/>
        <v>0.00043402120556171135</v>
      </c>
      <c r="I16" s="122">
        <v>33238.61</v>
      </c>
      <c r="J16" s="6">
        <f t="shared" si="3"/>
        <v>0.0151284971980433</v>
      </c>
      <c r="K16" s="37">
        <f t="shared" si="4"/>
        <v>59534.1199999998</v>
      </c>
      <c r="L16" s="6">
        <f t="shared" si="5"/>
        <v>0.0036302593621786337</v>
      </c>
    </row>
    <row r="17" spans="1:12" ht="12.75">
      <c r="A17" s="2"/>
      <c r="B17" s="120">
        <v>33109</v>
      </c>
      <c r="C17" s="122">
        <v>13847.7999999999</v>
      </c>
      <c r="D17" s="6">
        <f t="shared" si="0"/>
        <v>0.001559556504691877</v>
      </c>
      <c r="E17" s="122">
        <v>13847.7999999999</v>
      </c>
      <c r="F17" s="6">
        <f t="shared" si="1"/>
        <v>0.0030794449999432412</v>
      </c>
      <c r="G17" s="122">
        <v>19125.98</v>
      </c>
      <c r="H17" s="6">
        <f t="shared" si="2"/>
        <v>0.02315051704590234</v>
      </c>
      <c r="I17" s="122">
        <v>0</v>
      </c>
      <c r="J17" s="6">
        <f t="shared" si="3"/>
        <v>0</v>
      </c>
      <c r="K17" s="37">
        <f t="shared" si="4"/>
        <v>46821.5799999998</v>
      </c>
      <c r="L17" s="6">
        <f t="shared" si="5"/>
        <v>0.002855076704703046</v>
      </c>
    </row>
    <row r="18" spans="1:12" ht="12.75">
      <c r="A18" s="2"/>
      <c r="B18" s="120">
        <v>33122</v>
      </c>
      <c r="C18" s="122">
        <v>97799.36</v>
      </c>
      <c r="D18" s="6">
        <f t="shared" si="0"/>
        <v>0.011014285882429243</v>
      </c>
      <c r="E18" s="122">
        <v>97799.36</v>
      </c>
      <c r="F18" s="6">
        <f t="shared" si="1"/>
        <v>0.021748418532160432</v>
      </c>
      <c r="G18" s="122">
        <v>7396.71</v>
      </c>
      <c r="H18" s="6">
        <f t="shared" si="2"/>
        <v>0.008953144410827382</v>
      </c>
      <c r="I18" s="122">
        <v>83737.9299999999</v>
      </c>
      <c r="J18" s="6">
        <f t="shared" si="3"/>
        <v>0.038113177397458696</v>
      </c>
      <c r="K18" s="37">
        <f t="shared" si="4"/>
        <v>286733.35999999987</v>
      </c>
      <c r="L18" s="6">
        <f t="shared" si="5"/>
        <v>0.017484368032801016</v>
      </c>
    </row>
    <row r="19" spans="1:12" ht="12.75">
      <c r="A19" s="2"/>
      <c r="B19" s="120">
        <v>33125</v>
      </c>
      <c r="C19" s="122">
        <v>2459.73</v>
      </c>
      <c r="D19" s="6">
        <f t="shared" si="0"/>
        <v>0.00027701785996950984</v>
      </c>
      <c r="E19" s="122">
        <v>2459.73</v>
      </c>
      <c r="F19" s="6">
        <f t="shared" si="1"/>
        <v>0.0005469896481542515</v>
      </c>
      <c r="G19" s="122">
        <v>0</v>
      </c>
      <c r="H19" s="6">
        <f t="shared" si="2"/>
        <v>0</v>
      </c>
      <c r="I19" s="122">
        <v>10311.6</v>
      </c>
      <c r="J19" s="6">
        <f t="shared" si="3"/>
        <v>0.004693307322639042</v>
      </c>
      <c r="K19" s="37">
        <f t="shared" si="4"/>
        <v>15231.060000000001</v>
      </c>
      <c r="L19" s="6">
        <f t="shared" si="5"/>
        <v>0.0009287564536253277</v>
      </c>
    </row>
    <row r="20" spans="1:12" ht="12.75">
      <c r="A20" s="2"/>
      <c r="B20" s="120">
        <v>33126</v>
      </c>
      <c r="C20" s="122">
        <v>499038.099999999</v>
      </c>
      <c r="D20" s="6">
        <f t="shared" si="0"/>
        <v>0.056202293139999096</v>
      </c>
      <c r="E20" s="122">
        <v>499038.099999999</v>
      </c>
      <c r="F20" s="6">
        <f t="shared" si="1"/>
        <v>0.11097505609744387</v>
      </c>
      <c r="G20" s="122">
        <v>48856.9199999999</v>
      </c>
      <c r="H20" s="6">
        <f t="shared" si="2"/>
        <v>0.05913751657537468</v>
      </c>
      <c r="I20" s="122">
        <v>50406.22</v>
      </c>
      <c r="J20" s="6">
        <f t="shared" si="3"/>
        <v>0.022942305891670987</v>
      </c>
      <c r="K20" s="37">
        <f t="shared" si="4"/>
        <v>1097339.339999998</v>
      </c>
      <c r="L20" s="6">
        <f t="shared" si="5"/>
        <v>0.06691333327043264</v>
      </c>
    </row>
    <row r="21" spans="1:12" ht="12.75">
      <c r="A21" s="2"/>
      <c r="B21" s="120">
        <v>33127</v>
      </c>
      <c r="C21" s="122">
        <v>1736.16</v>
      </c>
      <c r="D21" s="6">
        <f t="shared" si="0"/>
        <v>0.00019552850425236275</v>
      </c>
      <c r="E21" s="122">
        <v>1736.16</v>
      </c>
      <c r="F21" s="6">
        <f t="shared" si="1"/>
        <v>0.0003860836545228482</v>
      </c>
      <c r="G21" s="122">
        <v>0</v>
      </c>
      <c r="H21" s="6">
        <f t="shared" si="2"/>
        <v>0</v>
      </c>
      <c r="I21" s="122">
        <v>60168.47</v>
      </c>
      <c r="J21" s="6">
        <f t="shared" si="3"/>
        <v>0.027385577489719107</v>
      </c>
      <c r="K21" s="37">
        <f t="shared" si="4"/>
        <v>63640.79</v>
      </c>
      <c r="L21" s="6">
        <f t="shared" si="5"/>
        <v>0.0038806750433859638</v>
      </c>
    </row>
    <row r="22" spans="1:12" ht="12.75">
      <c r="A22" s="2"/>
      <c r="B22" s="120">
        <v>33128</v>
      </c>
      <c r="C22" s="122">
        <v>0</v>
      </c>
      <c r="D22" s="6">
        <f t="shared" si="0"/>
        <v>0</v>
      </c>
      <c r="E22" s="122">
        <v>0</v>
      </c>
      <c r="F22" s="6">
        <f t="shared" si="1"/>
        <v>0</v>
      </c>
      <c r="G22" s="122">
        <v>0</v>
      </c>
      <c r="H22" s="6">
        <f t="shared" si="2"/>
        <v>0</v>
      </c>
      <c r="I22" s="122">
        <v>21046.07</v>
      </c>
      <c r="J22" s="6">
        <f t="shared" si="3"/>
        <v>0.009579083211506833</v>
      </c>
      <c r="K22" s="37">
        <f t="shared" si="4"/>
        <v>21046.07</v>
      </c>
      <c r="L22" s="6">
        <f t="shared" si="5"/>
        <v>0.0012833429410658483</v>
      </c>
    </row>
    <row r="23" spans="1:12" ht="12.75">
      <c r="A23" s="2"/>
      <c r="B23" s="120">
        <v>33129</v>
      </c>
      <c r="C23" s="122">
        <v>28214.45</v>
      </c>
      <c r="D23" s="6">
        <f t="shared" si="0"/>
        <v>0.0031775465434079097</v>
      </c>
      <c r="E23" s="122">
        <v>28214.45</v>
      </c>
      <c r="F23" s="6">
        <f t="shared" si="1"/>
        <v>0.006274270785153542</v>
      </c>
      <c r="G23" s="122">
        <v>0</v>
      </c>
      <c r="H23" s="6">
        <f t="shared" si="2"/>
        <v>0</v>
      </c>
      <c r="I23" s="122">
        <v>1933.41</v>
      </c>
      <c r="J23" s="6">
        <f t="shared" si="3"/>
        <v>0.000879988295770157</v>
      </c>
      <c r="K23" s="37">
        <f t="shared" si="4"/>
        <v>58362.310000000005</v>
      </c>
      <c r="L23" s="6">
        <f t="shared" si="5"/>
        <v>0.0035588049722725798</v>
      </c>
    </row>
    <row r="24" spans="1:12" ht="12.75">
      <c r="A24" s="2"/>
      <c r="B24" s="120">
        <v>33130</v>
      </c>
      <c r="C24" s="122">
        <v>146024.56</v>
      </c>
      <c r="D24" s="6">
        <f t="shared" si="0"/>
        <v>0.016445468044943668</v>
      </c>
      <c r="E24" s="122">
        <v>146024.56</v>
      </c>
      <c r="F24" s="6">
        <f t="shared" si="1"/>
        <v>0.0324726383368416</v>
      </c>
      <c r="G24" s="122">
        <v>2211.54</v>
      </c>
      <c r="H24" s="6">
        <f t="shared" si="2"/>
        <v>0.002676897835702791</v>
      </c>
      <c r="I24" s="122">
        <v>89732.72</v>
      </c>
      <c r="J24" s="6">
        <f t="shared" si="3"/>
        <v>0.04084169594013721</v>
      </c>
      <c r="K24" s="37">
        <f t="shared" si="4"/>
        <v>383993.38</v>
      </c>
      <c r="L24" s="6">
        <f t="shared" si="5"/>
        <v>0.023415069589667614</v>
      </c>
    </row>
    <row r="25" spans="1:12" ht="12.75">
      <c r="A25" s="2"/>
      <c r="B25" s="120">
        <v>33131</v>
      </c>
      <c r="C25" s="122">
        <v>727196.14</v>
      </c>
      <c r="D25" s="6">
        <f t="shared" si="0"/>
        <v>0.08189773612587076</v>
      </c>
      <c r="E25" s="122">
        <v>727196.14</v>
      </c>
      <c r="F25" s="6">
        <f t="shared" si="1"/>
        <v>0.16171236711254075</v>
      </c>
      <c r="G25" s="122">
        <v>266779.9</v>
      </c>
      <c r="H25" s="6">
        <f t="shared" si="2"/>
        <v>0.32291640075196787</v>
      </c>
      <c r="I25" s="122">
        <v>108549.48</v>
      </c>
      <c r="J25" s="6">
        <f t="shared" si="3"/>
        <v>0.04940611247067964</v>
      </c>
      <c r="K25" s="37">
        <f t="shared" si="4"/>
        <v>1829721.6600000001</v>
      </c>
      <c r="L25" s="6">
        <f t="shared" si="5"/>
        <v>0.11157239220796501</v>
      </c>
    </row>
    <row r="26" spans="1:12" ht="12.75">
      <c r="A26" s="2"/>
      <c r="B26" s="120">
        <v>33132</v>
      </c>
      <c r="C26" s="122">
        <v>282772.52</v>
      </c>
      <c r="D26" s="6">
        <f t="shared" si="0"/>
        <v>0.031846193829642044</v>
      </c>
      <c r="E26" s="122">
        <v>282772.52</v>
      </c>
      <c r="F26" s="6">
        <f t="shared" si="1"/>
        <v>0.0628823656346392</v>
      </c>
      <c r="G26" s="122">
        <v>34881.98</v>
      </c>
      <c r="H26" s="6">
        <f t="shared" si="2"/>
        <v>0.04222193438374529</v>
      </c>
      <c r="I26" s="122">
        <v>138465.269999999</v>
      </c>
      <c r="J26" s="6">
        <f t="shared" si="3"/>
        <v>0.0630222337583098</v>
      </c>
      <c r="K26" s="37">
        <f t="shared" si="4"/>
        <v>738892.289999999</v>
      </c>
      <c r="L26" s="6">
        <f t="shared" si="5"/>
        <v>0.04505602255335454</v>
      </c>
    </row>
    <row r="27" spans="1:12" ht="12.75">
      <c r="A27" s="2"/>
      <c r="B27" s="120">
        <v>33133</v>
      </c>
      <c r="C27" s="122">
        <v>170547.51</v>
      </c>
      <c r="D27" s="6">
        <f t="shared" si="0"/>
        <v>0.019207273254921713</v>
      </c>
      <c r="E27" s="122">
        <v>170547.51</v>
      </c>
      <c r="F27" s="6">
        <f t="shared" si="1"/>
        <v>0.03792600101982075</v>
      </c>
      <c r="G27" s="122">
        <v>43996.47</v>
      </c>
      <c r="H27" s="6">
        <f t="shared" si="2"/>
        <v>0.053254318403267754</v>
      </c>
      <c r="I27" s="122">
        <v>75535.2599999999</v>
      </c>
      <c r="J27" s="6">
        <f t="shared" si="3"/>
        <v>0.034379746002118336</v>
      </c>
      <c r="K27" s="37">
        <f t="shared" si="4"/>
        <v>460626.7499999999</v>
      </c>
      <c r="L27" s="6">
        <f t="shared" si="5"/>
        <v>0.02808800351222832</v>
      </c>
    </row>
    <row r="28" spans="1:12" ht="12.75">
      <c r="A28" s="2"/>
      <c r="B28" s="120">
        <v>33134</v>
      </c>
      <c r="C28" s="122">
        <v>201231.12</v>
      </c>
      <c r="D28" s="6">
        <f t="shared" si="0"/>
        <v>0.02266289967665867</v>
      </c>
      <c r="E28" s="122">
        <v>201231.12</v>
      </c>
      <c r="F28" s="6">
        <f t="shared" si="1"/>
        <v>0.04474935847694095</v>
      </c>
      <c r="G28" s="122">
        <v>66530.99</v>
      </c>
      <c r="H28" s="6">
        <f t="shared" si="2"/>
        <v>0.08053060904987658</v>
      </c>
      <c r="I28" s="122">
        <v>135352.12</v>
      </c>
      <c r="J28" s="6">
        <f t="shared" si="3"/>
        <v>0.061605288794243214</v>
      </c>
      <c r="K28" s="37">
        <f t="shared" si="4"/>
        <v>604345.35</v>
      </c>
      <c r="L28" s="6">
        <f t="shared" si="5"/>
        <v>0.036851646834229354</v>
      </c>
    </row>
    <row r="29" spans="1:12" ht="12.75">
      <c r="A29" s="2"/>
      <c r="B29" s="120">
        <v>33135</v>
      </c>
      <c r="C29" s="122">
        <v>2171.54</v>
      </c>
      <c r="D29" s="6">
        <f t="shared" si="0"/>
        <v>0.0002445615427864804</v>
      </c>
      <c r="E29" s="122">
        <v>2171.54</v>
      </c>
      <c r="F29" s="6">
        <f t="shared" si="1"/>
        <v>0.00048290255457016963</v>
      </c>
      <c r="G29" s="122">
        <v>0</v>
      </c>
      <c r="H29" s="6">
        <f t="shared" si="2"/>
        <v>0</v>
      </c>
      <c r="I29" s="122">
        <v>32170.72</v>
      </c>
      <c r="J29" s="6">
        <f t="shared" si="3"/>
        <v>0.014642448868320172</v>
      </c>
      <c r="K29" s="37">
        <f t="shared" si="4"/>
        <v>36513.8</v>
      </c>
      <c r="L29" s="6">
        <f t="shared" si="5"/>
        <v>0.0022265310094231453</v>
      </c>
    </row>
    <row r="30" spans="1:12" ht="12.75">
      <c r="A30" s="2"/>
      <c r="B30" s="120">
        <v>33136</v>
      </c>
      <c r="C30" s="122">
        <v>21084.06</v>
      </c>
      <c r="D30" s="6">
        <f t="shared" si="0"/>
        <v>0.002374513129761699</v>
      </c>
      <c r="E30" s="122">
        <v>21084.06</v>
      </c>
      <c r="F30" s="6">
        <f t="shared" si="1"/>
        <v>0.0046886294678940895</v>
      </c>
      <c r="G30" s="122">
        <v>1117.29</v>
      </c>
      <c r="H30" s="6">
        <f t="shared" si="2"/>
        <v>0.0013523929853642128</v>
      </c>
      <c r="I30" s="122">
        <v>3383.38999999999</v>
      </c>
      <c r="J30" s="6">
        <f t="shared" si="3"/>
        <v>0.0015399442436036755</v>
      </c>
      <c r="K30" s="37">
        <f t="shared" si="4"/>
        <v>46668.799999999996</v>
      </c>
      <c r="L30" s="6">
        <f t="shared" si="5"/>
        <v>0.002845760517189853</v>
      </c>
    </row>
    <row r="31" spans="1:12" ht="12.75">
      <c r="A31" s="2"/>
      <c r="B31" s="120">
        <v>33137</v>
      </c>
      <c r="C31" s="122">
        <v>8306.21999999999</v>
      </c>
      <c r="D31" s="6">
        <f t="shared" si="0"/>
        <v>0.0009354568545474258</v>
      </c>
      <c r="E31" s="122">
        <v>8306.21999999999</v>
      </c>
      <c r="F31" s="6">
        <f t="shared" si="1"/>
        <v>0.0018471199502757627</v>
      </c>
      <c r="G31" s="122">
        <v>0</v>
      </c>
      <c r="H31" s="6">
        <f t="shared" si="2"/>
        <v>0</v>
      </c>
      <c r="I31" s="122">
        <v>74599.1499999999</v>
      </c>
      <c r="J31" s="6">
        <f t="shared" si="3"/>
        <v>0.03395367711680514</v>
      </c>
      <c r="K31" s="37">
        <f t="shared" si="4"/>
        <v>91211.58999999988</v>
      </c>
      <c r="L31" s="6">
        <f t="shared" si="5"/>
        <v>0.0055618816325276954</v>
      </c>
    </row>
    <row r="32" spans="1:12" ht="12.75">
      <c r="A32" s="2"/>
      <c r="B32" s="120">
        <v>33138</v>
      </c>
      <c r="C32" s="122">
        <v>112353.179999999</v>
      </c>
      <c r="D32" s="6">
        <f t="shared" si="0"/>
        <v>0.012653355239952702</v>
      </c>
      <c r="E32" s="122">
        <v>112353.179999999</v>
      </c>
      <c r="F32" s="6">
        <f t="shared" si="1"/>
        <v>0.024984866793188985</v>
      </c>
      <c r="G32" s="122">
        <v>19733.1199999999</v>
      </c>
      <c r="H32" s="6">
        <f t="shared" si="2"/>
        <v>0.023885412979038675</v>
      </c>
      <c r="I32" s="122">
        <v>15827.6299999999</v>
      </c>
      <c r="J32" s="6">
        <f t="shared" si="3"/>
        <v>0.007203919059992718</v>
      </c>
      <c r="K32" s="37">
        <f t="shared" si="4"/>
        <v>260267.1099999978</v>
      </c>
      <c r="L32" s="6">
        <f t="shared" si="5"/>
        <v>0.015870514467076553</v>
      </c>
    </row>
    <row r="33" spans="1:12" ht="12.75">
      <c r="A33" s="2"/>
      <c r="B33" s="120">
        <v>33139</v>
      </c>
      <c r="C33" s="122">
        <v>2605050.87</v>
      </c>
      <c r="D33" s="6">
        <f t="shared" si="0"/>
        <v>0.29338407756912743</v>
      </c>
      <c r="E33" s="122">
        <v>1728.45</v>
      </c>
      <c r="F33" s="6">
        <f t="shared" si="1"/>
        <v>0.0003843691207377298</v>
      </c>
      <c r="G33" s="122">
        <v>0</v>
      </c>
      <c r="H33" s="6">
        <f t="shared" si="2"/>
        <v>0</v>
      </c>
      <c r="I33" s="122">
        <v>0</v>
      </c>
      <c r="J33" s="6">
        <f t="shared" si="3"/>
        <v>0</v>
      </c>
      <c r="K33" s="37">
        <f t="shared" si="4"/>
        <v>2606779.3200000003</v>
      </c>
      <c r="L33" s="6">
        <f t="shared" si="5"/>
        <v>0.1589556548675564</v>
      </c>
    </row>
    <row r="34" spans="1:12" ht="12.75">
      <c r="A34" s="2"/>
      <c r="B34" s="120">
        <v>33140</v>
      </c>
      <c r="C34" s="122">
        <v>1577226.1</v>
      </c>
      <c r="D34" s="6">
        <f t="shared" si="0"/>
        <v>0.17762917023821972</v>
      </c>
      <c r="E34" s="122">
        <v>0</v>
      </c>
      <c r="F34" s="6">
        <f t="shared" si="1"/>
        <v>0</v>
      </c>
      <c r="G34" s="122">
        <v>0</v>
      </c>
      <c r="H34" s="6">
        <f t="shared" si="2"/>
        <v>0</v>
      </c>
      <c r="I34" s="122">
        <v>0</v>
      </c>
      <c r="J34" s="6">
        <f t="shared" si="3"/>
        <v>0</v>
      </c>
      <c r="K34" s="37">
        <f t="shared" si="4"/>
        <v>1577226.1</v>
      </c>
      <c r="L34" s="6">
        <f t="shared" si="5"/>
        <v>0.09617576972326984</v>
      </c>
    </row>
    <row r="35" spans="1:12" ht="12.75">
      <c r="A35" s="2"/>
      <c r="B35" s="120">
        <v>33141</v>
      </c>
      <c r="C35" s="122">
        <v>230036.54</v>
      </c>
      <c r="D35" s="6">
        <f t="shared" si="0"/>
        <v>0.025907001998426882</v>
      </c>
      <c r="E35" s="122">
        <v>28115.1399999999</v>
      </c>
      <c r="F35" s="6">
        <f t="shared" si="1"/>
        <v>0.006252186433635996</v>
      </c>
      <c r="G35" s="122">
        <v>17268.66</v>
      </c>
      <c r="H35" s="6">
        <f t="shared" si="2"/>
        <v>0.020902375077768143</v>
      </c>
      <c r="I35" s="122">
        <v>6941.11999999999</v>
      </c>
      <c r="J35" s="6">
        <f t="shared" si="3"/>
        <v>0.0031592390437290294</v>
      </c>
      <c r="K35" s="37">
        <f t="shared" si="4"/>
        <v>282361.4599999999</v>
      </c>
      <c r="L35" s="6">
        <f t="shared" si="5"/>
        <v>0.01721777921103782</v>
      </c>
    </row>
    <row r="36" spans="1:12" ht="12.75">
      <c r="A36" s="2"/>
      <c r="B36" s="120">
        <v>33142</v>
      </c>
      <c r="C36" s="122">
        <v>174554.92</v>
      </c>
      <c r="D36" s="6">
        <f t="shared" si="0"/>
        <v>0.01965859276650242</v>
      </c>
      <c r="E36" s="122">
        <v>174554.92</v>
      </c>
      <c r="F36" s="6">
        <f t="shared" si="1"/>
        <v>0.038817160531600434</v>
      </c>
      <c r="G36" s="122">
        <v>12328.84</v>
      </c>
      <c r="H36" s="6">
        <f t="shared" si="2"/>
        <v>0.014923105669680855</v>
      </c>
      <c r="I36" s="122">
        <v>8627.86</v>
      </c>
      <c r="J36" s="6">
        <f t="shared" si="3"/>
        <v>0.003926955905650383</v>
      </c>
      <c r="K36" s="37">
        <f t="shared" si="4"/>
        <v>370066.54000000004</v>
      </c>
      <c r="L36" s="6">
        <f t="shared" si="5"/>
        <v>0.02256584159577833</v>
      </c>
    </row>
    <row r="37" spans="1:12" ht="12.75">
      <c r="A37" s="2"/>
      <c r="B37" s="120">
        <v>33143</v>
      </c>
      <c r="C37" s="122">
        <v>32344.11</v>
      </c>
      <c r="D37" s="6">
        <f t="shared" si="0"/>
        <v>0.0036426340024386513</v>
      </c>
      <c r="E37" s="122">
        <v>32344.11</v>
      </c>
      <c r="F37" s="6">
        <f t="shared" si="1"/>
        <v>0.00719261599800076</v>
      </c>
      <c r="G37" s="122">
        <v>0</v>
      </c>
      <c r="H37" s="6">
        <f t="shared" si="2"/>
        <v>0</v>
      </c>
      <c r="I37" s="122">
        <v>56607.73</v>
      </c>
      <c r="J37" s="6">
        <f t="shared" si="3"/>
        <v>0.025764912693177953</v>
      </c>
      <c r="K37" s="37">
        <f t="shared" si="4"/>
        <v>121295.95000000001</v>
      </c>
      <c r="L37" s="6">
        <f t="shared" si="5"/>
        <v>0.007396359567956207</v>
      </c>
    </row>
    <row r="38" spans="1:12" ht="12.75">
      <c r="A38" s="2"/>
      <c r="B38" s="120">
        <v>33144</v>
      </c>
      <c r="C38" s="122">
        <v>15085.92</v>
      </c>
      <c r="D38" s="6">
        <f t="shared" si="0"/>
        <v>0.0016989951230709176</v>
      </c>
      <c r="E38" s="122">
        <v>15085.92</v>
      </c>
      <c r="F38" s="6">
        <f t="shared" si="1"/>
        <v>0.003354775553773457</v>
      </c>
      <c r="G38" s="122">
        <v>511.389999999999</v>
      </c>
      <c r="H38" s="6">
        <f t="shared" si="2"/>
        <v>0.0006189979761614294</v>
      </c>
      <c r="I38" s="122">
        <v>26208.65</v>
      </c>
      <c r="J38" s="6">
        <f t="shared" si="3"/>
        <v>0.011928822778374232</v>
      </c>
      <c r="K38" s="37">
        <f t="shared" si="4"/>
        <v>56891.880000000005</v>
      </c>
      <c r="L38" s="6">
        <f t="shared" si="5"/>
        <v>0.00346914139323709</v>
      </c>
    </row>
    <row r="39" spans="1:12" ht="12.75">
      <c r="A39" s="2"/>
      <c r="B39" s="120">
        <v>33145</v>
      </c>
      <c r="C39" s="122">
        <v>10310.68</v>
      </c>
      <c r="D39" s="6">
        <f t="shared" si="0"/>
        <v>0.001161201639379292</v>
      </c>
      <c r="E39" s="122">
        <v>10310.68</v>
      </c>
      <c r="F39" s="6">
        <f t="shared" si="1"/>
        <v>0.0022928676014973507</v>
      </c>
      <c r="G39" s="122">
        <v>0</v>
      </c>
      <c r="H39" s="6">
        <f t="shared" si="2"/>
        <v>0</v>
      </c>
      <c r="I39" s="122">
        <v>28990.6699999999</v>
      </c>
      <c r="J39" s="6">
        <f t="shared" si="3"/>
        <v>0.013195054482254115</v>
      </c>
      <c r="K39" s="37">
        <f t="shared" si="4"/>
        <v>49612.0299999999</v>
      </c>
      <c r="L39" s="6">
        <f t="shared" si="5"/>
        <v>0.0030252321926348704</v>
      </c>
    </row>
    <row r="40" spans="1:12" ht="12.75">
      <c r="A40" s="2"/>
      <c r="B40" s="120">
        <v>33146</v>
      </c>
      <c r="C40" s="122">
        <v>37894.51</v>
      </c>
      <c r="D40" s="6">
        <f t="shared" si="0"/>
        <v>0.004267726971981962</v>
      </c>
      <c r="E40" s="122">
        <v>37894.51</v>
      </c>
      <c r="F40" s="6">
        <f t="shared" si="1"/>
        <v>0.008426902420947733</v>
      </c>
      <c r="G40" s="122">
        <v>1397.49</v>
      </c>
      <c r="H40" s="6">
        <f t="shared" si="2"/>
        <v>0.001691553377472844</v>
      </c>
      <c r="I40" s="122">
        <v>48779.2699999999</v>
      </c>
      <c r="J40" s="6">
        <f t="shared" si="3"/>
        <v>0.022201802347258087</v>
      </c>
      <c r="K40" s="37">
        <f t="shared" si="4"/>
        <v>125965.77999999991</v>
      </c>
      <c r="L40" s="6">
        <f t="shared" si="5"/>
        <v>0.007681115504170303</v>
      </c>
    </row>
    <row r="41" spans="1:12" ht="12.75">
      <c r="A41" s="2"/>
      <c r="B41" s="120">
        <v>33147</v>
      </c>
      <c r="C41" s="122">
        <v>960.539999999999</v>
      </c>
      <c r="D41" s="6">
        <f t="shared" si="0"/>
        <v>0.00010817721262704148</v>
      </c>
      <c r="E41" s="122">
        <v>960.539999999999</v>
      </c>
      <c r="F41" s="6">
        <f t="shared" si="1"/>
        <v>0.0002136028900074741</v>
      </c>
      <c r="G41" s="122">
        <v>0</v>
      </c>
      <c r="H41" s="6">
        <f t="shared" si="2"/>
        <v>0</v>
      </c>
      <c r="I41" s="122">
        <v>0</v>
      </c>
      <c r="J41" s="6">
        <f t="shared" si="3"/>
        <v>0</v>
      </c>
      <c r="K41" s="37">
        <f t="shared" si="4"/>
        <v>1921.079999999998</v>
      </c>
      <c r="L41" s="6">
        <f t="shared" si="5"/>
        <v>0.00011714322233190222</v>
      </c>
    </row>
    <row r="42" spans="1:12" ht="12.75">
      <c r="A42" s="2"/>
      <c r="B42" s="120">
        <v>33149</v>
      </c>
      <c r="C42" s="122">
        <v>166036.5</v>
      </c>
      <c r="D42" s="6">
        <f t="shared" si="0"/>
        <v>0.018699237683334157</v>
      </c>
      <c r="E42" s="122">
        <v>166036.5</v>
      </c>
      <c r="F42" s="6">
        <f t="shared" si="1"/>
        <v>0.03692285198609741</v>
      </c>
      <c r="G42" s="122">
        <v>74438.27</v>
      </c>
      <c r="H42" s="6">
        <f t="shared" si="2"/>
        <v>0.09010175889039312</v>
      </c>
      <c r="I42" s="122">
        <v>39731.23</v>
      </c>
      <c r="J42" s="6">
        <f t="shared" si="3"/>
        <v>0.01808360222433531</v>
      </c>
      <c r="K42" s="37">
        <f t="shared" si="4"/>
        <v>446242.5</v>
      </c>
      <c r="L42" s="6">
        <f t="shared" si="5"/>
        <v>0.027210883665148733</v>
      </c>
    </row>
    <row r="43" spans="1:12" ht="12.75">
      <c r="A43" s="2"/>
      <c r="B43" s="120">
        <v>33150</v>
      </c>
      <c r="C43" s="122">
        <v>182.81</v>
      </c>
      <c r="D43" s="6">
        <f t="shared" si="0"/>
        <v>2.0588290170476473E-05</v>
      </c>
      <c r="E43" s="122">
        <v>182.81</v>
      </c>
      <c r="F43" s="6">
        <f t="shared" si="1"/>
        <v>4.065290807490201E-05</v>
      </c>
      <c r="G43" s="122">
        <v>0</v>
      </c>
      <c r="H43" s="6">
        <f t="shared" si="2"/>
        <v>0</v>
      </c>
      <c r="I43" s="122">
        <v>0</v>
      </c>
      <c r="J43" s="6">
        <f t="shared" si="3"/>
        <v>0</v>
      </c>
      <c r="K43" s="37">
        <f t="shared" si="4"/>
        <v>365.62</v>
      </c>
      <c r="L43" s="6">
        <f t="shared" si="5"/>
        <v>2.22947013913997E-05</v>
      </c>
    </row>
    <row r="44" spans="1:12" ht="12.75">
      <c r="A44" s="2"/>
      <c r="B44" s="120">
        <v>33154</v>
      </c>
      <c r="C44" s="122">
        <v>5482.25</v>
      </c>
      <c r="D44" s="6">
        <f t="shared" si="0"/>
        <v>0.0006174178315578724</v>
      </c>
      <c r="E44" s="122">
        <v>5482.25</v>
      </c>
      <c r="F44" s="6">
        <f t="shared" si="1"/>
        <v>0.0012191313675052324</v>
      </c>
      <c r="G44" s="122">
        <v>7601.1</v>
      </c>
      <c r="H44" s="6">
        <f t="shared" si="2"/>
        <v>0.009200542671152449</v>
      </c>
      <c r="I44" s="122">
        <v>847.73</v>
      </c>
      <c r="J44" s="6">
        <f t="shared" si="3"/>
        <v>0.0003858428775961825</v>
      </c>
      <c r="K44" s="37">
        <f t="shared" si="4"/>
        <v>19413.329999999998</v>
      </c>
      <c r="L44" s="6">
        <f t="shared" si="5"/>
        <v>0.001183782056131233</v>
      </c>
    </row>
    <row r="45" spans="1:12" ht="12.75">
      <c r="A45" s="2"/>
      <c r="B45" s="120">
        <v>33155</v>
      </c>
      <c r="C45" s="122">
        <v>0</v>
      </c>
      <c r="D45" s="6">
        <f t="shared" si="0"/>
        <v>0</v>
      </c>
      <c r="E45" s="122">
        <v>0</v>
      </c>
      <c r="F45" s="6">
        <f t="shared" si="1"/>
        <v>0</v>
      </c>
      <c r="G45" s="122">
        <v>0</v>
      </c>
      <c r="H45" s="6">
        <f t="shared" si="2"/>
        <v>0</v>
      </c>
      <c r="I45" s="122">
        <v>41522.6299999999</v>
      </c>
      <c r="J45" s="6">
        <f t="shared" si="3"/>
        <v>0.01889895490847503</v>
      </c>
      <c r="K45" s="37">
        <f t="shared" si="4"/>
        <v>41522.6299999999</v>
      </c>
      <c r="L45" s="6">
        <f t="shared" si="5"/>
        <v>0.0025319584181269423</v>
      </c>
    </row>
    <row r="46" spans="1:12" ht="12.75">
      <c r="A46" s="2"/>
      <c r="B46" s="120">
        <v>33156</v>
      </c>
      <c r="C46" s="122">
        <v>67441.71</v>
      </c>
      <c r="D46" s="6">
        <f t="shared" si="0"/>
        <v>0.007595369482375828</v>
      </c>
      <c r="E46" s="122">
        <v>67441.71</v>
      </c>
      <c r="F46" s="6">
        <f t="shared" si="1"/>
        <v>0.014997547382770088</v>
      </c>
      <c r="G46" s="122">
        <v>6660.27</v>
      </c>
      <c r="H46" s="6">
        <f t="shared" si="2"/>
        <v>0.00806174084492988</v>
      </c>
      <c r="I46" s="122">
        <v>72827.63</v>
      </c>
      <c r="J46" s="6">
        <f t="shared" si="3"/>
        <v>0.03314737278108604</v>
      </c>
      <c r="K46" s="37">
        <f t="shared" si="4"/>
        <v>214371.32</v>
      </c>
      <c r="L46" s="6">
        <f t="shared" si="5"/>
        <v>0.013071890395164898</v>
      </c>
    </row>
    <row r="47" spans="1:12" ht="12.75">
      <c r="A47" s="2"/>
      <c r="B47" s="120">
        <v>33157</v>
      </c>
      <c r="C47" s="122">
        <v>140.12</v>
      </c>
      <c r="D47" s="6">
        <f t="shared" si="0"/>
        <v>1.5780489134550427E-05</v>
      </c>
      <c r="E47" s="122">
        <v>140.12</v>
      </c>
      <c r="F47" s="6">
        <f t="shared" si="1"/>
        <v>3.11595945487406E-05</v>
      </c>
      <c r="G47" s="122">
        <v>0</v>
      </c>
      <c r="H47" s="6">
        <f t="shared" si="2"/>
        <v>0</v>
      </c>
      <c r="I47" s="122">
        <v>9315.30999999999</v>
      </c>
      <c r="J47" s="6">
        <f t="shared" si="3"/>
        <v>0.00423984761197609</v>
      </c>
      <c r="K47" s="37">
        <f t="shared" si="4"/>
        <v>9595.54999999999</v>
      </c>
      <c r="L47" s="6">
        <f t="shared" si="5"/>
        <v>0.0005851154803792056</v>
      </c>
    </row>
    <row r="48" spans="1:12" ht="12.75">
      <c r="A48" s="2"/>
      <c r="B48" s="120">
        <v>33158</v>
      </c>
      <c r="C48" s="122">
        <v>47.53</v>
      </c>
      <c r="D48" s="6">
        <f t="shared" si="0"/>
        <v>5.352887871575662E-06</v>
      </c>
      <c r="E48" s="122">
        <v>47.53</v>
      </c>
      <c r="F48" s="6">
        <f t="shared" si="1"/>
        <v>1.0569622672720817E-05</v>
      </c>
      <c r="G48" s="122">
        <v>0</v>
      </c>
      <c r="H48" s="6">
        <f t="shared" si="2"/>
        <v>0</v>
      </c>
      <c r="I48" s="122">
        <v>1167.08999999999</v>
      </c>
      <c r="J48" s="6">
        <f t="shared" si="3"/>
        <v>0.0005311990421640436</v>
      </c>
      <c r="K48" s="37">
        <f t="shared" si="4"/>
        <v>1262.1499999999899</v>
      </c>
      <c r="L48" s="6">
        <f t="shared" si="5"/>
        <v>7.6963123902289E-05</v>
      </c>
    </row>
    <row r="49" spans="1:12" ht="12.75">
      <c r="A49" s="2"/>
      <c r="B49" s="120">
        <v>33160</v>
      </c>
      <c r="C49" s="122">
        <v>369931.88</v>
      </c>
      <c r="D49" s="6">
        <f t="shared" si="0"/>
        <v>0.04166218964361842</v>
      </c>
      <c r="E49" s="122">
        <v>369931.88</v>
      </c>
      <c r="F49" s="6">
        <f t="shared" si="1"/>
        <v>0.08226468306775166</v>
      </c>
      <c r="G49" s="122">
        <v>48972.3</v>
      </c>
      <c r="H49" s="6">
        <f t="shared" si="2"/>
        <v>0.05927717512655787</v>
      </c>
      <c r="I49" s="122">
        <v>94878.2899999999</v>
      </c>
      <c r="J49" s="6">
        <f t="shared" si="3"/>
        <v>0.04318369343423621</v>
      </c>
      <c r="K49" s="37">
        <f t="shared" si="4"/>
        <v>883714.35</v>
      </c>
      <c r="L49" s="6">
        <f t="shared" si="5"/>
        <v>0.05388695243297653</v>
      </c>
    </row>
    <row r="50" spans="1:12" ht="12.75">
      <c r="A50" s="2"/>
      <c r="B50" s="120">
        <v>33161</v>
      </c>
      <c r="C50" s="122">
        <v>0</v>
      </c>
      <c r="D50" s="6">
        <f t="shared" si="0"/>
        <v>0</v>
      </c>
      <c r="E50" s="122">
        <v>0</v>
      </c>
      <c r="F50" s="6">
        <f t="shared" si="1"/>
        <v>0</v>
      </c>
      <c r="G50" s="122">
        <v>0</v>
      </c>
      <c r="H50" s="6">
        <f t="shared" si="2"/>
        <v>0</v>
      </c>
      <c r="I50" s="122">
        <v>2270.19</v>
      </c>
      <c r="J50" s="6">
        <f t="shared" si="3"/>
        <v>0.0010332731439138376</v>
      </c>
      <c r="K50" s="37">
        <f t="shared" si="4"/>
        <v>2270.19</v>
      </c>
      <c r="L50" s="6">
        <f t="shared" si="5"/>
        <v>0.00013843118032859714</v>
      </c>
    </row>
    <row r="51" spans="1:12" ht="12.75">
      <c r="A51" s="2"/>
      <c r="B51" s="120">
        <v>33162</v>
      </c>
      <c r="C51" s="122">
        <v>0</v>
      </c>
      <c r="D51" s="6">
        <f t="shared" si="0"/>
        <v>0</v>
      </c>
      <c r="E51" s="122">
        <v>0</v>
      </c>
      <c r="F51" s="6">
        <f t="shared" si="1"/>
        <v>0</v>
      </c>
      <c r="G51" s="122">
        <v>0</v>
      </c>
      <c r="H51" s="6">
        <f t="shared" si="2"/>
        <v>0</v>
      </c>
      <c r="I51" s="122">
        <v>2286.98999999999</v>
      </c>
      <c r="J51" s="6">
        <f t="shared" si="3"/>
        <v>0.001040919635536892</v>
      </c>
      <c r="K51" s="37">
        <f t="shared" si="4"/>
        <v>2286.98999999999</v>
      </c>
      <c r="L51" s="6">
        <f t="shared" si="5"/>
        <v>0.00013945560728383831</v>
      </c>
    </row>
    <row r="52" spans="1:12" ht="12.75">
      <c r="A52" s="2"/>
      <c r="B52" s="120">
        <v>33165</v>
      </c>
      <c r="C52" s="122">
        <v>0</v>
      </c>
      <c r="D52" s="6">
        <f t="shared" si="0"/>
        <v>0</v>
      </c>
      <c r="E52" s="122">
        <v>0</v>
      </c>
      <c r="F52" s="6">
        <f t="shared" si="1"/>
        <v>0</v>
      </c>
      <c r="G52" s="122">
        <v>0</v>
      </c>
      <c r="H52" s="6">
        <f t="shared" si="2"/>
        <v>0</v>
      </c>
      <c r="I52" s="122">
        <v>29835.1699999999</v>
      </c>
      <c r="J52" s="6">
        <f t="shared" si="3"/>
        <v>0.013579427230806101</v>
      </c>
      <c r="K52" s="37">
        <f t="shared" si="4"/>
        <v>29835.1699999999</v>
      </c>
      <c r="L52" s="6">
        <f t="shared" si="5"/>
        <v>0.0018192828787036931</v>
      </c>
    </row>
    <row r="53" spans="1:12" ht="12.75">
      <c r="A53" s="2"/>
      <c r="B53" s="120">
        <v>33166</v>
      </c>
      <c r="C53" s="122">
        <v>268702.429999999</v>
      </c>
      <c r="D53" s="6">
        <f t="shared" si="0"/>
        <v>0.030261602747946623</v>
      </c>
      <c r="E53" s="122">
        <v>268702.429999999</v>
      </c>
      <c r="F53" s="6">
        <f t="shared" si="1"/>
        <v>0.05975348824622696</v>
      </c>
      <c r="G53" s="122">
        <v>7296.54</v>
      </c>
      <c r="H53" s="6">
        <f t="shared" si="2"/>
        <v>0.008831896386282338</v>
      </c>
      <c r="I53" s="122">
        <v>23959.33</v>
      </c>
      <c r="J53" s="6">
        <f t="shared" si="3"/>
        <v>0.010905048579708802</v>
      </c>
      <c r="K53" s="37">
        <f t="shared" si="4"/>
        <v>568660.729999998</v>
      </c>
      <c r="L53" s="6">
        <f t="shared" si="5"/>
        <v>0.03467567739282677</v>
      </c>
    </row>
    <row r="54" spans="1:12" ht="12.75">
      <c r="A54" s="2"/>
      <c r="B54" s="120">
        <v>33168</v>
      </c>
      <c r="C54" s="122">
        <v>1350.07999999999</v>
      </c>
      <c r="D54" s="6">
        <f t="shared" si="0"/>
        <v>0.00015204769319707167</v>
      </c>
      <c r="E54" s="122">
        <v>1350.07999999999</v>
      </c>
      <c r="F54" s="6">
        <f t="shared" si="1"/>
        <v>0.00030022798607167714</v>
      </c>
      <c r="G54" s="122">
        <v>0</v>
      </c>
      <c r="H54" s="6">
        <f t="shared" si="2"/>
        <v>0</v>
      </c>
      <c r="I54" s="122">
        <v>3011.90999999999</v>
      </c>
      <c r="J54" s="6">
        <f t="shared" si="3"/>
        <v>0.0013708657490718909</v>
      </c>
      <c r="K54" s="37">
        <f t="shared" si="4"/>
        <v>5712.06999999997</v>
      </c>
      <c r="L54" s="6">
        <f t="shared" si="5"/>
        <v>0.00034830943322786443</v>
      </c>
    </row>
    <row r="55" spans="1:12" ht="12.75">
      <c r="A55" s="2"/>
      <c r="B55" s="120">
        <v>33169</v>
      </c>
      <c r="C55" s="122">
        <v>5228.07999999999</v>
      </c>
      <c r="D55" s="6">
        <f t="shared" si="0"/>
        <v>0.000588792889198974</v>
      </c>
      <c r="E55" s="122">
        <v>5228.07999999999</v>
      </c>
      <c r="F55" s="6">
        <f t="shared" si="1"/>
        <v>0.0011626095708562622</v>
      </c>
      <c r="G55" s="122">
        <v>0</v>
      </c>
      <c r="H55" s="6">
        <f t="shared" si="2"/>
        <v>0</v>
      </c>
      <c r="I55" s="122">
        <v>21240.56</v>
      </c>
      <c r="J55" s="6">
        <f t="shared" si="3"/>
        <v>0.00966760500649307</v>
      </c>
      <c r="K55" s="37">
        <f t="shared" si="4"/>
        <v>31696.71999999998</v>
      </c>
      <c r="L55" s="6">
        <f t="shared" si="5"/>
        <v>0.0019327960929019369</v>
      </c>
    </row>
    <row r="56" spans="1:12" ht="12.75">
      <c r="A56" s="2"/>
      <c r="B56" s="120">
        <v>33170</v>
      </c>
      <c r="C56" s="122">
        <v>578.84</v>
      </c>
      <c r="D56" s="6">
        <f t="shared" si="0"/>
        <v>6.518968263376512E-05</v>
      </c>
      <c r="E56" s="122">
        <v>578.84</v>
      </c>
      <c r="F56" s="6">
        <f t="shared" si="1"/>
        <v>0.00012872123685835722</v>
      </c>
      <c r="G56" s="122">
        <v>0</v>
      </c>
      <c r="H56" s="6">
        <f t="shared" si="2"/>
        <v>0</v>
      </c>
      <c r="I56" s="122">
        <v>0</v>
      </c>
      <c r="J56" s="6">
        <f t="shared" si="3"/>
        <v>0</v>
      </c>
      <c r="K56" s="37">
        <f t="shared" si="4"/>
        <v>1157.68</v>
      </c>
      <c r="L56" s="6">
        <f t="shared" si="5"/>
        <v>7.059277366335432E-05</v>
      </c>
    </row>
    <row r="57" spans="1:12" ht="12.75">
      <c r="A57" s="2"/>
      <c r="B57" s="120">
        <v>33172</v>
      </c>
      <c r="C57" s="122">
        <v>174409.06</v>
      </c>
      <c r="D57" s="6">
        <f t="shared" si="0"/>
        <v>0.01964216583140989</v>
      </c>
      <c r="E57" s="122">
        <v>174409.06</v>
      </c>
      <c r="F57" s="6">
        <f t="shared" si="1"/>
        <v>0.03878472448777457</v>
      </c>
      <c r="G57" s="122">
        <v>9632.75</v>
      </c>
      <c r="H57" s="6">
        <f t="shared" si="2"/>
        <v>0.011659697598445455</v>
      </c>
      <c r="I57" s="122">
        <v>125195.39</v>
      </c>
      <c r="J57" s="6">
        <f t="shared" si="3"/>
        <v>0.05698247029051269</v>
      </c>
      <c r="K57" s="37">
        <f t="shared" si="4"/>
        <v>483646.26</v>
      </c>
      <c r="L57" s="6">
        <f t="shared" si="5"/>
        <v>0.029491682472969915</v>
      </c>
    </row>
    <row r="58" spans="1:12" ht="12.75">
      <c r="A58" s="2"/>
      <c r="B58" s="120">
        <v>33173</v>
      </c>
      <c r="C58" s="122">
        <v>0</v>
      </c>
      <c r="D58" s="6">
        <f t="shared" si="0"/>
        <v>0</v>
      </c>
      <c r="E58" s="122">
        <v>0</v>
      </c>
      <c r="F58" s="6">
        <f t="shared" si="1"/>
        <v>0</v>
      </c>
      <c r="G58" s="122">
        <v>0</v>
      </c>
      <c r="H58" s="6">
        <f t="shared" si="2"/>
        <v>0</v>
      </c>
      <c r="I58" s="122">
        <v>16435.5</v>
      </c>
      <c r="J58" s="6">
        <f t="shared" si="3"/>
        <v>0.007480590063737342</v>
      </c>
      <c r="K58" s="37">
        <f t="shared" si="4"/>
        <v>16435.5</v>
      </c>
      <c r="L58" s="6">
        <f t="shared" si="5"/>
        <v>0.0010022005489807716</v>
      </c>
    </row>
    <row r="59" spans="1:12" ht="12.75">
      <c r="A59" s="2"/>
      <c r="B59" s="120">
        <v>33174</v>
      </c>
      <c r="C59" s="122">
        <v>226.349999999999</v>
      </c>
      <c r="D59" s="6">
        <f t="shared" si="0"/>
        <v>2.5491819266382196E-05</v>
      </c>
      <c r="E59" s="122">
        <v>226.349999999999</v>
      </c>
      <c r="F59" s="6">
        <f t="shared" si="1"/>
        <v>5.033524283547962E-05</v>
      </c>
      <c r="G59" s="122">
        <v>0</v>
      </c>
      <c r="H59" s="6">
        <f t="shared" si="2"/>
        <v>0</v>
      </c>
      <c r="I59" s="122">
        <v>11654.41</v>
      </c>
      <c r="J59" s="6">
        <f t="shared" si="3"/>
        <v>0.005304485025993801</v>
      </c>
      <c r="K59" s="37">
        <f t="shared" si="4"/>
        <v>12107.109999999997</v>
      </c>
      <c r="L59" s="6">
        <f t="shared" si="5"/>
        <v>0.0007382648710760602</v>
      </c>
    </row>
    <row r="60" spans="1:12" ht="12.75">
      <c r="A60" s="2"/>
      <c r="B60" s="120">
        <v>33175</v>
      </c>
      <c r="C60" s="122">
        <v>8714.90999999999</v>
      </c>
      <c r="D60" s="6">
        <f t="shared" si="0"/>
        <v>0.0009814840319981781</v>
      </c>
      <c r="E60" s="122">
        <v>8714.90999999999</v>
      </c>
      <c r="F60" s="6">
        <f t="shared" si="1"/>
        <v>0.0019380035835624085</v>
      </c>
      <c r="G60" s="122">
        <v>0</v>
      </c>
      <c r="H60" s="6">
        <f t="shared" si="2"/>
        <v>0</v>
      </c>
      <c r="I60" s="122">
        <v>23051.4599999999</v>
      </c>
      <c r="J60" s="6">
        <f t="shared" si="3"/>
        <v>0.010491833082695266</v>
      </c>
      <c r="K60" s="37">
        <f t="shared" si="4"/>
        <v>40481.27999999988</v>
      </c>
      <c r="L60" s="6">
        <f t="shared" si="5"/>
        <v>0.002468459191350687</v>
      </c>
    </row>
    <row r="61" spans="1:12" ht="12.75">
      <c r="A61" s="2"/>
      <c r="B61" s="120">
        <v>33176</v>
      </c>
      <c r="C61" s="122">
        <v>15698.41</v>
      </c>
      <c r="D61" s="6">
        <f t="shared" si="0"/>
        <v>0.0017679745106674119</v>
      </c>
      <c r="E61" s="122">
        <v>15698.41</v>
      </c>
      <c r="F61" s="6">
        <f t="shared" si="1"/>
        <v>0.0034909798077354766</v>
      </c>
      <c r="G61" s="122">
        <v>0</v>
      </c>
      <c r="H61" s="6">
        <f t="shared" si="2"/>
        <v>0</v>
      </c>
      <c r="I61" s="122">
        <v>64863.12</v>
      </c>
      <c r="J61" s="6">
        <f t="shared" si="3"/>
        <v>0.029522339507468763</v>
      </c>
      <c r="K61" s="37">
        <f t="shared" si="4"/>
        <v>96259.94</v>
      </c>
      <c r="L61" s="6">
        <f t="shared" si="5"/>
        <v>0.005869718883688123</v>
      </c>
    </row>
    <row r="62" spans="1:12" ht="12.75">
      <c r="A62" s="2"/>
      <c r="B62" s="120">
        <v>33177</v>
      </c>
      <c r="C62" s="122">
        <v>3296</v>
      </c>
      <c r="D62" s="6">
        <f t="shared" si="0"/>
        <v>0.0003711996302275065</v>
      </c>
      <c r="E62" s="122">
        <v>3296</v>
      </c>
      <c r="F62" s="6">
        <f t="shared" si="1"/>
        <v>0.0007329576336900445</v>
      </c>
      <c r="G62" s="122">
        <v>0</v>
      </c>
      <c r="H62" s="6">
        <f t="shared" si="2"/>
        <v>0</v>
      </c>
      <c r="I62" s="122">
        <v>13510.3899999999</v>
      </c>
      <c r="J62" s="6">
        <f t="shared" si="3"/>
        <v>0.0061492311880512055</v>
      </c>
      <c r="K62" s="37">
        <f t="shared" si="4"/>
        <v>20102.389999999898</v>
      </c>
      <c r="L62" s="6">
        <f t="shared" si="5"/>
        <v>0.00122579941552283</v>
      </c>
    </row>
    <row r="63" spans="1:12" ht="12.75">
      <c r="A63" s="2"/>
      <c r="B63" s="120">
        <v>33178</v>
      </c>
      <c r="C63" s="122">
        <v>221590.859999999</v>
      </c>
      <c r="D63" s="6">
        <f t="shared" si="0"/>
        <v>0.024955838984767834</v>
      </c>
      <c r="E63" s="122">
        <v>221590.859999999</v>
      </c>
      <c r="F63" s="6">
        <f t="shared" si="1"/>
        <v>0.04927691516776128</v>
      </c>
      <c r="G63" s="122">
        <v>62730.65</v>
      </c>
      <c r="H63" s="6">
        <f t="shared" si="2"/>
        <v>0.07593059190303104</v>
      </c>
      <c r="I63" s="122">
        <v>31038.4599999999</v>
      </c>
      <c r="J63" s="6">
        <f t="shared" si="3"/>
        <v>0.0141271026418246</v>
      </c>
      <c r="K63" s="37">
        <f t="shared" si="4"/>
        <v>536950.8299999979</v>
      </c>
      <c r="L63" s="6">
        <f t="shared" si="5"/>
        <v>0.032742077612587316</v>
      </c>
    </row>
    <row r="64" spans="1:12" ht="12.75">
      <c r="A64" s="2"/>
      <c r="B64" s="120">
        <v>33179</v>
      </c>
      <c r="C64" s="122">
        <v>2169.05</v>
      </c>
      <c r="D64" s="6">
        <f t="shared" si="0"/>
        <v>0.00024428111588136315</v>
      </c>
      <c r="E64" s="122">
        <v>2169.05</v>
      </c>
      <c r="F64" s="6">
        <f t="shared" si="1"/>
        <v>0.000482348833542291</v>
      </c>
      <c r="G64" s="122">
        <v>0</v>
      </c>
      <c r="H64" s="6">
        <f t="shared" si="2"/>
        <v>0</v>
      </c>
      <c r="I64" s="122">
        <v>555.039999999999</v>
      </c>
      <c r="J64" s="6">
        <f t="shared" si="3"/>
        <v>0.00025262551847992254</v>
      </c>
      <c r="K64" s="37">
        <f t="shared" si="4"/>
        <v>4893.139999999999</v>
      </c>
      <c r="L64" s="6">
        <f t="shared" si="5"/>
        <v>0.0002983728876054743</v>
      </c>
    </row>
    <row r="65" spans="1:12" ht="12.75">
      <c r="A65" s="2"/>
      <c r="B65" s="120">
        <v>33180</v>
      </c>
      <c r="C65" s="122">
        <v>170934.34</v>
      </c>
      <c r="D65" s="6">
        <f t="shared" si="0"/>
        <v>0.019250838531912277</v>
      </c>
      <c r="E65" s="122">
        <v>170934.34</v>
      </c>
      <c r="F65" s="6">
        <f t="shared" si="1"/>
        <v>0.03801202347171405</v>
      </c>
      <c r="G65" s="122">
        <v>53613.2799999999</v>
      </c>
      <c r="H65" s="6">
        <f t="shared" si="2"/>
        <v>0.06489472186663024</v>
      </c>
      <c r="I65" s="122">
        <v>70735.02</v>
      </c>
      <c r="J65" s="6">
        <f t="shared" si="3"/>
        <v>0.03219492487422118</v>
      </c>
      <c r="K65" s="37">
        <f t="shared" si="4"/>
        <v>466216.9799999999</v>
      </c>
      <c r="L65" s="6">
        <f t="shared" si="5"/>
        <v>0.028428883410918888</v>
      </c>
    </row>
    <row r="66" spans="1:12" ht="12.75">
      <c r="A66" s="2"/>
      <c r="B66" s="120">
        <v>33181</v>
      </c>
      <c r="C66" s="122">
        <v>17111.8699999999</v>
      </c>
      <c r="D66" s="6">
        <f t="shared" si="0"/>
        <v>0.0019271601385015547</v>
      </c>
      <c r="E66" s="122">
        <v>17111.8699999999</v>
      </c>
      <c r="F66" s="6">
        <f t="shared" si="1"/>
        <v>0.003805302106556914</v>
      </c>
      <c r="G66" s="122">
        <v>0</v>
      </c>
      <c r="H66" s="6">
        <f t="shared" si="2"/>
        <v>0</v>
      </c>
      <c r="I66" s="122">
        <v>27089.36</v>
      </c>
      <c r="J66" s="6">
        <f t="shared" si="3"/>
        <v>0.012329676447263778</v>
      </c>
      <c r="K66" s="37">
        <f t="shared" si="4"/>
        <v>61313.0999999998</v>
      </c>
      <c r="L66" s="6">
        <f t="shared" si="5"/>
        <v>0.003738737639847449</v>
      </c>
    </row>
    <row r="67" spans="1:12" ht="12.75">
      <c r="A67" s="2"/>
      <c r="B67" s="120">
        <v>33183</v>
      </c>
      <c r="C67" s="122">
        <v>22619.54</v>
      </c>
      <c r="D67" s="6">
        <f t="shared" si="0"/>
        <v>0.002547440802159069</v>
      </c>
      <c r="E67" s="122">
        <v>22619.54</v>
      </c>
      <c r="F67" s="6">
        <f t="shared" si="1"/>
        <v>0.005030086320860834</v>
      </c>
      <c r="G67" s="122">
        <v>0</v>
      </c>
      <c r="H67" s="6">
        <f t="shared" si="2"/>
        <v>0</v>
      </c>
      <c r="I67" s="122">
        <v>43344.11</v>
      </c>
      <c r="J67" s="6">
        <f t="shared" si="3"/>
        <v>0.0197279984538066</v>
      </c>
      <c r="K67" s="37">
        <f t="shared" si="4"/>
        <v>88583.19</v>
      </c>
      <c r="L67" s="6">
        <f t="shared" si="5"/>
        <v>0.005401607596268322</v>
      </c>
    </row>
    <row r="68" spans="1:12" ht="12.75">
      <c r="A68" s="2"/>
      <c r="B68" s="120">
        <v>33184</v>
      </c>
      <c r="C68" s="122">
        <v>0</v>
      </c>
      <c r="D68" s="6">
        <f aca="true" t="shared" si="6" ref="D68:D77">+C68/$C$79</f>
        <v>0</v>
      </c>
      <c r="E68" s="122">
        <v>0</v>
      </c>
      <c r="F68" s="6">
        <f aca="true" t="shared" si="7" ref="F68:F77">+E68/$E$79</f>
        <v>0</v>
      </c>
      <c r="G68" s="122">
        <v>0</v>
      </c>
      <c r="H68" s="6">
        <f aca="true" t="shared" si="8" ref="H68:H77">+G68/$G$79</f>
        <v>0</v>
      </c>
      <c r="I68" s="122">
        <v>10376.18</v>
      </c>
      <c r="J68" s="6">
        <f aca="true" t="shared" si="9" ref="J68:J77">+I68/$I$79</f>
        <v>0.00472270080055673</v>
      </c>
      <c r="K68" s="37">
        <f aca="true" t="shared" si="10" ref="K68:K77">+C68+E68+G68+I68</f>
        <v>10376.18</v>
      </c>
      <c r="L68" s="6">
        <f aca="true" t="shared" si="11" ref="L68:L77">+K68/$K$79</f>
        <v>0.0006327165764548267</v>
      </c>
    </row>
    <row r="69" spans="1:12" ht="12.75">
      <c r="A69" s="2"/>
      <c r="B69" s="120">
        <v>33185</v>
      </c>
      <c r="C69" s="122">
        <v>388.089999999999</v>
      </c>
      <c r="D69" s="6">
        <f t="shared" si="6"/>
        <v>4.3707179761830286E-05</v>
      </c>
      <c r="E69" s="122">
        <v>388.089999999999</v>
      </c>
      <c r="F69" s="6">
        <f t="shared" si="7"/>
        <v>8.630264807608271E-05</v>
      </c>
      <c r="G69" s="122">
        <v>0</v>
      </c>
      <c r="H69" s="6">
        <f t="shared" si="8"/>
        <v>0</v>
      </c>
      <c r="I69" s="122">
        <v>2306.76</v>
      </c>
      <c r="J69" s="6">
        <f t="shared" si="9"/>
        <v>0.001049917917643318</v>
      </c>
      <c r="K69" s="37">
        <f t="shared" si="10"/>
        <v>3082.9399999999982</v>
      </c>
      <c r="L69" s="6">
        <f t="shared" si="11"/>
        <v>0.0001879908831781679</v>
      </c>
    </row>
    <row r="70" spans="1:12" ht="12.75">
      <c r="A70" s="2"/>
      <c r="B70" s="120">
        <v>33186</v>
      </c>
      <c r="C70" s="122">
        <v>22251.1699999999</v>
      </c>
      <c r="D70" s="6">
        <f t="shared" si="6"/>
        <v>0.0025059545133887585</v>
      </c>
      <c r="E70" s="122">
        <v>22251.1699999999</v>
      </c>
      <c r="F70" s="6">
        <f t="shared" si="7"/>
        <v>0.0049481689654231895</v>
      </c>
      <c r="G70" s="122">
        <v>69.5</v>
      </c>
      <c r="H70" s="6">
        <f t="shared" si="8"/>
        <v>8.412436563722291E-05</v>
      </c>
      <c r="I70" s="122">
        <v>62832.7799999999</v>
      </c>
      <c r="J70" s="6">
        <f t="shared" si="9"/>
        <v>0.028598233685923374</v>
      </c>
      <c r="K70" s="37">
        <f t="shared" si="10"/>
        <v>107404.6199999997</v>
      </c>
      <c r="L70" s="6">
        <f t="shared" si="11"/>
        <v>0.00654929689556575</v>
      </c>
    </row>
    <row r="71" spans="1:12" ht="12.75">
      <c r="A71" s="2"/>
      <c r="B71" s="120">
        <v>33187</v>
      </c>
      <c r="C71" s="122">
        <v>5723.76</v>
      </c>
      <c r="D71" s="6">
        <f t="shared" si="6"/>
        <v>0.0006446169889293059</v>
      </c>
      <c r="E71" s="122">
        <v>5723.76</v>
      </c>
      <c r="F71" s="6">
        <f t="shared" si="7"/>
        <v>0.00127283785965101</v>
      </c>
      <c r="G71" s="122">
        <v>0</v>
      </c>
      <c r="H71" s="6">
        <f t="shared" si="8"/>
        <v>0</v>
      </c>
      <c r="I71" s="122">
        <v>1122.60999999999</v>
      </c>
      <c r="J71" s="6">
        <f t="shared" si="9"/>
        <v>0.0005109540452953729</v>
      </c>
      <c r="K71" s="37">
        <f t="shared" si="10"/>
        <v>12570.12999999999</v>
      </c>
      <c r="L71" s="6">
        <f t="shared" si="11"/>
        <v>0.0007664988096960639</v>
      </c>
    </row>
    <row r="72" spans="1:12" ht="12.75">
      <c r="A72" s="2"/>
      <c r="B72" s="120">
        <v>33189</v>
      </c>
      <c r="C72" s="122">
        <v>19459.1399999999</v>
      </c>
      <c r="D72" s="6">
        <f t="shared" si="6"/>
        <v>0.0021915126130295035</v>
      </c>
      <c r="E72" s="122">
        <v>19459.1399999999</v>
      </c>
      <c r="F72" s="6">
        <f t="shared" si="7"/>
        <v>0.004327283133508258</v>
      </c>
      <c r="G72" s="122">
        <v>0</v>
      </c>
      <c r="H72" s="6">
        <f t="shared" si="8"/>
        <v>0</v>
      </c>
      <c r="I72" s="122">
        <v>14410.8799999999</v>
      </c>
      <c r="J72" s="6">
        <f t="shared" si="9"/>
        <v>0.006559087690530281</v>
      </c>
      <c r="K72" s="37">
        <f t="shared" si="10"/>
        <v>53329.1599999997</v>
      </c>
      <c r="L72" s="6">
        <f t="shared" si="11"/>
        <v>0.0032518945835954553</v>
      </c>
    </row>
    <row r="73" spans="1:12" ht="12.75">
      <c r="A73" s="2"/>
      <c r="B73" s="120">
        <v>33193</v>
      </c>
      <c r="C73" s="122">
        <v>0</v>
      </c>
      <c r="D73" s="6">
        <f t="shared" si="6"/>
        <v>0</v>
      </c>
      <c r="E73" s="122">
        <v>0</v>
      </c>
      <c r="F73" s="6">
        <f t="shared" si="7"/>
        <v>0</v>
      </c>
      <c r="G73" s="122">
        <v>0</v>
      </c>
      <c r="H73" s="6">
        <f t="shared" si="8"/>
        <v>0</v>
      </c>
      <c r="I73" s="122">
        <v>1641.64</v>
      </c>
      <c r="J73" s="6">
        <f t="shared" si="9"/>
        <v>0.0007471896730999221</v>
      </c>
      <c r="K73" s="37">
        <f t="shared" si="10"/>
        <v>1641.64</v>
      </c>
      <c r="L73" s="6">
        <f t="shared" si="11"/>
        <v>0.00010010358730971337</v>
      </c>
    </row>
    <row r="74" spans="1:12" ht="12.75">
      <c r="A74" s="2"/>
      <c r="B74" s="120">
        <v>33194</v>
      </c>
      <c r="C74" s="122">
        <v>0</v>
      </c>
      <c r="D74" s="6">
        <f t="shared" si="6"/>
        <v>0</v>
      </c>
      <c r="E74" s="122">
        <v>0</v>
      </c>
      <c r="F74" s="6">
        <f t="shared" si="7"/>
        <v>0</v>
      </c>
      <c r="G74" s="122">
        <v>0</v>
      </c>
      <c r="H74" s="6">
        <f t="shared" si="8"/>
        <v>0</v>
      </c>
      <c r="I74" s="122">
        <v>674.649999999999</v>
      </c>
      <c r="J74" s="6">
        <f t="shared" si="9"/>
        <v>0.0003070658079462377</v>
      </c>
      <c r="K74" s="37">
        <f t="shared" si="10"/>
        <v>674.649999999999</v>
      </c>
      <c r="L74" s="6">
        <f t="shared" si="11"/>
        <v>4.113866936630322E-05</v>
      </c>
    </row>
    <row r="75" spans="1:12" ht="12.75">
      <c r="A75" s="2"/>
      <c r="B75" s="120">
        <v>33196</v>
      </c>
      <c r="C75" s="122">
        <v>0</v>
      </c>
      <c r="D75" s="6">
        <f t="shared" si="6"/>
        <v>0</v>
      </c>
      <c r="E75" s="122">
        <v>0</v>
      </c>
      <c r="F75" s="6">
        <f t="shared" si="7"/>
        <v>0</v>
      </c>
      <c r="G75" s="122">
        <v>0</v>
      </c>
      <c r="H75" s="6">
        <f t="shared" si="8"/>
        <v>0</v>
      </c>
      <c r="I75" s="122">
        <v>6638.98999999999</v>
      </c>
      <c r="J75" s="6">
        <f t="shared" si="9"/>
        <v>0.0030217250845579083</v>
      </c>
      <c r="K75" s="37">
        <f t="shared" si="10"/>
        <v>6638.98999999999</v>
      </c>
      <c r="L75" s="6">
        <f t="shared" si="11"/>
        <v>0.0004048309709274341</v>
      </c>
    </row>
    <row r="76" spans="1:12" ht="12.75">
      <c r="A76" s="2"/>
      <c r="B76" s="69">
        <v>33199</v>
      </c>
      <c r="C76" s="55">
        <v>0</v>
      </c>
      <c r="D76" s="6">
        <f t="shared" si="6"/>
        <v>0</v>
      </c>
      <c r="E76" s="55">
        <v>0</v>
      </c>
      <c r="F76" s="6">
        <f t="shared" si="7"/>
        <v>0</v>
      </c>
      <c r="G76" s="55">
        <v>0</v>
      </c>
      <c r="H76" s="6">
        <f t="shared" si="8"/>
        <v>0</v>
      </c>
      <c r="I76" s="55">
        <v>19681.8899999999</v>
      </c>
      <c r="J76" s="6">
        <f t="shared" si="9"/>
        <v>0.008958178988748174</v>
      </c>
      <c r="K76" s="37">
        <f t="shared" si="10"/>
        <v>19681.8899999999</v>
      </c>
      <c r="L76" s="6">
        <f t="shared" si="11"/>
        <v>0.0012001582527443073</v>
      </c>
    </row>
    <row r="77" spans="2:12" ht="12.75">
      <c r="B77" s="69">
        <v>33299</v>
      </c>
      <c r="C77" s="55">
        <v>168.259999999999</v>
      </c>
      <c r="D77" s="6">
        <f t="shared" si="6"/>
        <v>1.8949651026116464E-05</v>
      </c>
      <c r="E77" s="55">
        <v>168.259999999999</v>
      </c>
      <c r="F77" s="6">
        <f t="shared" si="7"/>
        <v>3.741730929753827E-05</v>
      </c>
      <c r="G77" s="55">
        <v>0</v>
      </c>
      <c r="H77" s="6">
        <f t="shared" si="8"/>
        <v>0</v>
      </c>
      <c r="I77" s="55">
        <v>6544.98999999999</v>
      </c>
      <c r="J77" s="6">
        <f t="shared" si="9"/>
        <v>0.002978941143333649</v>
      </c>
      <c r="K77" s="37">
        <f t="shared" si="10"/>
        <v>6881.5099999999875</v>
      </c>
      <c r="L77" s="6">
        <f t="shared" si="11"/>
        <v>0.0004196193057598891</v>
      </c>
    </row>
    <row r="78" spans="2:12" ht="12.75">
      <c r="B78" s="42"/>
      <c r="C78" s="55"/>
      <c r="D78" s="6"/>
      <c r="E78" s="55"/>
      <c r="F78" s="6"/>
      <c r="G78" s="55"/>
      <c r="H78" s="6"/>
      <c r="I78" s="55"/>
      <c r="J78" s="6"/>
      <c r="K78" s="44"/>
      <c r="L78" s="6"/>
    </row>
    <row r="79" spans="2:12" ht="12.75">
      <c r="B79" s="42"/>
      <c r="C79" s="4">
        <f aca="true" t="shared" si="12" ref="C79:K79">SUM(C3:C78)</f>
        <v>8879319.189999994</v>
      </c>
      <c r="D79" s="7">
        <f t="shared" si="12"/>
        <v>1.0000000000000002</v>
      </c>
      <c r="E79" s="4">
        <f t="shared" si="12"/>
        <v>4496849.269999995</v>
      </c>
      <c r="F79" s="7">
        <f t="shared" si="12"/>
        <v>1.0000000000000002</v>
      </c>
      <c r="G79" s="4">
        <f t="shared" si="12"/>
        <v>826157.7899999997</v>
      </c>
      <c r="H79" s="7">
        <f t="shared" si="12"/>
        <v>0.9999999999999999</v>
      </c>
      <c r="I79" s="4">
        <f t="shared" si="12"/>
        <v>2197086.039999997</v>
      </c>
      <c r="J79" s="7">
        <f t="shared" si="12"/>
        <v>1.0000000000000002</v>
      </c>
      <c r="K79" s="4">
        <f t="shared" si="12"/>
        <v>16399412.289999986</v>
      </c>
      <c r="L79" s="7">
        <f>SUM(L3:L78)</f>
        <v>0.9999999999999999</v>
      </c>
    </row>
    <row r="80" spans="3:11" ht="12.75">
      <c r="C80" s="4">
        <f>+C79-C81</f>
        <v>-0.7800000067800283</v>
      </c>
      <c r="E80" s="4">
        <f>+E79-E81</f>
        <v>-0.7900000046938658</v>
      </c>
      <c r="G80" s="4">
        <f>+G79-G81</f>
        <v>0</v>
      </c>
      <c r="I80" s="4">
        <f>+I79-I81</f>
        <v>0</v>
      </c>
      <c r="K80" s="4">
        <f>+K79-K81</f>
        <v>-1.5700000133365393</v>
      </c>
    </row>
    <row r="81" spans="3:11" ht="12.75">
      <c r="C81" s="16">
        <v>8879319.97</v>
      </c>
      <c r="E81" s="9">
        <v>4496850.06</v>
      </c>
      <c r="G81" s="9">
        <v>826157.79</v>
      </c>
      <c r="I81" s="9">
        <v>2197086.04</v>
      </c>
      <c r="K81" s="4">
        <f>SUM(C81:I81)</f>
        <v>16399413.86</v>
      </c>
    </row>
    <row r="83" ht="15">
      <c r="J83" s="46"/>
    </row>
    <row r="90" spans="3:21" ht="12.75">
      <c r="C90" s="16"/>
      <c r="D90" s="13"/>
      <c r="E90" s="14"/>
      <c r="G90" s="13"/>
      <c r="H90" s="13"/>
      <c r="I90" s="14"/>
      <c r="K90" s="13"/>
      <c r="L90" s="13"/>
      <c r="M90" s="14"/>
      <c r="O90" s="13">
        <v>12</v>
      </c>
      <c r="P90" s="13">
        <v>2006</v>
      </c>
      <c r="Q90" s="14">
        <v>570291.02</v>
      </c>
      <c r="S90" s="13">
        <v>12</v>
      </c>
      <c r="T90" s="13">
        <v>2006</v>
      </c>
      <c r="U90" s="14">
        <v>1319699.17</v>
      </c>
    </row>
    <row r="93" spans="3:21" ht="12.75">
      <c r="C93" s="16"/>
      <c r="D93" s="13"/>
      <c r="E93" s="14"/>
      <c r="G93" s="13"/>
      <c r="H93" s="13"/>
      <c r="I93" s="15"/>
      <c r="K93" s="13"/>
      <c r="L93" s="13"/>
      <c r="M93" s="15"/>
      <c r="O93" s="13">
        <v>7</v>
      </c>
      <c r="P93" s="13">
        <v>2007</v>
      </c>
      <c r="Q93" s="15"/>
      <c r="S93" s="13">
        <v>7</v>
      </c>
      <c r="T93" s="13">
        <v>2007</v>
      </c>
      <c r="U93" s="15"/>
    </row>
    <row r="94" spans="3:21" ht="12.75">
      <c r="C94" s="16"/>
      <c r="D94" s="13"/>
      <c r="E94" s="14"/>
      <c r="G94" s="13"/>
      <c r="H94" s="13"/>
      <c r="I94" s="15"/>
      <c r="K94" s="13"/>
      <c r="L94" s="13"/>
      <c r="M94" s="15"/>
      <c r="O94" s="13">
        <v>8</v>
      </c>
      <c r="P94" s="13">
        <v>2007</v>
      </c>
      <c r="Q94" s="15"/>
      <c r="S94" s="13">
        <v>8</v>
      </c>
      <c r="T94" s="13">
        <v>2007</v>
      </c>
      <c r="U94" s="15"/>
    </row>
    <row r="95" spans="3:21" ht="12.75">
      <c r="C95" s="16"/>
      <c r="D95" s="13"/>
      <c r="E95" s="14"/>
      <c r="G95" s="13"/>
      <c r="H95" s="13"/>
      <c r="I95" s="15"/>
      <c r="K95" s="13"/>
      <c r="L95" s="13"/>
      <c r="M95" s="15"/>
      <c r="O95" s="13">
        <v>9</v>
      </c>
      <c r="P95" s="13">
        <v>2007</v>
      </c>
      <c r="Q95" s="15"/>
      <c r="S95" s="13">
        <v>9</v>
      </c>
      <c r="T95" s="13">
        <v>2007</v>
      </c>
      <c r="U95" s="15"/>
    </row>
    <row r="98" spans="5:9" ht="12.75">
      <c r="E98" s="15"/>
      <c r="I98" s="15"/>
    </row>
    <row r="99" spans="5:9" ht="12.75">
      <c r="E99" s="15"/>
      <c r="I99" s="15"/>
    </row>
    <row r="100" spans="5:9" ht="12.75">
      <c r="E100" s="15"/>
      <c r="I100" s="15"/>
    </row>
    <row r="101" spans="5:9" ht="12.75">
      <c r="E101" s="15"/>
      <c r="I101" s="15"/>
    </row>
    <row r="102" spans="5:9" ht="12.75">
      <c r="E102" s="15"/>
      <c r="I102" s="15"/>
    </row>
    <row r="103" spans="5:9" ht="12.75">
      <c r="E103" s="15"/>
      <c r="I103" s="15"/>
    </row>
    <row r="104" spans="5:9" ht="12.75">
      <c r="E104" s="15"/>
      <c r="I10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8.421875" style="4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42461</v>
      </c>
      <c r="F1" t="s">
        <v>157</v>
      </c>
    </row>
    <row r="2" spans="2:12" ht="12.75">
      <c r="B2" s="125" t="s">
        <v>150</v>
      </c>
      <c r="C2" s="123" t="s">
        <v>151</v>
      </c>
      <c r="D2" s="45" t="s">
        <v>159</v>
      </c>
      <c r="E2" s="123" t="s">
        <v>152</v>
      </c>
      <c r="F2" s="1" t="s">
        <v>159</v>
      </c>
      <c r="G2" s="123" t="s">
        <v>153</v>
      </c>
      <c r="H2" s="1" t="s">
        <v>159</v>
      </c>
      <c r="I2" s="123" t="s">
        <v>154</v>
      </c>
      <c r="J2" s="45" t="s">
        <v>159</v>
      </c>
      <c r="K2" s="70" t="s">
        <v>162</v>
      </c>
      <c r="L2" s="45" t="s">
        <v>156</v>
      </c>
    </row>
    <row r="3" spans="2:12" ht="12.75">
      <c r="B3" s="126">
        <v>33010</v>
      </c>
      <c r="C3" s="124">
        <v>52512.37</v>
      </c>
      <c r="D3" s="6">
        <f>+C3/$C$79</f>
        <v>0.005476859159631248</v>
      </c>
      <c r="E3" s="124">
        <v>52512.37</v>
      </c>
      <c r="F3" s="6">
        <f>+E3/$E$79</f>
        <v>0.01141981109492552</v>
      </c>
      <c r="G3" s="124">
        <v>2200.19</v>
      </c>
      <c r="H3" s="6">
        <f>+G3/$G$79</f>
        <v>0.002714150293406385</v>
      </c>
      <c r="I3" s="124">
        <v>3766.19999999999</v>
      </c>
      <c r="J3" s="6">
        <f>+I3/$I$79</f>
        <v>0.0016441786319275997</v>
      </c>
      <c r="K3" s="38">
        <f>+C3+E3+G3+I3</f>
        <v>110991.13</v>
      </c>
      <c r="L3" s="6">
        <f>+K3/$K$79</f>
        <v>0.006423313773699994</v>
      </c>
    </row>
    <row r="4" spans="2:12" ht="12.75">
      <c r="B4" s="126">
        <v>33012</v>
      </c>
      <c r="C4" s="124">
        <v>17887.3499999999</v>
      </c>
      <c r="D4" s="6">
        <f aca="true" t="shared" si="0" ref="D4:D67">+C4/$C$79</f>
        <v>0.0018655889400731572</v>
      </c>
      <c r="E4" s="124">
        <v>17887.3499999999</v>
      </c>
      <c r="F4" s="6">
        <f aca="true" t="shared" si="1" ref="F4:F67">+E4/$E$79</f>
        <v>0.003889943607359844</v>
      </c>
      <c r="G4" s="124">
        <v>954.429999999999</v>
      </c>
      <c r="H4" s="6">
        <f aca="true" t="shared" si="2" ref="H4:H67">+G4/$G$79</f>
        <v>0.0011773830735235837</v>
      </c>
      <c r="I4" s="124">
        <v>64433.97</v>
      </c>
      <c r="J4" s="6">
        <f aca="true" t="shared" si="3" ref="J4:J67">+I4/$I$79</f>
        <v>0.028129402751915535</v>
      </c>
      <c r="K4" s="38">
        <f aca="true" t="shared" si="4" ref="K4:K67">+C4+E4+G4+I4</f>
        <v>101163.0999999998</v>
      </c>
      <c r="L4" s="6">
        <f aca="true" t="shared" si="5" ref="L4:L67">+K4/$K$79</f>
        <v>0.00585454291365615</v>
      </c>
    </row>
    <row r="5" spans="2:12" ht="12.75">
      <c r="B5" s="126">
        <v>33013</v>
      </c>
      <c r="C5" s="124">
        <v>0</v>
      </c>
      <c r="D5" s="6">
        <f t="shared" si="0"/>
        <v>0</v>
      </c>
      <c r="E5" s="124">
        <v>0</v>
      </c>
      <c r="F5" s="6">
        <f t="shared" si="1"/>
        <v>0</v>
      </c>
      <c r="G5" s="124">
        <v>0</v>
      </c>
      <c r="H5" s="6">
        <f t="shared" si="2"/>
        <v>0</v>
      </c>
      <c r="I5" s="124">
        <v>6217.3</v>
      </c>
      <c r="J5" s="6">
        <f t="shared" si="3"/>
        <v>0.0027142349870648117</v>
      </c>
      <c r="K5" s="38">
        <f t="shared" si="4"/>
        <v>6217.3</v>
      </c>
      <c r="L5" s="6">
        <f t="shared" si="5"/>
        <v>0.0003598095516752102</v>
      </c>
    </row>
    <row r="6" spans="2:12" ht="12.75">
      <c r="B6" s="126">
        <v>33014</v>
      </c>
      <c r="C6" s="124">
        <v>29151.86</v>
      </c>
      <c r="D6" s="6">
        <f t="shared" si="0"/>
        <v>0.0030404384997532543</v>
      </c>
      <c r="E6" s="124">
        <v>29151.86</v>
      </c>
      <c r="F6" s="6">
        <f t="shared" si="1"/>
        <v>0.006339625011510915</v>
      </c>
      <c r="G6" s="124">
        <v>8661.96999999999</v>
      </c>
      <c r="H6" s="6">
        <f t="shared" si="2"/>
        <v>0.010685390087663919</v>
      </c>
      <c r="I6" s="124">
        <v>39023.43</v>
      </c>
      <c r="J6" s="6">
        <f t="shared" si="3"/>
        <v>0.01703613449910324</v>
      </c>
      <c r="K6" s="38">
        <f t="shared" si="4"/>
        <v>105989.12</v>
      </c>
      <c r="L6" s="6">
        <f t="shared" si="5"/>
        <v>0.006133835869211723</v>
      </c>
    </row>
    <row r="7" spans="2:12" ht="12.75">
      <c r="B7" s="126">
        <v>33015</v>
      </c>
      <c r="C7" s="124">
        <v>96.73</v>
      </c>
      <c r="D7" s="6">
        <f t="shared" si="0"/>
        <v>1.008860553258462E-05</v>
      </c>
      <c r="E7" s="124">
        <v>96.73</v>
      </c>
      <c r="F7" s="6">
        <f t="shared" si="1"/>
        <v>2.1035773613191436E-05</v>
      </c>
      <c r="G7" s="124">
        <v>0</v>
      </c>
      <c r="H7" s="6">
        <f t="shared" si="2"/>
        <v>0</v>
      </c>
      <c r="I7" s="124">
        <v>15905.95</v>
      </c>
      <c r="J7" s="6">
        <f t="shared" si="3"/>
        <v>0.006943928392148286</v>
      </c>
      <c r="K7" s="38">
        <f t="shared" si="4"/>
        <v>16099.41</v>
      </c>
      <c r="L7" s="6">
        <f t="shared" si="5"/>
        <v>0.0009317101465805727</v>
      </c>
    </row>
    <row r="8" spans="2:12" ht="12.75">
      <c r="B8" s="126">
        <v>33016</v>
      </c>
      <c r="C8" s="124">
        <v>70429.6399999999</v>
      </c>
      <c r="D8" s="6">
        <f t="shared" si="0"/>
        <v>0.007345568652558069</v>
      </c>
      <c r="E8" s="124">
        <v>70429.6399999999</v>
      </c>
      <c r="F8" s="6">
        <f t="shared" si="1"/>
        <v>0.015316261373912642</v>
      </c>
      <c r="G8" s="124">
        <v>1176.95</v>
      </c>
      <c r="H8" s="6">
        <f t="shared" si="2"/>
        <v>0.0014518833318143637</v>
      </c>
      <c r="I8" s="124">
        <v>25968.16</v>
      </c>
      <c r="J8" s="6">
        <f t="shared" si="3"/>
        <v>0.011336703781657142</v>
      </c>
      <c r="K8" s="38">
        <f t="shared" si="4"/>
        <v>168004.3899999998</v>
      </c>
      <c r="L8" s="6">
        <f t="shared" si="5"/>
        <v>0.009722803185525404</v>
      </c>
    </row>
    <row r="9" spans="2:12" ht="12.75">
      <c r="B9" s="126">
        <v>33018</v>
      </c>
      <c r="C9" s="124">
        <v>0</v>
      </c>
      <c r="D9" s="6">
        <f t="shared" si="0"/>
        <v>0</v>
      </c>
      <c r="E9" s="124">
        <v>0</v>
      </c>
      <c r="F9" s="6">
        <f t="shared" si="1"/>
        <v>0</v>
      </c>
      <c r="G9" s="124">
        <v>0</v>
      </c>
      <c r="H9" s="6">
        <f t="shared" si="2"/>
        <v>0</v>
      </c>
      <c r="I9" s="124">
        <v>6817.52999999999</v>
      </c>
      <c r="J9" s="6">
        <f t="shared" si="3"/>
        <v>0.002976272409464548</v>
      </c>
      <c r="K9" s="38">
        <f t="shared" si="4"/>
        <v>6817.52999999999</v>
      </c>
      <c r="L9" s="6">
        <f t="shared" si="5"/>
        <v>0.0003945462520438602</v>
      </c>
    </row>
    <row r="10" spans="2:12" ht="12.75">
      <c r="B10" s="126">
        <v>33030</v>
      </c>
      <c r="C10" s="124">
        <v>30841.48</v>
      </c>
      <c r="D10" s="6">
        <f t="shared" si="0"/>
        <v>0.0032166600409500455</v>
      </c>
      <c r="E10" s="124">
        <v>30841.48</v>
      </c>
      <c r="F10" s="6">
        <f t="shared" si="1"/>
        <v>0.006707064935136683</v>
      </c>
      <c r="G10" s="124">
        <v>176.15</v>
      </c>
      <c r="H10" s="6">
        <f t="shared" si="2"/>
        <v>0.00021729831250189062</v>
      </c>
      <c r="I10" s="124">
        <v>7194.85999999999</v>
      </c>
      <c r="J10" s="6">
        <f t="shared" si="3"/>
        <v>0.0031410002314562753</v>
      </c>
      <c r="K10" s="38">
        <f t="shared" si="4"/>
        <v>69053.96999999999</v>
      </c>
      <c r="L10" s="6">
        <f t="shared" si="5"/>
        <v>0.003996313188537373</v>
      </c>
    </row>
    <row r="11" spans="2:12" ht="12.75">
      <c r="B11" s="126">
        <v>33031</v>
      </c>
      <c r="C11" s="124">
        <v>446.829999999999</v>
      </c>
      <c r="D11" s="6">
        <f t="shared" si="0"/>
        <v>4.6602828596348346E-05</v>
      </c>
      <c r="E11" s="124">
        <v>446.829999999999</v>
      </c>
      <c r="F11" s="6">
        <f t="shared" si="1"/>
        <v>9.717166053532832E-05</v>
      </c>
      <c r="G11" s="124">
        <v>0</v>
      </c>
      <c r="H11" s="6">
        <f t="shared" si="2"/>
        <v>0</v>
      </c>
      <c r="I11" s="124">
        <v>1084.61999999999</v>
      </c>
      <c r="J11" s="6">
        <f t="shared" si="3"/>
        <v>0.00047350353878214147</v>
      </c>
      <c r="K11" s="38">
        <f t="shared" si="4"/>
        <v>1978.279999999988</v>
      </c>
      <c r="L11" s="6">
        <f t="shared" si="5"/>
        <v>0.00011448764574462072</v>
      </c>
    </row>
    <row r="12" spans="2:12" ht="12.75">
      <c r="B12" s="126">
        <v>33032</v>
      </c>
      <c r="C12" s="124">
        <v>665.59</v>
      </c>
      <c r="D12" s="6">
        <f t="shared" si="0"/>
        <v>6.941874244218957E-05</v>
      </c>
      <c r="E12" s="124">
        <v>665.59</v>
      </c>
      <c r="F12" s="6">
        <f t="shared" si="1"/>
        <v>0.00014474517274066048</v>
      </c>
      <c r="G12" s="124">
        <v>0</v>
      </c>
      <c r="H12" s="6">
        <f t="shared" si="2"/>
        <v>0</v>
      </c>
      <c r="I12" s="124">
        <v>10547.75</v>
      </c>
      <c r="J12" s="6">
        <f t="shared" si="3"/>
        <v>0.00460474355183325</v>
      </c>
      <c r="K12" s="38">
        <f t="shared" si="4"/>
        <v>11878.93</v>
      </c>
      <c r="L12" s="6">
        <f t="shared" si="5"/>
        <v>0.0006874611933928239</v>
      </c>
    </row>
    <row r="13" spans="2:12" ht="12.75">
      <c r="B13" s="126">
        <v>33033</v>
      </c>
      <c r="C13" s="124">
        <v>31633.48</v>
      </c>
      <c r="D13" s="6">
        <f t="shared" si="0"/>
        <v>0.0032992629106058605</v>
      </c>
      <c r="E13" s="124">
        <v>31633.48</v>
      </c>
      <c r="F13" s="6">
        <f t="shared" si="1"/>
        <v>0.006879300360564654</v>
      </c>
      <c r="G13" s="124">
        <v>606</v>
      </c>
      <c r="H13" s="6">
        <f t="shared" si="2"/>
        <v>0.0007475604733246989</v>
      </c>
      <c r="I13" s="124">
        <v>24946.32</v>
      </c>
      <c r="J13" s="6">
        <f t="shared" si="3"/>
        <v>0.010890607585690677</v>
      </c>
      <c r="K13" s="38">
        <f t="shared" si="4"/>
        <v>88819.28</v>
      </c>
      <c r="L13" s="6">
        <f t="shared" si="5"/>
        <v>0.005140177459172786</v>
      </c>
    </row>
    <row r="14" spans="2:12" ht="12.75">
      <c r="B14" s="126">
        <v>33034</v>
      </c>
      <c r="C14" s="124">
        <v>99426.1</v>
      </c>
      <c r="D14" s="6">
        <f t="shared" si="0"/>
        <v>0.010369799468037958</v>
      </c>
      <c r="E14" s="124">
        <v>99426.1</v>
      </c>
      <c r="F14" s="6">
        <f t="shared" si="1"/>
        <v>0.021622091707252485</v>
      </c>
      <c r="G14" s="124">
        <v>192.539999999999</v>
      </c>
      <c r="H14" s="6">
        <f t="shared" si="2"/>
        <v>0.00023751698602959864</v>
      </c>
      <c r="I14" s="124">
        <v>8680.6</v>
      </c>
      <c r="J14" s="6">
        <f t="shared" si="3"/>
        <v>0.003789617394803983</v>
      </c>
      <c r="K14" s="38">
        <f t="shared" si="4"/>
        <v>207725.34000000003</v>
      </c>
      <c r="L14" s="6">
        <f t="shared" si="5"/>
        <v>0.012021546564743637</v>
      </c>
    </row>
    <row r="15" spans="2:12" ht="12.75">
      <c r="B15" s="126">
        <v>33035</v>
      </c>
      <c r="C15" s="124">
        <v>52.5</v>
      </c>
      <c r="D15" s="6">
        <f t="shared" si="0"/>
        <v>5.475569011275639E-06</v>
      </c>
      <c r="E15" s="124">
        <v>52.5</v>
      </c>
      <c r="F15" s="6">
        <f t="shared" si="1"/>
        <v>1.1417121003748065E-05</v>
      </c>
      <c r="G15" s="124">
        <v>0</v>
      </c>
      <c r="H15" s="6">
        <f t="shared" si="2"/>
        <v>0</v>
      </c>
      <c r="I15" s="124">
        <v>0</v>
      </c>
      <c r="J15" s="6">
        <f t="shared" si="3"/>
        <v>0</v>
      </c>
      <c r="K15" s="38">
        <f t="shared" si="4"/>
        <v>105</v>
      </c>
      <c r="L15" s="6">
        <f t="shared" si="5"/>
        <v>6.076593203785738E-06</v>
      </c>
    </row>
    <row r="16" spans="2:12" ht="12.75">
      <c r="B16" s="126">
        <v>33056</v>
      </c>
      <c r="C16" s="124">
        <v>14107.7999999999</v>
      </c>
      <c r="D16" s="6">
        <f t="shared" si="0"/>
        <v>0.001471394904709979</v>
      </c>
      <c r="E16" s="124">
        <v>14107.7999999999</v>
      </c>
      <c r="F16" s="6">
        <f t="shared" si="1"/>
        <v>0.003068008756127158</v>
      </c>
      <c r="G16" s="124">
        <v>127.02</v>
      </c>
      <c r="H16" s="6">
        <f t="shared" si="2"/>
        <v>0.0001566916358443948</v>
      </c>
      <c r="I16" s="124">
        <v>3559.26</v>
      </c>
      <c r="J16" s="6">
        <f t="shared" si="3"/>
        <v>0.0015538365560710118</v>
      </c>
      <c r="K16" s="38">
        <f t="shared" si="4"/>
        <v>31901.8799999998</v>
      </c>
      <c r="L16" s="6">
        <f t="shared" si="5"/>
        <v>0.0018462356875808279</v>
      </c>
    </row>
    <row r="17" spans="2:12" ht="12.75">
      <c r="B17" s="126">
        <v>33109</v>
      </c>
      <c r="C17" s="124">
        <v>22219.9399999999</v>
      </c>
      <c r="D17" s="6">
        <f t="shared" si="0"/>
        <v>0.0023174631408838754</v>
      </c>
      <c r="E17" s="124">
        <v>22219.9399999999</v>
      </c>
      <c r="F17" s="6">
        <f t="shared" si="1"/>
        <v>0.004832147498590869</v>
      </c>
      <c r="G17" s="124">
        <v>21425.02</v>
      </c>
      <c r="H17" s="6">
        <f t="shared" si="2"/>
        <v>0.026429864838599243</v>
      </c>
      <c r="I17" s="124">
        <v>0</v>
      </c>
      <c r="J17" s="6">
        <f t="shared" si="3"/>
        <v>0</v>
      </c>
      <c r="K17" s="38">
        <f t="shared" si="4"/>
        <v>65864.8999999998</v>
      </c>
      <c r="L17" s="6">
        <f t="shared" si="5"/>
        <v>0.0038117543210288195</v>
      </c>
    </row>
    <row r="18" spans="2:12" ht="12.75">
      <c r="B18" s="126">
        <v>33122</v>
      </c>
      <c r="C18" s="124">
        <v>101227.73</v>
      </c>
      <c r="D18" s="6">
        <f t="shared" si="0"/>
        <v>0.010557703266090996</v>
      </c>
      <c r="E18" s="124">
        <v>101227.73</v>
      </c>
      <c r="F18" s="6">
        <f t="shared" si="1"/>
        <v>0.022013890330375964</v>
      </c>
      <c r="G18" s="124">
        <v>8458.62</v>
      </c>
      <c r="H18" s="6">
        <f t="shared" si="2"/>
        <v>0.010434537905732285</v>
      </c>
      <c r="I18" s="124">
        <v>91096.1999999999</v>
      </c>
      <c r="J18" s="6">
        <f t="shared" si="3"/>
        <v>0.039769110904838624</v>
      </c>
      <c r="K18" s="38">
        <f t="shared" si="4"/>
        <v>302010.2799999999</v>
      </c>
      <c r="L18" s="6">
        <f t="shared" si="5"/>
        <v>0.017478034427823117</v>
      </c>
    </row>
    <row r="19" spans="2:12" ht="12.75">
      <c r="B19" s="126">
        <v>33125</v>
      </c>
      <c r="C19" s="124">
        <v>1553.38</v>
      </c>
      <c r="D19" s="6">
        <f t="shared" si="0"/>
        <v>0.00016201217887114956</v>
      </c>
      <c r="E19" s="124">
        <v>1553.38</v>
      </c>
      <c r="F19" s="6">
        <f t="shared" si="1"/>
        <v>0.00033781195094861275</v>
      </c>
      <c r="G19" s="124">
        <v>0</v>
      </c>
      <c r="H19" s="6">
        <f t="shared" si="2"/>
        <v>0</v>
      </c>
      <c r="I19" s="124">
        <v>6386.1</v>
      </c>
      <c r="J19" s="6">
        <f t="shared" si="3"/>
        <v>0.002787926600114936</v>
      </c>
      <c r="K19" s="38">
        <f t="shared" si="4"/>
        <v>9492.86</v>
      </c>
      <c r="L19" s="6">
        <f t="shared" si="5"/>
        <v>0.0005493737958141855</v>
      </c>
    </row>
    <row r="20" spans="2:12" ht="12.75">
      <c r="B20" s="126">
        <v>33126</v>
      </c>
      <c r="C20" s="124">
        <v>505254.599999999</v>
      </c>
      <c r="D20" s="6">
        <f t="shared" si="0"/>
        <v>0.052696312963132624</v>
      </c>
      <c r="E20" s="124">
        <v>505254.599999999</v>
      </c>
      <c r="F20" s="6">
        <f t="shared" si="1"/>
        <v>0.10987719820762505</v>
      </c>
      <c r="G20" s="124">
        <v>46863.05</v>
      </c>
      <c r="H20" s="6">
        <f t="shared" si="2"/>
        <v>0.05781017135220962</v>
      </c>
      <c r="I20" s="124">
        <v>39944.65</v>
      </c>
      <c r="J20" s="6">
        <f t="shared" si="3"/>
        <v>0.017438303857954165</v>
      </c>
      <c r="K20" s="38">
        <f t="shared" si="4"/>
        <v>1097316.8999999978</v>
      </c>
      <c r="L20" s="6">
        <f t="shared" si="5"/>
        <v>0.06350427063751639</v>
      </c>
    </row>
    <row r="21" spans="2:12" ht="12.75">
      <c r="B21" s="126">
        <v>33127</v>
      </c>
      <c r="C21" s="124">
        <v>1918.77</v>
      </c>
      <c r="D21" s="6">
        <f t="shared" si="0"/>
        <v>0.00020012109622410203</v>
      </c>
      <c r="E21" s="124">
        <v>1918.77</v>
      </c>
      <c r="F21" s="6">
        <f t="shared" si="1"/>
        <v>0.00041727293844498426</v>
      </c>
      <c r="G21" s="124">
        <v>0</v>
      </c>
      <c r="H21" s="6">
        <f t="shared" si="2"/>
        <v>0</v>
      </c>
      <c r="I21" s="124">
        <v>65597.6699999999</v>
      </c>
      <c r="J21" s="6">
        <f t="shared" si="3"/>
        <v>0.02863742958903889</v>
      </c>
      <c r="K21" s="38">
        <f t="shared" si="4"/>
        <v>69435.20999999989</v>
      </c>
      <c r="L21" s="6">
        <f t="shared" si="5"/>
        <v>0.00401837643037557</v>
      </c>
    </row>
    <row r="22" spans="2:12" ht="12.75">
      <c r="B22" s="126">
        <v>33128</v>
      </c>
      <c r="C22" s="124">
        <v>0</v>
      </c>
      <c r="D22" s="6">
        <f t="shared" si="0"/>
        <v>0</v>
      </c>
      <c r="E22" s="124">
        <v>0</v>
      </c>
      <c r="F22" s="6">
        <f t="shared" si="1"/>
        <v>0</v>
      </c>
      <c r="G22" s="124">
        <v>0</v>
      </c>
      <c r="H22" s="6">
        <f t="shared" si="2"/>
        <v>0</v>
      </c>
      <c r="I22" s="124">
        <v>24263.58</v>
      </c>
      <c r="J22" s="6">
        <f t="shared" si="3"/>
        <v>0.01059254945835749</v>
      </c>
      <c r="K22" s="38">
        <f t="shared" si="4"/>
        <v>24263.58</v>
      </c>
      <c r="L22" s="6">
        <f t="shared" si="5"/>
        <v>0.0014041895745477292</v>
      </c>
    </row>
    <row r="23" spans="2:12" ht="12.75">
      <c r="B23" s="126">
        <v>33129</v>
      </c>
      <c r="C23" s="124">
        <v>32210.79</v>
      </c>
      <c r="D23" s="6">
        <f t="shared" si="0"/>
        <v>0.0033594743533848998</v>
      </c>
      <c r="E23" s="124">
        <v>32210.79</v>
      </c>
      <c r="F23" s="6">
        <f t="shared" si="1"/>
        <v>0.007004847372501298</v>
      </c>
      <c r="G23" s="124">
        <v>0</v>
      </c>
      <c r="H23" s="6">
        <f t="shared" si="2"/>
        <v>0</v>
      </c>
      <c r="I23" s="124">
        <v>2079.17999999999</v>
      </c>
      <c r="J23" s="6">
        <f t="shared" si="3"/>
        <v>0.0009076903318812647</v>
      </c>
      <c r="K23" s="38">
        <f t="shared" si="4"/>
        <v>66500.76</v>
      </c>
      <c r="L23" s="6">
        <f t="shared" si="5"/>
        <v>0.0038485530120246324</v>
      </c>
    </row>
    <row r="24" spans="2:12" ht="12.75">
      <c r="B24" s="126">
        <v>33130</v>
      </c>
      <c r="C24" s="124">
        <v>137888.609999999</v>
      </c>
      <c r="D24" s="6">
        <f t="shared" si="0"/>
        <v>0.014381306665216507</v>
      </c>
      <c r="E24" s="124">
        <v>137888.609999999</v>
      </c>
      <c r="F24" s="6">
        <f t="shared" si="1"/>
        <v>0.029986494198259314</v>
      </c>
      <c r="G24" s="124">
        <v>1866.02</v>
      </c>
      <c r="H24" s="6">
        <f t="shared" si="2"/>
        <v>0.0023019188026953048</v>
      </c>
      <c r="I24" s="124">
        <v>87770.4299999999</v>
      </c>
      <c r="J24" s="6">
        <f t="shared" si="3"/>
        <v>0.038317207137458814</v>
      </c>
      <c r="K24" s="38">
        <f t="shared" si="4"/>
        <v>365413.66999999795</v>
      </c>
      <c r="L24" s="6">
        <f t="shared" si="5"/>
        <v>0.021147335463737066</v>
      </c>
    </row>
    <row r="25" spans="2:12" ht="12.75">
      <c r="B25" s="126">
        <v>33131</v>
      </c>
      <c r="C25" s="124">
        <v>723393.849999999</v>
      </c>
      <c r="D25" s="6">
        <f t="shared" si="0"/>
        <v>0.07544748472394995</v>
      </c>
      <c r="E25" s="124">
        <v>723393.849999999</v>
      </c>
      <c r="F25" s="6">
        <f t="shared" si="1"/>
        <v>0.1573157165488984</v>
      </c>
      <c r="G25" s="124">
        <v>253863.91</v>
      </c>
      <c r="H25" s="6">
        <f t="shared" si="2"/>
        <v>0.3131660473921762</v>
      </c>
      <c r="I25" s="124">
        <v>108174.17</v>
      </c>
      <c r="J25" s="6">
        <f t="shared" si="3"/>
        <v>0.047224698327360225</v>
      </c>
      <c r="K25" s="38">
        <f t="shared" si="4"/>
        <v>1808825.779999998</v>
      </c>
      <c r="L25" s="6">
        <f t="shared" si="5"/>
        <v>0.10468093753886118</v>
      </c>
    </row>
    <row r="26" spans="2:12" ht="12.75">
      <c r="B26" s="126">
        <v>33132</v>
      </c>
      <c r="C26" s="124">
        <v>291585.979999999</v>
      </c>
      <c r="D26" s="6">
        <f t="shared" si="0"/>
        <v>0.030411412499246334</v>
      </c>
      <c r="E26" s="124">
        <v>291585.979999999</v>
      </c>
      <c r="F26" s="6">
        <f t="shared" si="1"/>
        <v>0.0634109031744086</v>
      </c>
      <c r="G26" s="124">
        <v>35519.4599999999</v>
      </c>
      <c r="H26" s="6">
        <f t="shared" si="2"/>
        <v>0.043816739818213914</v>
      </c>
      <c r="I26" s="124">
        <v>158567.82</v>
      </c>
      <c r="J26" s="6">
        <f t="shared" si="3"/>
        <v>0.06922463527038994</v>
      </c>
      <c r="K26" s="38">
        <f t="shared" si="4"/>
        <v>777259.2399999979</v>
      </c>
      <c r="L26" s="6">
        <f t="shared" si="5"/>
        <v>0.044981792527272906</v>
      </c>
    </row>
    <row r="27" spans="2:12" ht="12.75">
      <c r="B27" s="126">
        <v>33133</v>
      </c>
      <c r="C27" s="124">
        <v>183573.25</v>
      </c>
      <c r="D27" s="6">
        <f t="shared" si="0"/>
        <v>0.019146057123793442</v>
      </c>
      <c r="E27" s="124">
        <v>183573.25</v>
      </c>
      <c r="F27" s="6">
        <f t="shared" si="1"/>
        <v>0.039921485872405606</v>
      </c>
      <c r="G27" s="124">
        <v>40440.36</v>
      </c>
      <c r="H27" s="6">
        <f t="shared" si="2"/>
        <v>0.04988715290927594</v>
      </c>
      <c r="I27" s="124">
        <v>75051</v>
      </c>
      <c r="J27" s="6">
        <f t="shared" si="3"/>
        <v>0.03276439129754092</v>
      </c>
      <c r="K27" s="38">
        <f t="shared" si="4"/>
        <v>482637.86</v>
      </c>
      <c r="L27" s="6">
        <f t="shared" si="5"/>
        <v>0.027931370856816115</v>
      </c>
    </row>
    <row r="28" spans="2:12" ht="12.75">
      <c r="B28" s="126">
        <v>33134</v>
      </c>
      <c r="C28" s="124">
        <v>213128.84</v>
      </c>
      <c r="D28" s="6">
        <f t="shared" si="0"/>
        <v>0.022228603270726167</v>
      </c>
      <c r="E28" s="124">
        <v>213128.84</v>
      </c>
      <c r="F28" s="6">
        <f t="shared" si="1"/>
        <v>0.046348909631780205</v>
      </c>
      <c r="G28" s="124">
        <v>69685.7299999999</v>
      </c>
      <c r="H28" s="6">
        <f t="shared" si="2"/>
        <v>0.08596418696827902</v>
      </c>
      <c r="I28" s="124">
        <v>129787.74</v>
      </c>
      <c r="J28" s="6">
        <f t="shared" si="3"/>
        <v>0.05666035494508406</v>
      </c>
      <c r="K28" s="38">
        <f t="shared" si="4"/>
        <v>625731.1499999999</v>
      </c>
      <c r="L28" s="6">
        <f t="shared" si="5"/>
        <v>0.03621251098559079</v>
      </c>
    </row>
    <row r="29" spans="2:12" ht="12.75">
      <c r="B29" s="126">
        <v>33135</v>
      </c>
      <c r="C29" s="124">
        <v>2233.4</v>
      </c>
      <c r="D29" s="6">
        <f t="shared" si="0"/>
        <v>0.00023293592056729547</v>
      </c>
      <c r="E29" s="124">
        <v>2233.4</v>
      </c>
      <c r="F29" s="6">
        <f t="shared" si="1"/>
        <v>0.0004856952009480177</v>
      </c>
      <c r="G29" s="124">
        <v>0</v>
      </c>
      <c r="H29" s="6">
        <f t="shared" si="2"/>
        <v>0</v>
      </c>
      <c r="I29" s="124">
        <v>36184.9499999999</v>
      </c>
      <c r="J29" s="6">
        <f t="shared" si="3"/>
        <v>0.01579696287700297</v>
      </c>
      <c r="K29" s="38">
        <f t="shared" si="4"/>
        <v>40651.749999999905</v>
      </c>
      <c r="L29" s="6">
        <f t="shared" si="5"/>
        <v>0.002352610931161869</v>
      </c>
    </row>
    <row r="30" spans="2:12" ht="12.75">
      <c r="B30" s="126">
        <v>33136</v>
      </c>
      <c r="C30" s="124">
        <v>24161.3499999999</v>
      </c>
      <c r="D30" s="6">
        <f t="shared" si="0"/>
        <v>0.002519945511058745</v>
      </c>
      <c r="E30" s="124">
        <v>24161.3499999999</v>
      </c>
      <c r="F30" s="6">
        <f t="shared" si="1"/>
        <v>0.005254343934550613</v>
      </c>
      <c r="G30" s="124">
        <v>1062.4</v>
      </c>
      <c r="H30" s="6">
        <f t="shared" si="2"/>
        <v>0.0013105746647857428</v>
      </c>
      <c r="I30" s="124">
        <v>2630.67</v>
      </c>
      <c r="J30" s="6">
        <f t="shared" si="3"/>
        <v>0.0011484497375744756</v>
      </c>
      <c r="K30" s="38">
        <f t="shared" si="4"/>
        <v>52015.7699999998</v>
      </c>
      <c r="L30" s="6">
        <f t="shared" si="5"/>
        <v>0.003010273090206484</v>
      </c>
    </row>
    <row r="31" spans="2:12" ht="12.75">
      <c r="B31" s="126">
        <v>33137</v>
      </c>
      <c r="C31" s="124">
        <v>11414.7999999999</v>
      </c>
      <c r="D31" s="6">
        <f t="shared" si="0"/>
        <v>0.0011905242885696878</v>
      </c>
      <c r="E31" s="124">
        <v>11414.7999999999</v>
      </c>
      <c r="F31" s="6">
        <f t="shared" si="1"/>
        <v>0.002482364815877757</v>
      </c>
      <c r="G31" s="124">
        <v>0</v>
      </c>
      <c r="H31" s="6">
        <f t="shared" si="2"/>
        <v>0</v>
      </c>
      <c r="I31" s="124">
        <v>67361.83</v>
      </c>
      <c r="J31" s="6">
        <f t="shared" si="3"/>
        <v>0.029407594257750476</v>
      </c>
      <c r="K31" s="38">
        <f t="shared" si="4"/>
        <v>90191.4299999998</v>
      </c>
      <c r="L31" s="6">
        <f t="shared" si="5"/>
        <v>0.005219586957883008</v>
      </c>
    </row>
    <row r="32" spans="2:12" ht="12.75">
      <c r="B32" s="126">
        <v>33138</v>
      </c>
      <c r="C32" s="124">
        <v>102540.11</v>
      </c>
      <c r="D32" s="6">
        <f t="shared" si="0"/>
        <v>0.010694579975786576</v>
      </c>
      <c r="E32" s="124">
        <v>102540.11</v>
      </c>
      <c r="F32" s="6">
        <f t="shared" si="1"/>
        <v>0.022299292259193085</v>
      </c>
      <c r="G32" s="124">
        <v>12656.48</v>
      </c>
      <c r="H32" s="6">
        <f t="shared" si="2"/>
        <v>0.015613010197070272</v>
      </c>
      <c r="I32" s="124">
        <v>14841.4699999999</v>
      </c>
      <c r="J32" s="6">
        <f t="shared" si="3"/>
        <v>0.006479217205776223</v>
      </c>
      <c r="K32" s="38">
        <f t="shared" si="4"/>
        <v>232578.16999999993</v>
      </c>
      <c r="L32" s="6">
        <f t="shared" si="5"/>
        <v>0.013459837401627843</v>
      </c>
    </row>
    <row r="33" spans="2:12" ht="12.75">
      <c r="B33" s="126">
        <v>33139</v>
      </c>
      <c r="C33" s="124">
        <v>3008745.81999999</v>
      </c>
      <c r="D33" s="6">
        <f t="shared" si="0"/>
        <v>0.31380181666280105</v>
      </c>
      <c r="E33" s="124">
        <v>694.36</v>
      </c>
      <c r="F33" s="6">
        <f t="shared" si="1"/>
        <v>0.00015100175505071442</v>
      </c>
      <c r="G33" s="124">
        <v>0</v>
      </c>
      <c r="H33" s="6">
        <f t="shared" si="2"/>
        <v>0</v>
      </c>
      <c r="I33" s="124">
        <v>0</v>
      </c>
      <c r="J33" s="6">
        <f t="shared" si="3"/>
        <v>0</v>
      </c>
      <c r="K33" s="38">
        <f t="shared" si="4"/>
        <v>3009440.17999999</v>
      </c>
      <c r="L33" s="6">
        <f t="shared" si="5"/>
        <v>0.17416327376178728</v>
      </c>
    </row>
    <row r="34" spans="2:12" ht="12.75">
      <c r="B34" s="126">
        <v>33140</v>
      </c>
      <c r="C34" s="124">
        <v>1755673.87</v>
      </c>
      <c r="D34" s="6">
        <f t="shared" si="0"/>
        <v>0.18311073212339762</v>
      </c>
      <c r="E34" s="124">
        <v>0</v>
      </c>
      <c r="F34" s="6">
        <f t="shared" si="1"/>
        <v>0</v>
      </c>
      <c r="G34" s="124">
        <v>0</v>
      </c>
      <c r="H34" s="6">
        <f t="shared" si="2"/>
        <v>0</v>
      </c>
      <c r="I34" s="124">
        <v>0</v>
      </c>
      <c r="J34" s="6">
        <f t="shared" si="3"/>
        <v>0</v>
      </c>
      <c r="K34" s="38">
        <f t="shared" si="4"/>
        <v>1755673.87</v>
      </c>
      <c r="L34" s="6">
        <f t="shared" si="5"/>
        <v>0.10160491339529719</v>
      </c>
    </row>
    <row r="35" spans="2:12" ht="12.75">
      <c r="B35" s="126">
        <v>33141</v>
      </c>
      <c r="C35" s="124">
        <v>243604.56</v>
      </c>
      <c r="D35" s="6">
        <f t="shared" si="0"/>
        <v>0.025407115804598798</v>
      </c>
      <c r="E35" s="124">
        <v>17642.4199999999</v>
      </c>
      <c r="F35" s="6">
        <f t="shared" si="1"/>
        <v>0.003836678932170358</v>
      </c>
      <c r="G35" s="124">
        <v>13127.2199999999</v>
      </c>
      <c r="H35" s="6">
        <f t="shared" si="2"/>
        <v>0.01619371418587026</v>
      </c>
      <c r="I35" s="124">
        <v>7235.47</v>
      </c>
      <c r="J35" s="6">
        <f t="shared" si="3"/>
        <v>0.003158729001633801</v>
      </c>
      <c r="K35" s="38">
        <f t="shared" si="4"/>
        <v>281609.66999999975</v>
      </c>
      <c r="L35" s="6">
        <f t="shared" si="5"/>
        <v>0.01629740387468898</v>
      </c>
    </row>
    <row r="36" spans="2:12" ht="12.75">
      <c r="B36" s="126">
        <v>33142</v>
      </c>
      <c r="C36" s="124">
        <v>159415.16</v>
      </c>
      <c r="D36" s="6">
        <f t="shared" si="0"/>
        <v>0.01662645161949615</v>
      </c>
      <c r="E36" s="124">
        <v>159415.16</v>
      </c>
      <c r="F36" s="6">
        <f t="shared" si="1"/>
        <v>0.034667850886702066</v>
      </c>
      <c r="G36" s="124">
        <v>12140.37</v>
      </c>
      <c r="H36" s="6">
        <f t="shared" si="2"/>
        <v>0.014976337860622071</v>
      </c>
      <c r="I36" s="124">
        <v>27032.31</v>
      </c>
      <c r="J36" s="6">
        <f t="shared" si="3"/>
        <v>0.011801270902671895</v>
      </c>
      <c r="K36" s="38">
        <f t="shared" si="4"/>
        <v>358003</v>
      </c>
      <c r="L36" s="6">
        <f t="shared" si="5"/>
        <v>0.020718462826046717</v>
      </c>
    </row>
    <row r="37" spans="2:12" ht="12.75">
      <c r="B37" s="126">
        <v>33143</v>
      </c>
      <c r="C37" s="124">
        <v>34554.8</v>
      </c>
      <c r="D37" s="6">
        <f t="shared" si="0"/>
        <v>0.0036039465156348085</v>
      </c>
      <c r="E37" s="124">
        <v>34554.8</v>
      </c>
      <c r="F37" s="6">
        <f t="shared" si="1"/>
        <v>0.007514596816386927</v>
      </c>
      <c r="G37" s="124">
        <v>0</v>
      </c>
      <c r="H37" s="6">
        <f t="shared" si="2"/>
        <v>0</v>
      </c>
      <c r="I37" s="124">
        <v>57059.2699999999</v>
      </c>
      <c r="J37" s="6">
        <f t="shared" si="3"/>
        <v>0.024909891266366</v>
      </c>
      <c r="K37" s="38">
        <f t="shared" si="4"/>
        <v>126168.86999999991</v>
      </c>
      <c r="L37" s="6">
        <f t="shared" si="5"/>
        <v>0.007301684742584054</v>
      </c>
    </row>
    <row r="38" spans="2:12" ht="12.75">
      <c r="B38" s="126">
        <v>33144</v>
      </c>
      <c r="C38" s="124">
        <v>16775.77</v>
      </c>
      <c r="D38" s="6">
        <f t="shared" si="0"/>
        <v>0.00174965497813881</v>
      </c>
      <c r="E38" s="124">
        <v>16775.77</v>
      </c>
      <c r="F38" s="6">
        <f t="shared" si="1"/>
        <v>0.0036482094480199366</v>
      </c>
      <c r="G38" s="124">
        <v>543.62</v>
      </c>
      <c r="H38" s="6">
        <f t="shared" si="2"/>
        <v>0.0006706086213016053</v>
      </c>
      <c r="I38" s="124">
        <v>28903.95</v>
      </c>
      <c r="J38" s="6">
        <f t="shared" si="3"/>
        <v>0.012618357221683361</v>
      </c>
      <c r="K38" s="38">
        <f t="shared" si="4"/>
        <v>62999.11</v>
      </c>
      <c r="L38" s="6">
        <f t="shared" si="5"/>
        <v>0.003645904415910001</v>
      </c>
    </row>
    <row r="39" spans="2:12" ht="12.75">
      <c r="B39" s="126">
        <v>33145</v>
      </c>
      <c r="C39" s="124">
        <v>10379.11</v>
      </c>
      <c r="D39" s="6">
        <f t="shared" si="0"/>
        <v>0.0010825053920118304</v>
      </c>
      <c r="E39" s="124">
        <v>10379.11</v>
      </c>
      <c r="F39" s="6">
        <f t="shared" si="1"/>
        <v>0.0022571343767849826</v>
      </c>
      <c r="G39" s="124">
        <v>0</v>
      </c>
      <c r="H39" s="6">
        <f t="shared" si="2"/>
        <v>0</v>
      </c>
      <c r="I39" s="124">
        <v>30686.31</v>
      </c>
      <c r="J39" s="6">
        <f t="shared" si="3"/>
        <v>0.013396467313128978</v>
      </c>
      <c r="K39" s="38">
        <f t="shared" si="4"/>
        <v>51444.53</v>
      </c>
      <c r="L39" s="6">
        <f t="shared" si="5"/>
        <v>0.002977214108285252</v>
      </c>
    </row>
    <row r="40" spans="2:12" ht="12.75">
      <c r="B40" s="126">
        <v>33146</v>
      </c>
      <c r="C40" s="124">
        <v>34769.98</v>
      </c>
      <c r="D40" s="6">
        <f t="shared" si="0"/>
        <v>0.003626389047822357</v>
      </c>
      <c r="E40" s="124">
        <v>34769.98</v>
      </c>
      <c r="F40" s="6">
        <f t="shared" si="1"/>
        <v>0.007561391789674289</v>
      </c>
      <c r="G40" s="124">
        <v>1269.55</v>
      </c>
      <c r="H40" s="6">
        <f t="shared" si="2"/>
        <v>0.001566114519652428</v>
      </c>
      <c r="I40" s="124">
        <v>55230.93</v>
      </c>
      <c r="J40" s="6">
        <f t="shared" si="3"/>
        <v>0.02411170806847466</v>
      </c>
      <c r="K40" s="38">
        <f t="shared" si="4"/>
        <v>126040.44</v>
      </c>
      <c r="L40" s="6">
        <f t="shared" si="5"/>
        <v>0.0072942522010110864</v>
      </c>
    </row>
    <row r="41" spans="2:12" ht="12.75">
      <c r="B41" s="126">
        <v>33147</v>
      </c>
      <c r="C41" s="124">
        <v>951.139999999999</v>
      </c>
      <c r="D41" s="6">
        <f t="shared" si="0"/>
        <v>9.920062303589914E-05</v>
      </c>
      <c r="E41" s="124">
        <v>951.139999999999</v>
      </c>
      <c r="F41" s="6">
        <f t="shared" si="1"/>
        <v>0.0002068434375524747</v>
      </c>
      <c r="G41" s="124">
        <v>0</v>
      </c>
      <c r="H41" s="6">
        <f t="shared" si="2"/>
        <v>0</v>
      </c>
      <c r="I41" s="124">
        <v>0</v>
      </c>
      <c r="J41" s="6">
        <f t="shared" si="3"/>
        <v>0</v>
      </c>
      <c r="K41" s="38">
        <f t="shared" si="4"/>
        <v>1902.279999999998</v>
      </c>
      <c r="L41" s="6">
        <f t="shared" si="5"/>
        <v>0.00011008934971140496</v>
      </c>
    </row>
    <row r="42" spans="2:12" ht="12.75">
      <c r="B42" s="126">
        <v>33149</v>
      </c>
      <c r="C42" s="124">
        <v>226428.06</v>
      </c>
      <c r="D42" s="6">
        <f t="shared" si="0"/>
        <v>0.023615666068938303</v>
      </c>
      <c r="E42" s="124">
        <v>226428.06</v>
      </c>
      <c r="F42" s="6">
        <f t="shared" si="1"/>
        <v>0.04924107732693194</v>
      </c>
      <c r="G42" s="124">
        <v>71104.25</v>
      </c>
      <c r="H42" s="6">
        <f t="shared" si="2"/>
        <v>0.08771407060296654</v>
      </c>
      <c r="I42" s="124">
        <v>44163.8899999999</v>
      </c>
      <c r="J42" s="6">
        <f t="shared" si="3"/>
        <v>0.019280262397323833</v>
      </c>
      <c r="K42" s="38">
        <f t="shared" si="4"/>
        <v>568124.2599999999</v>
      </c>
      <c r="L42" s="6">
        <f t="shared" si="5"/>
        <v>0.032878666830683814</v>
      </c>
    </row>
    <row r="43" spans="2:12" ht="12.75">
      <c r="B43" s="126">
        <v>33150</v>
      </c>
      <c r="C43" s="124">
        <v>177.25</v>
      </c>
      <c r="D43" s="6">
        <f t="shared" si="0"/>
        <v>1.8486563947592515E-05</v>
      </c>
      <c r="E43" s="124">
        <v>177.25</v>
      </c>
      <c r="F43" s="6">
        <f t="shared" si="1"/>
        <v>3.854637519836847E-05</v>
      </c>
      <c r="G43" s="124">
        <v>0</v>
      </c>
      <c r="H43" s="6">
        <f t="shared" si="2"/>
        <v>0</v>
      </c>
      <c r="I43" s="124">
        <v>0</v>
      </c>
      <c r="J43" s="6">
        <f t="shared" si="3"/>
        <v>0</v>
      </c>
      <c r="K43" s="38">
        <f t="shared" si="4"/>
        <v>354.5</v>
      </c>
      <c r="L43" s="6">
        <f t="shared" si="5"/>
        <v>2.051573610230518E-05</v>
      </c>
    </row>
    <row r="44" spans="2:12" ht="12.75">
      <c r="B44" s="126">
        <v>33154</v>
      </c>
      <c r="C44" s="124">
        <v>6594.25</v>
      </c>
      <c r="D44" s="6">
        <f t="shared" si="0"/>
        <v>0.0006877575419543692</v>
      </c>
      <c r="E44" s="124">
        <v>6594.25</v>
      </c>
      <c r="F44" s="6">
        <f t="shared" si="1"/>
        <v>0.001434044765313632</v>
      </c>
      <c r="G44" s="124">
        <v>7640.23999999999</v>
      </c>
      <c r="H44" s="6">
        <f t="shared" si="2"/>
        <v>0.009424985859264505</v>
      </c>
      <c r="I44" s="124">
        <v>860.5</v>
      </c>
      <c r="J44" s="6">
        <f t="shared" si="3"/>
        <v>0.00037566133311393537</v>
      </c>
      <c r="K44" s="38">
        <f t="shared" si="4"/>
        <v>21689.23999999999</v>
      </c>
      <c r="L44" s="6">
        <f t="shared" si="5"/>
        <v>0.0012552065559931211</v>
      </c>
    </row>
    <row r="45" spans="2:12" ht="12.75">
      <c r="B45" s="126">
        <v>33155</v>
      </c>
      <c r="C45" s="124">
        <v>0</v>
      </c>
      <c r="D45" s="6">
        <f t="shared" si="0"/>
        <v>0</v>
      </c>
      <c r="E45" s="124">
        <v>0</v>
      </c>
      <c r="F45" s="6">
        <f t="shared" si="1"/>
        <v>0</v>
      </c>
      <c r="G45" s="124">
        <v>0</v>
      </c>
      <c r="H45" s="6">
        <f t="shared" si="2"/>
        <v>0</v>
      </c>
      <c r="I45" s="124">
        <v>43290.3899999999</v>
      </c>
      <c r="J45" s="6">
        <f t="shared" si="3"/>
        <v>0.018898925762256987</v>
      </c>
      <c r="K45" s="38">
        <f t="shared" si="4"/>
        <v>43290.3899999999</v>
      </c>
      <c r="L45" s="6">
        <f t="shared" si="5"/>
        <v>0.002505315139649842</v>
      </c>
    </row>
    <row r="46" spans="2:12" ht="12.75">
      <c r="B46" s="126">
        <v>33156</v>
      </c>
      <c r="C46" s="124">
        <v>67952.75</v>
      </c>
      <c r="D46" s="6">
        <f t="shared" si="0"/>
        <v>0.00708723756439925</v>
      </c>
      <c r="E46" s="124">
        <v>67952.75</v>
      </c>
      <c r="F46" s="6">
        <f t="shared" si="1"/>
        <v>0.01477761465309412</v>
      </c>
      <c r="G46" s="124">
        <v>5645.14999999999</v>
      </c>
      <c r="H46" s="6">
        <f t="shared" si="2"/>
        <v>0.006963846544536165</v>
      </c>
      <c r="I46" s="124">
        <v>68262</v>
      </c>
      <c r="J46" s="6">
        <f t="shared" si="3"/>
        <v>0.029800573993054566</v>
      </c>
      <c r="K46" s="38">
        <f t="shared" si="4"/>
        <v>209812.65</v>
      </c>
      <c r="L46" s="6">
        <f t="shared" si="5"/>
        <v>0.012142344029126435</v>
      </c>
    </row>
    <row r="47" spans="2:12" ht="12.75">
      <c r="B47" s="126">
        <v>33157</v>
      </c>
      <c r="C47" s="124">
        <v>305.079999999999</v>
      </c>
      <c r="D47" s="6">
        <f t="shared" si="0"/>
        <v>3.1818792265904126E-05</v>
      </c>
      <c r="E47" s="124">
        <v>305.079999999999</v>
      </c>
      <c r="F47" s="6">
        <f t="shared" si="1"/>
        <v>6.634543382520855E-05</v>
      </c>
      <c r="G47" s="124">
        <v>0</v>
      </c>
      <c r="H47" s="6">
        <f t="shared" si="2"/>
        <v>0</v>
      </c>
      <c r="I47" s="124">
        <v>9732</v>
      </c>
      <c r="J47" s="6">
        <f t="shared" si="3"/>
        <v>0.004248618354287994</v>
      </c>
      <c r="K47" s="38">
        <f t="shared" si="4"/>
        <v>10342.159999999998</v>
      </c>
      <c r="L47" s="6">
        <f t="shared" si="5"/>
        <v>0.0005985247539853781</v>
      </c>
    </row>
    <row r="48" spans="2:12" ht="12.75">
      <c r="B48" s="126">
        <v>33158</v>
      </c>
      <c r="C48" s="124">
        <v>29.25</v>
      </c>
      <c r="D48" s="6">
        <f t="shared" si="0"/>
        <v>3.0506741634249986E-06</v>
      </c>
      <c r="E48" s="124">
        <v>29.25</v>
      </c>
      <c r="F48" s="6">
        <f t="shared" si="1"/>
        <v>6.360967416373922E-06</v>
      </c>
      <c r="G48" s="124">
        <v>0</v>
      </c>
      <c r="H48" s="6">
        <f t="shared" si="2"/>
        <v>0</v>
      </c>
      <c r="I48" s="124">
        <v>1304.55</v>
      </c>
      <c r="J48" s="6">
        <f t="shared" si="3"/>
        <v>0.0005695165509747639</v>
      </c>
      <c r="K48" s="38">
        <f t="shared" si="4"/>
        <v>1363.05</v>
      </c>
      <c r="L48" s="6">
        <f t="shared" si="5"/>
        <v>7.888286063257285E-05</v>
      </c>
    </row>
    <row r="49" spans="2:12" ht="12.75">
      <c r="B49" s="126">
        <v>33160</v>
      </c>
      <c r="C49" s="124">
        <v>360508.099999999</v>
      </c>
      <c r="D49" s="6">
        <f t="shared" si="0"/>
        <v>0.0375997520128353</v>
      </c>
      <c r="E49" s="124">
        <v>360508.099999999</v>
      </c>
      <c r="F49" s="6">
        <f t="shared" si="1"/>
        <v>0.07839932572440564</v>
      </c>
      <c r="G49" s="124">
        <v>50099.1299999999</v>
      </c>
      <c r="H49" s="6">
        <f t="shared" si="2"/>
        <v>0.06180219362368902</v>
      </c>
      <c r="I49" s="124">
        <v>99324.1399999999</v>
      </c>
      <c r="J49" s="6">
        <f t="shared" si="3"/>
        <v>0.0433611142856422</v>
      </c>
      <c r="K49" s="38">
        <f t="shared" si="4"/>
        <v>870439.4699999978</v>
      </c>
      <c r="L49" s="6">
        <f t="shared" si="5"/>
        <v>0.05037434826389377</v>
      </c>
    </row>
    <row r="50" spans="2:12" ht="12.75">
      <c r="B50" s="126">
        <v>33161</v>
      </c>
      <c r="C50" s="124">
        <v>0</v>
      </c>
      <c r="D50" s="6">
        <f t="shared" si="0"/>
        <v>0</v>
      </c>
      <c r="E50" s="124">
        <v>0</v>
      </c>
      <c r="F50" s="6">
        <f t="shared" si="1"/>
        <v>0</v>
      </c>
      <c r="G50" s="124">
        <v>0</v>
      </c>
      <c r="H50" s="6">
        <f t="shared" si="2"/>
        <v>0</v>
      </c>
      <c r="I50" s="124">
        <v>3911.63999999999</v>
      </c>
      <c r="J50" s="6">
        <f t="shared" si="3"/>
        <v>0.0017076721639300294</v>
      </c>
      <c r="K50" s="38">
        <f t="shared" si="4"/>
        <v>3911.63999999999</v>
      </c>
      <c r="L50" s="6">
        <f t="shared" si="5"/>
        <v>0.00022637566704434648</v>
      </c>
    </row>
    <row r="51" spans="2:12" ht="12.75">
      <c r="B51" s="126">
        <v>33162</v>
      </c>
      <c r="C51" s="124">
        <v>1216.07999999999</v>
      </c>
      <c r="D51" s="6">
        <f t="shared" si="0"/>
        <v>0.00012683295168060998</v>
      </c>
      <c r="E51" s="124">
        <v>1216.07999999999</v>
      </c>
      <c r="F51" s="6">
        <f t="shared" si="1"/>
        <v>0.00026445966686167296</v>
      </c>
      <c r="G51" s="124">
        <v>0</v>
      </c>
      <c r="H51" s="6">
        <f t="shared" si="2"/>
        <v>0</v>
      </c>
      <c r="I51" s="124">
        <v>1040.53</v>
      </c>
      <c r="J51" s="6">
        <f t="shared" si="3"/>
        <v>0.000454255533927999</v>
      </c>
      <c r="K51" s="38">
        <f t="shared" si="4"/>
        <v>3472.6899999999796</v>
      </c>
      <c r="L51" s="6">
        <f t="shared" si="5"/>
        <v>0.0002009726138367102</v>
      </c>
    </row>
    <row r="52" spans="2:12" ht="12.75">
      <c r="B52" s="126">
        <v>33165</v>
      </c>
      <c r="C52" s="124">
        <v>0</v>
      </c>
      <c r="D52" s="6">
        <f t="shared" si="0"/>
        <v>0</v>
      </c>
      <c r="E52" s="124">
        <v>0</v>
      </c>
      <c r="F52" s="6">
        <f t="shared" si="1"/>
        <v>0</v>
      </c>
      <c r="G52" s="124">
        <v>0</v>
      </c>
      <c r="H52" s="6">
        <f t="shared" si="2"/>
        <v>0</v>
      </c>
      <c r="I52" s="124">
        <v>32279.65</v>
      </c>
      <c r="J52" s="6">
        <f t="shared" si="3"/>
        <v>0.014092058514179249</v>
      </c>
      <c r="K52" s="38">
        <f t="shared" si="4"/>
        <v>32279.65</v>
      </c>
      <c r="L52" s="6">
        <f t="shared" si="5"/>
        <v>0.001868098112481736</v>
      </c>
    </row>
    <row r="53" spans="2:12" ht="12.75">
      <c r="B53" s="126">
        <v>33166</v>
      </c>
      <c r="C53" s="124">
        <v>256943.5</v>
      </c>
      <c r="D53" s="6">
        <f t="shared" si="0"/>
        <v>0.02679832126188004</v>
      </c>
      <c r="E53" s="124">
        <v>256943.5</v>
      </c>
      <c r="F53" s="6">
        <f t="shared" si="1"/>
        <v>0.05587723867860078</v>
      </c>
      <c r="G53" s="124">
        <v>7251.10999999999</v>
      </c>
      <c r="H53" s="6">
        <f t="shared" si="2"/>
        <v>0.008944955814735065</v>
      </c>
      <c r="I53" s="124">
        <v>23973.49</v>
      </c>
      <c r="J53" s="6">
        <f t="shared" si="3"/>
        <v>0.010465907278086693</v>
      </c>
      <c r="K53" s="38">
        <f t="shared" si="4"/>
        <v>545111.6</v>
      </c>
      <c r="L53" s="6">
        <f t="shared" si="5"/>
        <v>0.03154687089395018</v>
      </c>
    </row>
    <row r="54" spans="2:12" ht="12.75">
      <c r="B54" s="126">
        <v>33168</v>
      </c>
      <c r="C54" s="124">
        <v>1459.14</v>
      </c>
      <c r="D54" s="6">
        <f t="shared" si="0"/>
        <v>0.0001521832717545283</v>
      </c>
      <c r="E54" s="124">
        <v>1459.14</v>
      </c>
      <c r="F54" s="6">
        <f t="shared" si="1"/>
        <v>0.00031731767507445625</v>
      </c>
      <c r="G54" s="124">
        <v>0</v>
      </c>
      <c r="H54" s="6">
        <f t="shared" si="2"/>
        <v>0</v>
      </c>
      <c r="I54" s="124">
        <v>7307.47</v>
      </c>
      <c r="J54" s="6">
        <f t="shared" si="3"/>
        <v>0.0031901614432191623</v>
      </c>
      <c r="K54" s="38">
        <f t="shared" si="4"/>
        <v>10225.75</v>
      </c>
      <c r="L54" s="6">
        <f t="shared" si="5"/>
        <v>0.0005917878376534477</v>
      </c>
    </row>
    <row r="55" spans="2:12" ht="12.75">
      <c r="B55" s="126">
        <v>33169</v>
      </c>
      <c r="C55" s="124">
        <v>20418.34</v>
      </c>
      <c r="D55" s="6">
        <f t="shared" si="0"/>
        <v>0.002129562471727425</v>
      </c>
      <c r="E55" s="124">
        <v>20418.34</v>
      </c>
      <c r="F55" s="6">
        <f t="shared" si="1"/>
        <v>0.0044403553995365575</v>
      </c>
      <c r="G55" s="124">
        <v>0</v>
      </c>
      <c r="H55" s="6">
        <f t="shared" si="2"/>
        <v>0</v>
      </c>
      <c r="I55" s="124">
        <v>25676.59</v>
      </c>
      <c r="J55" s="6">
        <f t="shared" si="3"/>
        <v>0.011209415490087091</v>
      </c>
      <c r="K55" s="38">
        <f t="shared" si="4"/>
        <v>66513.27</v>
      </c>
      <c r="L55" s="6">
        <f t="shared" si="5"/>
        <v>0.0038492769947006266</v>
      </c>
    </row>
    <row r="56" spans="2:12" ht="12.75">
      <c r="B56" s="126">
        <v>33170</v>
      </c>
      <c r="C56" s="124">
        <v>653.84</v>
      </c>
      <c r="D56" s="6">
        <f t="shared" si="0"/>
        <v>6.819325794918979E-05</v>
      </c>
      <c r="E56" s="124">
        <v>653.84</v>
      </c>
      <c r="F56" s="6">
        <f t="shared" si="1"/>
        <v>0.0001421899123255359</v>
      </c>
      <c r="G56" s="124">
        <v>0</v>
      </c>
      <c r="H56" s="6">
        <f t="shared" si="2"/>
        <v>0</v>
      </c>
      <c r="I56" s="124">
        <v>0</v>
      </c>
      <c r="J56" s="6">
        <f t="shared" si="3"/>
        <v>0</v>
      </c>
      <c r="K56" s="38">
        <f t="shared" si="4"/>
        <v>1307.68</v>
      </c>
      <c r="L56" s="6">
        <f t="shared" si="5"/>
        <v>7.567847048310984E-05</v>
      </c>
    </row>
    <row r="57" spans="2:12" ht="12.75">
      <c r="B57" s="126">
        <v>33172</v>
      </c>
      <c r="C57" s="124">
        <v>171673.95</v>
      </c>
      <c r="D57" s="6">
        <f t="shared" si="0"/>
        <v>0.017905001155491113</v>
      </c>
      <c r="E57" s="124">
        <v>171673.95</v>
      </c>
      <c r="F57" s="6">
        <f t="shared" si="1"/>
        <v>0.0373337573398361</v>
      </c>
      <c r="G57" s="124">
        <v>7999.54</v>
      </c>
      <c r="H57" s="6">
        <f t="shared" si="2"/>
        <v>0.009868217671253897</v>
      </c>
      <c r="I57" s="124">
        <v>130841.77</v>
      </c>
      <c r="J57" s="6">
        <f t="shared" si="3"/>
        <v>0.05712050406180931</v>
      </c>
      <c r="K57" s="38">
        <f t="shared" si="4"/>
        <v>482189.21</v>
      </c>
      <c r="L57" s="6">
        <f t="shared" si="5"/>
        <v>0.027905406442141085</v>
      </c>
    </row>
    <row r="58" spans="2:12" ht="12.75">
      <c r="B58" s="126">
        <v>33173</v>
      </c>
      <c r="C58" s="124">
        <v>0</v>
      </c>
      <c r="D58" s="6">
        <f t="shared" si="0"/>
        <v>0</v>
      </c>
      <c r="E58" s="124">
        <v>0</v>
      </c>
      <c r="F58" s="6">
        <f t="shared" si="1"/>
        <v>0</v>
      </c>
      <c r="G58" s="124">
        <v>0</v>
      </c>
      <c r="H58" s="6">
        <f t="shared" si="2"/>
        <v>0</v>
      </c>
      <c r="I58" s="124">
        <v>18803.66</v>
      </c>
      <c r="J58" s="6">
        <f t="shared" si="3"/>
        <v>0.008208957563069356</v>
      </c>
      <c r="K58" s="38">
        <f t="shared" si="4"/>
        <v>18803.66</v>
      </c>
      <c r="L58" s="6">
        <f t="shared" si="5"/>
        <v>0.0010882113577361688</v>
      </c>
    </row>
    <row r="59" spans="2:12" ht="12.75">
      <c r="B59" s="126">
        <v>33174</v>
      </c>
      <c r="C59" s="124">
        <v>174.91</v>
      </c>
      <c r="D59" s="6">
        <f t="shared" si="0"/>
        <v>1.824251001451851E-05</v>
      </c>
      <c r="E59" s="124">
        <v>174.91</v>
      </c>
      <c r="F59" s="6">
        <f t="shared" si="1"/>
        <v>3.803749780505855E-05</v>
      </c>
      <c r="G59" s="124">
        <v>0</v>
      </c>
      <c r="H59" s="6">
        <f t="shared" si="2"/>
        <v>0</v>
      </c>
      <c r="I59" s="124">
        <v>12855.34</v>
      </c>
      <c r="J59" s="6">
        <f t="shared" si="3"/>
        <v>0.005612148939027191</v>
      </c>
      <c r="K59" s="38">
        <f t="shared" si="4"/>
        <v>13205.16</v>
      </c>
      <c r="L59" s="6">
        <f t="shared" si="5"/>
        <v>0.0007642131953419359</v>
      </c>
    </row>
    <row r="60" spans="2:12" ht="12.75">
      <c r="B60" s="126">
        <v>33175</v>
      </c>
      <c r="C60" s="124">
        <v>12625.09</v>
      </c>
      <c r="D60" s="6">
        <f t="shared" si="0"/>
        <v>0.00131675336321078</v>
      </c>
      <c r="E60" s="124">
        <v>12625.09</v>
      </c>
      <c r="F60" s="6">
        <f t="shared" si="1"/>
        <v>0.0027455653373944697</v>
      </c>
      <c r="G60" s="124">
        <v>0</v>
      </c>
      <c r="H60" s="6">
        <f t="shared" si="2"/>
        <v>0</v>
      </c>
      <c r="I60" s="124">
        <v>36395.2699999999</v>
      </c>
      <c r="J60" s="6">
        <f t="shared" si="3"/>
        <v>0.015888780531367323</v>
      </c>
      <c r="K60" s="38">
        <f t="shared" si="4"/>
        <v>61645.4499999999</v>
      </c>
      <c r="L60" s="6">
        <f t="shared" si="5"/>
        <v>0.0035675649763267894</v>
      </c>
    </row>
    <row r="61" spans="2:12" ht="12.75">
      <c r="B61" s="126">
        <v>33176</v>
      </c>
      <c r="C61" s="124">
        <v>14432.69</v>
      </c>
      <c r="D61" s="6">
        <f t="shared" si="0"/>
        <v>0.0015052798116828151</v>
      </c>
      <c r="E61" s="124">
        <v>14432.69</v>
      </c>
      <c r="F61" s="6">
        <f t="shared" si="1"/>
        <v>0.0031386622502778032</v>
      </c>
      <c r="G61" s="124">
        <v>0</v>
      </c>
      <c r="H61" s="6">
        <f t="shared" si="2"/>
        <v>0</v>
      </c>
      <c r="I61" s="124">
        <v>76702.4199999999</v>
      </c>
      <c r="J61" s="6">
        <f t="shared" si="3"/>
        <v>0.03348533800147</v>
      </c>
      <c r="K61" s="38">
        <f t="shared" si="4"/>
        <v>105567.7999999999</v>
      </c>
      <c r="L61" s="6">
        <f t="shared" si="5"/>
        <v>0.006109453104939156</v>
      </c>
    </row>
    <row r="62" spans="2:12" ht="12.75">
      <c r="B62" s="126">
        <v>33177</v>
      </c>
      <c r="C62" s="124">
        <v>6129.68999999999</v>
      </c>
      <c r="D62" s="6">
        <f t="shared" si="0"/>
        <v>0.0006393055354804974</v>
      </c>
      <c r="E62" s="124">
        <v>6129.68999999999</v>
      </c>
      <c r="F62" s="6">
        <f t="shared" si="1"/>
        <v>0.0013330173799136068</v>
      </c>
      <c r="G62" s="124">
        <v>0</v>
      </c>
      <c r="H62" s="6">
        <f t="shared" si="2"/>
        <v>0</v>
      </c>
      <c r="I62" s="124">
        <v>14838.24</v>
      </c>
      <c r="J62" s="6">
        <f t="shared" si="3"/>
        <v>0.006477807111521813</v>
      </c>
      <c r="K62" s="38">
        <f t="shared" si="4"/>
        <v>27097.61999999998</v>
      </c>
      <c r="L62" s="6">
        <f t="shared" si="5"/>
        <v>0.0015682020336263652</v>
      </c>
    </row>
    <row r="63" spans="2:12" ht="12.75">
      <c r="B63" s="126">
        <v>33178</v>
      </c>
      <c r="C63" s="124">
        <v>223070.709999999</v>
      </c>
      <c r="D63" s="6">
        <f t="shared" si="0"/>
        <v>0.02326550603808094</v>
      </c>
      <c r="E63" s="124">
        <v>223070.709999999</v>
      </c>
      <c r="F63" s="6">
        <f t="shared" si="1"/>
        <v>0.048510957875466325</v>
      </c>
      <c r="G63" s="124">
        <v>75942.1699999999</v>
      </c>
      <c r="H63" s="6">
        <f t="shared" si="2"/>
        <v>0.09368211972030474</v>
      </c>
      <c r="I63" s="124">
        <v>27843.6899999999</v>
      </c>
      <c r="J63" s="6">
        <f t="shared" si="3"/>
        <v>0.01215548832563755</v>
      </c>
      <c r="K63" s="38">
        <f t="shared" si="4"/>
        <v>549927.2799999978</v>
      </c>
      <c r="L63" s="6">
        <f t="shared" si="5"/>
        <v>0.03182556544975584</v>
      </c>
    </row>
    <row r="64" spans="2:12" ht="12.75">
      <c r="B64" s="126">
        <v>33179</v>
      </c>
      <c r="C64" s="124">
        <v>3818.34</v>
      </c>
      <c r="D64" s="6">
        <f t="shared" si="0"/>
        <v>0.0003982396986383662</v>
      </c>
      <c r="E64" s="124">
        <v>3818.34</v>
      </c>
      <c r="F64" s="6">
        <f t="shared" si="1"/>
        <v>0.0008303704726371693</v>
      </c>
      <c r="G64" s="124">
        <v>0</v>
      </c>
      <c r="H64" s="6">
        <f t="shared" si="2"/>
        <v>0</v>
      </c>
      <c r="I64" s="124">
        <v>616.88</v>
      </c>
      <c r="J64" s="6">
        <f t="shared" si="3"/>
        <v>0.0002693061745163561</v>
      </c>
      <c r="K64" s="38">
        <f t="shared" si="4"/>
        <v>8253.56</v>
      </c>
      <c r="L64" s="6">
        <f t="shared" si="5"/>
        <v>0.0004776526343146458</v>
      </c>
    </row>
    <row r="65" spans="2:12" ht="12.75">
      <c r="B65" s="126">
        <v>33180</v>
      </c>
      <c r="C65" s="124">
        <v>159010.6</v>
      </c>
      <c r="D65" s="6">
        <f t="shared" si="0"/>
        <v>0.01658425740617802</v>
      </c>
      <c r="E65" s="124">
        <v>159010.6</v>
      </c>
      <c r="F65" s="6">
        <f t="shared" si="1"/>
        <v>0.03457987163959204</v>
      </c>
      <c r="G65" s="124">
        <v>51857.5199999999</v>
      </c>
      <c r="H65" s="6">
        <f t="shared" si="2"/>
        <v>0.06397134025849005</v>
      </c>
      <c r="I65" s="124">
        <v>74359.02</v>
      </c>
      <c r="J65" s="6">
        <f t="shared" si="3"/>
        <v>0.03246229934020428</v>
      </c>
      <c r="K65" s="38">
        <f t="shared" si="4"/>
        <v>444237.73999999993</v>
      </c>
      <c r="L65" s="6">
        <f t="shared" si="5"/>
        <v>0.025709066969039383</v>
      </c>
    </row>
    <row r="66" spans="2:12" ht="12.75">
      <c r="B66" s="126">
        <v>33181</v>
      </c>
      <c r="C66" s="124">
        <v>18322.8899999999</v>
      </c>
      <c r="D66" s="6">
        <f t="shared" si="0"/>
        <v>0.0019110142605907</v>
      </c>
      <c r="E66" s="124">
        <v>18322.8899999999</v>
      </c>
      <c r="F66" s="6">
        <f t="shared" si="1"/>
        <v>0.003984660043206938</v>
      </c>
      <c r="G66" s="124">
        <v>0</v>
      </c>
      <c r="H66" s="6">
        <f t="shared" si="2"/>
        <v>0</v>
      </c>
      <c r="I66" s="124">
        <v>32576.08</v>
      </c>
      <c r="J66" s="6">
        <f t="shared" si="3"/>
        <v>0.014221468495556314</v>
      </c>
      <c r="K66" s="38">
        <f t="shared" si="4"/>
        <v>69221.85999999981</v>
      </c>
      <c r="L66" s="6">
        <f t="shared" si="5"/>
        <v>0.004006029371708635</v>
      </c>
    </row>
    <row r="67" spans="2:12" ht="12.75">
      <c r="B67" s="126">
        <v>33183</v>
      </c>
      <c r="C67" s="124">
        <v>22097.41</v>
      </c>
      <c r="D67" s="6">
        <f t="shared" si="0"/>
        <v>0.0023046836842943318</v>
      </c>
      <c r="E67" s="124">
        <v>22097.41</v>
      </c>
      <c r="F67" s="6">
        <f t="shared" si="1"/>
        <v>0.004805501025513001</v>
      </c>
      <c r="G67" s="124">
        <v>0</v>
      </c>
      <c r="H67" s="6">
        <f t="shared" si="2"/>
        <v>0</v>
      </c>
      <c r="I67" s="124">
        <v>34908.2399999999</v>
      </c>
      <c r="J67" s="6">
        <f t="shared" si="3"/>
        <v>0.015239600203441216</v>
      </c>
      <c r="K67" s="38">
        <f t="shared" si="4"/>
        <v>79103.05999999991</v>
      </c>
      <c r="L67" s="6">
        <f t="shared" si="5"/>
        <v>0.004577877302806237</v>
      </c>
    </row>
    <row r="68" spans="2:12" ht="12.75">
      <c r="B68" s="126">
        <v>33184</v>
      </c>
      <c r="C68" s="124">
        <v>0</v>
      </c>
      <c r="D68" s="6">
        <f aca="true" t="shared" si="6" ref="D68:D76">+C68/$C$79</f>
        <v>0</v>
      </c>
      <c r="E68" s="124">
        <v>0</v>
      </c>
      <c r="F68" s="6">
        <f aca="true" t="shared" si="7" ref="F68:F76">+E68/$E$79</f>
        <v>0</v>
      </c>
      <c r="G68" s="124">
        <v>0</v>
      </c>
      <c r="H68" s="6">
        <f aca="true" t="shared" si="8" ref="H68:H76">+G68/$G$79</f>
        <v>0</v>
      </c>
      <c r="I68" s="124">
        <v>6087.39999999999</v>
      </c>
      <c r="J68" s="6">
        <f aca="true" t="shared" si="9" ref="J68:J76">+I68/$I$79</f>
        <v>0.002657525623704551</v>
      </c>
      <c r="K68" s="38">
        <f aca="true" t="shared" si="10" ref="K68:K78">+C68+E68+G68+I68</f>
        <v>6087.39999999999</v>
      </c>
      <c r="L68" s="6">
        <f aca="true" t="shared" si="11" ref="L68:L76">+K68/$K$79</f>
        <v>0.0003522919377973832</v>
      </c>
    </row>
    <row r="69" spans="2:12" ht="12.75">
      <c r="B69" s="126">
        <v>33185</v>
      </c>
      <c r="C69" s="124">
        <v>180.18</v>
      </c>
      <c r="D69" s="6">
        <f t="shared" si="6"/>
        <v>1.879215284669799E-05</v>
      </c>
      <c r="E69" s="124">
        <v>180.18</v>
      </c>
      <c r="F69" s="6">
        <f t="shared" si="7"/>
        <v>3.918355928486336E-05</v>
      </c>
      <c r="G69" s="124">
        <v>0</v>
      </c>
      <c r="H69" s="6">
        <f t="shared" si="8"/>
        <v>0</v>
      </c>
      <c r="I69" s="124">
        <v>2379.38</v>
      </c>
      <c r="J69" s="6">
        <f t="shared" si="9"/>
        <v>0.0010387461508246782</v>
      </c>
      <c r="K69" s="38">
        <f t="shared" si="10"/>
        <v>2739.7400000000002</v>
      </c>
      <c r="L69" s="6">
        <f t="shared" si="11"/>
        <v>0.0001585550996584756</v>
      </c>
    </row>
    <row r="70" spans="2:12" ht="12.75">
      <c r="B70" s="126">
        <v>33186</v>
      </c>
      <c r="C70" s="124">
        <v>23719.33</v>
      </c>
      <c r="D70" s="6">
        <f t="shared" si="6"/>
        <v>0.0024738443488803922</v>
      </c>
      <c r="E70" s="124">
        <v>23719.33</v>
      </c>
      <c r="F70" s="6">
        <f t="shared" si="7"/>
        <v>0.0051582182997682215</v>
      </c>
      <c r="G70" s="124">
        <v>80.59</v>
      </c>
      <c r="H70" s="6">
        <f t="shared" si="8"/>
        <v>9.941567416705856E-05</v>
      </c>
      <c r="I70" s="124">
        <v>75055.7799999999</v>
      </c>
      <c r="J70" s="6">
        <f t="shared" si="9"/>
        <v>0.03276647806241279</v>
      </c>
      <c r="K70" s="38">
        <f t="shared" si="10"/>
        <v>122575.0299999999</v>
      </c>
      <c r="L70" s="6">
        <f t="shared" si="11"/>
        <v>0.007093700897636498</v>
      </c>
    </row>
    <row r="71" spans="2:12" ht="12.75">
      <c r="B71" s="126">
        <v>33187</v>
      </c>
      <c r="C71" s="124">
        <v>3771.17999999999</v>
      </c>
      <c r="D71" s="6">
        <f t="shared" si="6"/>
        <v>0.0003933210732179506</v>
      </c>
      <c r="E71" s="124">
        <v>3771.17999999999</v>
      </c>
      <c r="F71" s="6">
        <f t="shared" si="7"/>
        <v>0.0008201146359412288</v>
      </c>
      <c r="G71" s="124">
        <v>0</v>
      </c>
      <c r="H71" s="6">
        <f t="shared" si="8"/>
        <v>0</v>
      </c>
      <c r="I71" s="124">
        <v>975.5</v>
      </c>
      <c r="J71" s="6">
        <f t="shared" si="9"/>
        <v>0.0004258659273127762</v>
      </c>
      <c r="K71" s="38">
        <f t="shared" si="10"/>
        <v>8517.859999999979</v>
      </c>
      <c r="L71" s="6">
        <f t="shared" si="11"/>
        <v>0.0004929482874933167</v>
      </c>
    </row>
    <row r="72" spans="2:12" ht="12.75">
      <c r="B72" s="126">
        <v>33189</v>
      </c>
      <c r="C72" s="124">
        <v>19469.31</v>
      </c>
      <c r="D72" s="6">
        <f t="shared" si="6"/>
        <v>0.002030581914417503</v>
      </c>
      <c r="E72" s="124">
        <v>19469.31</v>
      </c>
      <c r="F72" s="6">
        <f t="shared" si="7"/>
        <v>0.004233970821513948</v>
      </c>
      <c r="G72" s="124">
        <v>0</v>
      </c>
      <c r="H72" s="6">
        <f t="shared" si="8"/>
        <v>0</v>
      </c>
      <c r="I72" s="124">
        <v>15220.9699999999</v>
      </c>
      <c r="J72" s="6">
        <f t="shared" si="9"/>
        <v>0.006644892366632398</v>
      </c>
      <c r="K72" s="38">
        <f t="shared" si="10"/>
        <v>54159.5899999999</v>
      </c>
      <c r="L72" s="6">
        <f t="shared" si="11"/>
        <v>0.0031343409191792516</v>
      </c>
    </row>
    <row r="73" spans="2:12" ht="12.75">
      <c r="B73" s="126">
        <v>33193</v>
      </c>
      <c r="C73" s="124">
        <v>0</v>
      </c>
      <c r="D73" s="6">
        <f t="shared" si="6"/>
        <v>0</v>
      </c>
      <c r="E73" s="124">
        <v>0</v>
      </c>
      <c r="F73" s="6">
        <f t="shared" si="7"/>
        <v>0</v>
      </c>
      <c r="G73" s="124">
        <v>0</v>
      </c>
      <c r="H73" s="6">
        <f t="shared" si="8"/>
        <v>0</v>
      </c>
      <c r="I73" s="124">
        <v>1678.86999999999</v>
      </c>
      <c r="J73" s="6">
        <f t="shared" si="9"/>
        <v>0.0007329303222835431</v>
      </c>
      <c r="K73" s="38">
        <f t="shared" si="10"/>
        <v>1678.86999999999</v>
      </c>
      <c r="L73" s="6">
        <f t="shared" si="11"/>
        <v>9.716009554323524E-05</v>
      </c>
    </row>
    <row r="74" spans="2:12" ht="12.75">
      <c r="B74" s="126">
        <v>33194</v>
      </c>
      <c r="C74" s="124">
        <v>0</v>
      </c>
      <c r="D74" s="6">
        <f t="shared" si="6"/>
        <v>0</v>
      </c>
      <c r="E74" s="124">
        <v>0</v>
      </c>
      <c r="F74" s="6">
        <f t="shared" si="7"/>
        <v>0</v>
      </c>
      <c r="G74" s="124">
        <v>0</v>
      </c>
      <c r="H74" s="6">
        <f t="shared" si="8"/>
        <v>0</v>
      </c>
      <c r="I74" s="124">
        <v>763.83</v>
      </c>
      <c r="J74" s="6">
        <f t="shared" si="9"/>
        <v>0.00033345891466870104</v>
      </c>
      <c r="K74" s="38">
        <f t="shared" si="10"/>
        <v>763.83</v>
      </c>
      <c r="L74" s="6">
        <f t="shared" si="11"/>
        <v>4.420461130331105E-05</v>
      </c>
    </row>
    <row r="75" spans="2:12" ht="12.75">
      <c r="B75" s="126">
        <v>33196</v>
      </c>
      <c r="C75" s="124">
        <v>0</v>
      </c>
      <c r="D75" s="6">
        <f t="shared" si="6"/>
        <v>0</v>
      </c>
      <c r="E75" s="124">
        <v>0</v>
      </c>
      <c r="F75" s="6">
        <f t="shared" si="7"/>
        <v>0</v>
      </c>
      <c r="G75" s="124">
        <v>0</v>
      </c>
      <c r="H75" s="6">
        <f t="shared" si="8"/>
        <v>0</v>
      </c>
      <c r="I75" s="124">
        <v>13243.9699999999</v>
      </c>
      <c r="J75" s="6">
        <f t="shared" si="9"/>
        <v>0.005781809908101021</v>
      </c>
      <c r="K75" s="38">
        <f t="shared" si="10"/>
        <v>13243.9699999999</v>
      </c>
      <c r="L75" s="6">
        <f t="shared" si="11"/>
        <v>0.0007664592199346817</v>
      </c>
    </row>
    <row r="76" spans="2:12" ht="12.75">
      <c r="B76" s="126">
        <v>33199</v>
      </c>
      <c r="C76" s="124">
        <v>0</v>
      </c>
      <c r="D76" s="6">
        <f t="shared" si="6"/>
        <v>0</v>
      </c>
      <c r="E76" s="124">
        <v>0</v>
      </c>
      <c r="F76" s="6">
        <f t="shared" si="7"/>
        <v>0</v>
      </c>
      <c r="G76" s="124">
        <v>0</v>
      </c>
      <c r="H76" s="6">
        <f t="shared" si="8"/>
        <v>0</v>
      </c>
      <c r="I76" s="124">
        <v>11946.3799999999</v>
      </c>
      <c r="J76" s="6">
        <f t="shared" si="9"/>
        <v>0.005215331826479508</v>
      </c>
      <c r="K76" s="38">
        <f t="shared" si="10"/>
        <v>11946.3799999999</v>
      </c>
      <c r="L76" s="6">
        <f t="shared" si="11"/>
        <v>0.0006913646811222975</v>
      </c>
    </row>
    <row r="77" spans="2:12" ht="12.75">
      <c r="B77" s="91">
        <v>33299</v>
      </c>
      <c r="C77" s="92">
        <v>435.36</v>
      </c>
      <c r="D77" s="6"/>
      <c r="E77" s="92">
        <v>435.36</v>
      </c>
      <c r="F77" s="6"/>
      <c r="G77" s="92">
        <v>0</v>
      </c>
      <c r="H77" s="6"/>
      <c r="I77" s="92">
        <v>7375.84</v>
      </c>
      <c r="J77" s="6"/>
      <c r="K77" s="38"/>
      <c r="L77" s="6"/>
    </row>
    <row r="78" spans="2:12" ht="12.75">
      <c r="B78" s="23"/>
      <c r="C78" s="55"/>
      <c r="D78" s="7"/>
      <c r="E78" s="55"/>
      <c r="F78" s="7"/>
      <c r="G78" s="55"/>
      <c r="H78" s="7"/>
      <c r="I78" s="55"/>
      <c r="J78" s="7"/>
      <c r="K78" s="38">
        <f t="shared" si="10"/>
        <v>0</v>
      </c>
      <c r="L78" s="7"/>
    </row>
    <row r="79" spans="3:11" ht="12.75">
      <c r="C79" s="4">
        <f>SUM(C3:C77)</f>
        <v>9588044.61999998</v>
      </c>
      <c r="E79" s="4">
        <f>SUM(E3:E77)</f>
        <v>4598357.149999992</v>
      </c>
      <c r="G79" s="4">
        <f>SUM(G3:G77)</f>
        <v>810636.7599999995</v>
      </c>
      <c r="I79" s="4">
        <f>SUM(I3:I77)</f>
        <v>2290627.019999997</v>
      </c>
      <c r="K79" s="4">
        <f>SUM(K3:K77)</f>
        <v>17279418.989999965</v>
      </c>
    </row>
    <row r="80" spans="3:11" ht="12.75">
      <c r="C80" s="16">
        <f>+C81-C79</f>
        <v>0.7700000200420618</v>
      </c>
      <c r="E80" s="16">
        <f>+E81-E79</f>
        <v>0.7700000079348683</v>
      </c>
      <c r="G80" s="16">
        <f>+G81-G79</f>
        <v>0</v>
      </c>
      <c r="I80" s="16">
        <f>+I81-I79</f>
        <v>0</v>
      </c>
      <c r="K80" s="4">
        <f>SUM(C80:I80)</f>
        <v>1.5400000279769301</v>
      </c>
    </row>
    <row r="81" spans="3:11" ht="12.75">
      <c r="C81" s="16">
        <v>9588045.39</v>
      </c>
      <c r="E81" s="9">
        <v>4598357.92</v>
      </c>
      <c r="G81" s="9">
        <v>810636.76</v>
      </c>
      <c r="I81" s="9">
        <v>2290627.02</v>
      </c>
      <c r="J81" s="10"/>
      <c r="K81" s="4">
        <f>SUM(C81:I81)</f>
        <v>17287667.09</v>
      </c>
    </row>
    <row r="89" spans="3:21" ht="12.75">
      <c r="C89" s="16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42491</v>
      </c>
      <c r="F1" t="s">
        <v>157</v>
      </c>
    </row>
    <row r="2" spans="2:12" ht="12.75">
      <c r="B2" s="127" t="s">
        <v>150</v>
      </c>
      <c r="C2" s="129" t="s">
        <v>151</v>
      </c>
      <c r="D2" s="1" t="s">
        <v>159</v>
      </c>
      <c r="E2" s="129" t="s">
        <v>152</v>
      </c>
      <c r="F2" s="1" t="s">
        <v>159</v>
      </c>
      <c r="G2" s="129" t="s">
        <v>153</v>
      </c>
      <c r="H2" s="1" t="s">
        <v>159</v>
      </c>
      <c r="I2" s="129" t="s">
        <v>154</v>
      </c>
      <c r="J2" s="1" t="s">
        <v>159</v>
      </c>
      <c r="K2" s="71" t="s">
        <v>155</v>
      </c>
      <c r="L2" s="1" t="s">
        <v>156</v>
      </c>
    </row>
    <row r="3" spans="2:14" ht="12.75">
      <c r="B3" s="128">
        <v>33010</v>
      </c>
      <c r="C3" s="130">
        <v>39999.76</v>
      </c>
      <c r="D3" s="6">
        <f>+C3/$C$79</f>
        <v>0.005502832592506159</v>
      </c>
      <c r="E3" s="130">
        <v>39999.76</v>
      </c>
      <c r="F3" s="6">
        <f>+E3/$E$79</f>
        <v>0.011773549152064959</v>
      </c>
      <c r="G3" s="130">
        <v>1852.46</v>
      </c>
      <c r="H3" s="6">
        <f>+G3/$G$79</f>
        <v>0.0023684603814634548</v>
      </c>
      <c r="I3" s="130">
        <v>2882.84999999999</v>
      </c>
      <c r="J3" s="6">
        <f>+I3/$I$79</f>
        <v>0.0012726561860058815</v>
      </c>
      <c r="K3" s="38">
        <f>+C3+E3+G3+I3</f>
        <v>84734.83</v>
      </c>
      <c r="L3" s="6">
        <f>+K3/$K$79</f>
        <v>0.006178833717044535</v>
      </c>
      <c r="M3" s="4"/>
      <c r="N3" s="4"/>
    </row>
    <row r="4" spans="2:14" ht="12.75">
      <c r="B4" s="128">
        <v>33012</v>
      </c>
      <c r="C4" s="130">
        <v>13171.9699999999</v>
      </c>
      <c r="D4" s="6">
        <f aca="true" t="shared" si="0" ref="D4:D67">+C4/$C$79</f>
        <v>0.0018120895181249286</v>
      </c>
      <c r="E4" s="130">
        <v>13171.9699999999</v>
      </c>
      <c r="F4" s="6">
        <f aca="true" t="shared" si="1" ref="F4:F67">+E4/$E$79</f>
        <v>0.0038770441678781043</v>
      </c>
      <c r="G4" s="130">
        <v>1027.05999999999</v>
      </c>
      <c r="H4" s="6">
        <f aca="true" t="shared" si="2" ref="H4:H67">+G4/$G$79</f>
        <v>0.001313146259236816</v>
      </c>
      <c r="I4" s="130">
        <v>58974.8399999999</v>
      </c>
      <c r="J4" s="6">
        <f aca="true" t="shared" si="3" ref="J4:J67">+I4/$I$79</f>
        <v>0.026034894269458084</v>
      </c>
      <c r="K4" s="38">
        <f aca="true" t="shared" si="4" ref="K4:K67">+C4+E4+G4+I4</f>
        <v>86345.83999999969</v>
      </c>
      <c r="L4" s="6">
        <f aca="true" t="shared" si="5" ref="L4:L67">+K4/$K$79</f>
        <v>0.006296307994227766</v>
      </c>
      <c r="M4" s="4"/>
      <c r="N4" s="4"/>
    </row>
    <row r="5" spans="2:14" ht="12.75">
      <c r="B5" s="128">
        <v>33013</v>
      </c>
      <c r="C5" s="130">
        <v>0</v>
      </c>
      <c r="D5" s="6">
        <f t="shared" si="0"/>
        <v>0</v>
      </c>
      <c r="E5" s="130">
        <v>0</v>
      </c>
      <c r="F5" s="6">
        <f t="shared" si="1"/>
        <v>0</v>
      </c>
      <c r="G5" s="130">
        <v>0</v>
      </c>
      <c r="H5" s="6">
        <f t="shared" si="2"/>
        <v>0</v>
      </c>
      <c r="I5" s="130">
        <v>5605.64</v>
      </c>
      <c r="J5" s="6">
        <f t="shared" si="3"/>
        <v>0.0024746526605692403</v>
      </c>
      <c r="K5" s="38">
        <f t="shared" si="4"/>
        <v>5605.64</v>
      </c>
      <c r="L5" s="6">
        <f t="shared" si="5"/>
        <v>0.00040876127842132365</v>
      </c>
      <c r="M5" s="4"/>
      <c r="N5" s="4"/>
    </row>
    <row r="6" spans="2:14" ht="12.75">
      <c r="B6" s="128">
        <v>33014</v>
      </c>
      <c r="C6" s="130">
        <v>20527.22</v>
      </c>
      <c r="D6" s="6">
        <f t="shared" si="0"/>
        <v>0.002823963325018557</v>
      </c>
      <c r="E6" s="130">
        <v>20527.22</v>
      </c>
      <c r="F6" s="6">
        <f t="shared" si="1"/>
        <v>0.006041992092583827</v>
      </c>
      <c r="G6" s="130">
        <v>7408.93</v>
      </c>
      <c r="H6" s="6">
        <f t="shared" si="2"/>
        <v>0.009472678046508986</v>
      </c>
      <c r="I6" s="130">
        <v>34596.97</v>
      </c>
      <c r="J6" s="6">
        <f t="shared" si="3"/>
        <v>0.015273097069760846</v>
      </c>
      <c r="K6" s="38">
        <f t="shared" si="4"/>
        <v>83060.34</v>
      </c>
      <c r="L6" s="6">
        <f t="shared" si="5"/>
        <v>0.006056730500800944</v>
      </c>
      <c r="M6" s="4"/>
      <c r="N6" s="4"/>
    </row>
    <row r="7" spans="2:14" ht="12.75">
      <c r="B7" s="128">
        <v>33015</v>
      </c>
      <c r="C7" s="130">
        <v>55.57</v>
      </c>
      <c r="D7" s="6">
        <f t="shared" si="0"/>
        <v>7.64485604827547E-06</v>
      </c>
      <c r="E7" s="130">
        <v>55.57</v>
      </c>
      <c r="F7" s="6">
        <f t="shared" si="1"/>
        <v>1.6356501298514036E-05</v>
      </c>
      <c r="G7" s="130">
        <v>0</v>
      </c>
      <c r="H7" s="6">
        <f t="shared" si="2"/>
        <v>0</v>
      </c>
      <c r="I7" s="130">
        <v>13918.68</v>
      </c>
      <c r="J7" s="6">
        <f t="shared" si="3"/>
        <v>0.006144507762469918</v>
      </c>
      <c r="K7" s="38">
        <f t="shared" si="4"/>
        <v>14029.82</v>
      </c>
      <c r="L7" s="6">
        <f t="shared" si="5"/>
        <v>0.0010230494928716533</v>
      </c>
      <c r="M7" s="4"/>
      <c r="N7" s="4"/>
    </row>
    <row r="8" spans="2:14" ht="12.75">
      <c r="B8" s="128">
        <v>33016</v>
      </c>
      <c r="C8" s="130">
        <v>51388.1999999999</v>
      </c>
      <c r="D8" s="6">
        <f t="shared" si="0"/>
        <v>0.00706955896310939</v>
      </c>
      <c r="E8" s="130">
        <v>51388.1999999999</v>
      </c>
      <c r="F8" s="6">
        <f t="shared" si="1"/>
        <v>0.015125628217172886</v>
      </c>
      <c r="G8" s="130">
        <v>910.47</v>
      </c>
      <c r="H8" s="6">
        <f t="shared" si="2"/>
        <v>0.0011640802627376741</v>
      </c>
      <c r="I8" s="130">
        <v>23624.5099999999</v>
      </c>
      <c r="J8" s="6">
        <f t="shared" si="3"/>
        <v>0.010429220664570749</v>
      </c>
      <c r="K8" s="38">
        <f t="shared" si="4"/>
        <v>127311.37999999971</v>
      </c>
      <c r="L8" s="6">
        <f t="shared" si="5"/>
        <v>0.00928350062550981</v>
      </c>
      <c r="M8" s="4"/>
      <c r="N8" s="4"/>
    </row>
    <row r="9" spans="2:14" ht="12.75">
      <c r="B9" s="128">
        <v>33018</v>
      </c>
      <c r="C9" s="130">
        <v>0</v>
      </c>
      <c r="D9" s="6">
        <f t="shared" si="0"/>
        <v>0</v>
      </c>
      <c r="E9" s="130">
        <v>0</v>
      </c>
      <c r="F9" s="6">
        <f t="shared" si="1"/>
        <v>0</v>
      </c>
      <c r="G9" s="130">
        <v>0</v>
      </c>
      <c r="H9" s="6">
        <f t="shared" si="2"/>
        <v>0</v>
      </c>
      <c r="I9" s="130">
        <v>4288.04</v>
      </c>
      <c r="J9" s="6">
        <f t="shared" si="3"/>
        <v>0.001892988061064807</v>
      </c>
      <c r="K9" s="38">
        <f t="shared" si="4"/>
        <v>4288.04</v>
      </c>
      <c r="L9" s="6">
        <f t="shared" si="5"/>
        <v>0.000312682354257814</v>
      </c>
      <c r="M9" s="4"/>
      <c r="N9" s="4"/>
    </row>
    <row r="10" spans="2:14" ht="12.75">
      <c r="B10" s="128">
        <v>33030</v>
      </c>
      <c r="C10" s="130">
        <v>21868.36</v>
      </c>
      <c r="D10" s="6">
        <f t="shared" si="0"/>
        <v>0.0030084661546133772</v>
      </c>
      <c r="E10" s="130">
        <v>21868.36</v>
      </c>
      <c r="F10" s="6">
        <f t="shared" si="1"/>
        <v>0.0064367439038397044</v>
      </c>
      <c r="G10" s="130">
        <v>76.87</v>
      </c>
      <c r="H10" s="6">
        <f t="shared" si="2"/>
        <v>9.828204092023352E-05</v>
      </c>
      <c r="I10" s="130">
        <v>6369.52</v>
      </c>
      <c r="J10" s="6">
        <f t="shared" si="3"/>
        <v>0.0028118733301726456</v>
      </c>
      <c r="K10" s="38">
        <f t="shared" si="4"/>
        <v>50183.11</v>
      </c>
      <c r="L10" s="6">
        <f t="shared" si="5"/>
        <v>0.003659334562825638</v>
      </c>
      <c r="M10" s="4"/>
      <c r="N10" s="4"/>
    </row>
    <row r="11" spans="2:14" ht="12.75">
      <c r="B11" s="128">
        <v>33031</v>
      </c>
      <c r="C11" s="130">
        <v>85.4399999999999</v>
      </c>
      <c r="D11" s="6">
        <f t="shared" si="0"/>
        <v>1.1754120942318795E-05</v>
      </c>
      <c r="E11" s="130">
        <v>85.4399999999999</v>
      </c>
      <c r="F11" s="6">
        <f t="shared" si="1"/>
        <v>2.5148451879521998E-05</v>
      </c>
      <c r="G11" s="130">
        <v>0</v>
      </c>
      <c r="H11" s="6">
        <f t="shared" si="2"/>
        <v>0</v>
      </c>
      <c r="I11" s="130">
        <v>1852.25</v>
      </c>
      <c r="J11" s="6">
        <f t="shared" si="3"/>
        <v>0.0008176899320219235</v>
      </c>
      <c r="K11" s="38">
        <f t="shared" si="4"/>
        <v>2023.1299999999999</v>
      </c>
      <c r="L11" s="6">
        <f t="shared" si="5"/>
        <v>0.000147525921252976</v>
      </c>
      <c r="M11" s="4"/>
      <c r="N11" s="4"/>
    </row>
    <row r="12" spans="2:14" ht="12.75">
      <c r="B12" s="128">
        <v>33032</v>
      </c>
      <c r="C12" s="130">
        <v>1659.54</v>
      </c>
      <c r="D12" s="6">
        <f t="shared" si="0"/>
        <v>0.00022830563984803083</v>
      </c>
      <c r="E12" s="130">
        <v>1659.54</v>
      </c>
      <c r="F12" s="6">
        <f t="shared" si="1"/>
        <v>0.0004884698248143959</v>
      </c>
      <c r="G12" s="130">
        <v>0</v>
      </c>
      <c r="H12" s="6">
        <f t="shared" si="2"/>
        <v>0</v>
      </c>
      <c r="I12" s="130">
        <v>6128.71</v>
      </c>
      <c r="J12" s="6">
        <f t="shared" si="3"/>
        <v>0.002705565913500922</v>
      </c>
      <c r="K12" s="38">
        <f t="shared" si="4"/>
        <v>9447.79</v>
      </c>
      <c r="L12" s="6">
        <f t="shared" si="5"/>
        <v>0.0006889294922000338</v>
      </c>
      <c r="M12" s="4"/>
      <c r="N12" s="4"/>
    </row>
    <row r="13" spans="2:14" ht="12.75">
      <c r="B13" s="128">
        <v>33033</v>
      </c>
      <c r="C13" s="130">
        <v>27148.33</v>
      </c>
      <c r="D13" s="6">
        <f t="shared" si="0"/>
        <v>0.003734840287944546</v>
      </c>
      <c r="E13" s="130">
        <v>27148.33</v>
      </c>
      <c r="F13" s="6">
        <f t="shared" si="1"/>
        <v>0.00799085288640431</v>
      </c>
      <c r="G13" s="130">
        <v>487.5</v>
      </c>
      <c r="H13" s="6">
        <f t="shared" si="2"/>
        <v>0.0006232925061612311</v>
      </c>
      <c r="I13" s="130">
        <v>23059.25</v>
      </c>
      <c r="J13" s="6">
        <f t="shared" si="3"/>
        <v>0.010179682313389952</v>
      </c>
      <c r="K13" s="38">
        <f t="shared" si="4"/>
        <v>77843.41</v>
      </c>
      <c r="L13" s="6">
        <f t="shared" si="5"/>
        <v>0.005676313817561464</v>
      </c>
      <c r="M13" s="4"/>
      <c r="N13" s="4"/>
    </row>
    <row r="14" spans="2:14" ht="12.75">
      <c r="B14" s="128">
        <v>33034</v>
      </c>
      <c r="C14" s="130">
        <v>58971.73</v>
      </c>
      <c r="D14" s="6">
        <f t="shared" si="0"/>
        <v>0.008112837624037575</v>
      </c>
      <c r="E14" s="130">
        <v>58971.73</v>
      </c>
      <c r="F14" s="6">
        <f t="shared" si="1"/>
        <v>0.01735776819004173</v>
      </c>
      <c r="G14" s="130">
        <v>64.8299999999999</v>
      </c>
      <c r="H14" s="6">
        <f t="shared" si="2"/>
        <v>8.288831420396421E-05</v>
      </c>
      <c r="I14" s="130">
        <v>7525.85999999999</v>
      </c>
      <c r="J14" s="6">
        <f t="shared" si="3"/>
        <v>0.003322348469054666</v>
      </c>
      <c r="K14" s="38">
        <f t="shared" si="4"/>
        <v>125534.15</v>
      </c>
      <c r="L14" s="6">
        <f t="shared" si="5"/>
        <v>0.00915390564494584</v>
      </c>
      <c r="M14" s="4"/>
      <c r="N14" s="4"/>
    </row>
    <row r="15" spans="2:14" ht="12.75">
      <c r="B15" s="128">
        <v>33035</v>
      </c>
      <c r="C15" s="130">
        <v>74.93</v>
      </c>
      <c r="D15" s="6">
        <f t="shared" si="0"/>
        <v>1.0308243003370183E-05</v>
      </c>
      <c r="E15" s="130">
        <v>74.93</v>
      </c>
      <c r="F15" s="6">
        <f t="shared" si="1"/>
        <v>2.2054933278705358E-05</v>
      </c>
      <c r="G15" s="130">
        <v>0</v>
      </c>
      <c r="H15" s="6">
        <f t="shared" si="2"/>
        <v>0</v>
      </c>
      <c r="I15" s="130">
        <v>0</v>
      </c>
      <c r="J15" s="6">
        <f t="shared" si="3"/>
        <v>0</v>
      </c>
      <c r="K15" s="38">
        <f t="shared" si="4"/>
        <v>149.86</v>
      </c>
      <c r="L15" s="6">
        <f t="shared" si="5"/>
        <v>1.092773798963536E-05</v>
      </c>
      <c r="M15" s="4"/>
      <c r="N15" s="4"/>
    </row>
    <row r="16" spans="2:14" ht="12.75">
      <c r="B16" s="128">
        <v>33056</v>
      </c>
      <c r="C16" s="130">
        <v>10211.86</v>
      </c>
      <c r="D16" s="6">
        <f t="shared" si="0"/>
        <v>0.0014048623301267293</v>
      </c>
      <c r="E16" s="130">
        <v>10211.86</v>
      </c>
      <c r="F16" s="6">
        <f t="shared" si="1"/>
        <v>0.0030057639256837057</v>
      </c>
      <c r="G16" s="130">
        <v>49.14</v>
      </c>
      <c r="H16" s="6">
        <f t="shared" si="2"/>
        <v>6.28278846210521E-05</v>
      </c>
      <c r="I16" s="130">
        <v>5893.51</v>
      </c>
      <c r="J16" s="6">
        <f t="shared" si="3"/>
        <v>0.0026017350742451218</v>
      </c>
      <c r="K16" s="38">
        <f t="shared" si="4"/>
        <v>26366.370000000003</v>
      </c>
      <c r="L16" s="6">
        <f t="shared" si="5"/>
        <v>0.0019226263385678773</v>
      </c>
      <c r="M16" s="4"/>
      <c r="N16" s="4"/>
    </row>
    <row r="17" spans="2:14" ht="12.75">
      <c r="B17" s="128">
        <v>33109</v>
      </c>
      <c r="C17" s="130">
        <v>10805.5499999999</v>
      </c>
      <c r="D17" s="6">
        <f t="shared" si="0"/>
        <v>0.0014865372372222824</v>
      </c>
      <c r="E17" s="130">
        <v>10805.5499999999</v>
      </c>
      <c r="F17" s="6">
        <f t="shared" si="1"/>
        <v>0.0031805109340679624</v>
      </c>
      <c r="G17" s="130">
        <v>12035.84</v>
      </c>
      <c r="H17" s="6">
        <f t="shared" si="2"/>
        <v>0.015388407953549933</v>
      </c>
      <c r="I17" s="130">
        <v>0</v>
      </c>
      <c r="J17" s="6">
        <f t="shared" si="3"/>
        <v>0</v>
      </c>
      <c r="K17" s="38">
        <f t="shared" si="4"/>
        <v>33646.9399999998</v>
      </c>
      <c r="L17" s="6">
        <f t="shared" si="5"/>
        <v>0.002453522917876547</v>
      </c>
      <c r="M17" s="4"/>
      <c r="N17" s="4"/>
    </row>
    <row r="18" spans="2:14" ht="12.75">
      <c r="B18" s="128">
        <v>33122</v>
      </c>
      <c r="C18" s="130">
        <v>75532.58</v>
      </c>
      <c r="D18" s="6">
        <f t="shared" si="0"/>
        <v>0.010391140922347506</v>
      </c>
      <c r="E18" s="130">
        <v>75532.58</v>
      </c>
      <c r="F18" s="6">
        <f t="shared" si="1"/>
        <v>0.02223229697408881</v>
      </c>
      <c r="G18" s="130">
        <v>7351.13</v>
      </c>
      <c r="H18" s="6">
        <f t="shared" si="2"/>
        <v>0.00939877792988105</v>
      </c>
      <c r="I18" s="130">
        <v>85486.13</v>
      </c>
      <c r="J18" s="6">
        <f t="shared" si="3"/>
        <v>0.0377385060485989</v>
      </c>
      <c r="K18" s="38">
        <f t="shared" si="4"/>
        <v>243902.42</v>
      </c>
      <c r="L18" s="6">
        <f t="shared" si="5"/>
        <v>0.017785277864660345</v>
      </c>
      <c r="M18" s="4"/>
      <c r="N18" s="4"/>
    </row>
    <row r="19" spans="2:14" ht="12.75">
      <c r="B19" s="128">
        <v>33125</v>
      </c>
      <c r="C19" s="130">
        <v>2045.08999999999</v>
      </c>
      <c r="D19" s="6">
        <f t="shared" si="0"/>
        <v>0.0002813463857435236</v>
      </c>
      <c r="E19" s="130">
        <v>2045.08999999999</v>
      </c>
      <c r="F19" s="6">
        <f t="shared" si="1"/>
        <v>0.0006019528026017257</v>
      </c>
      <c r="G19" s="130">
        <v>0</v>
      </c>
      <c r="H19" s="6">
        <f t="shared" si="2"/>
        <v>0</v>
      </c>
      <c r="I19" s="130">
        <v>38091.8799999999</v>
      </c>
      <c r="J19" s="6">
        <f t="shared" si="3"/>
        <v>0.016815951824962715</v>
      </c>
      <c r="K19" s="38">
        <f t="shared" si="4"/>
        <v>42182.05999999988</v>
      </c>
      <c r="L19" s="6">
        <f t="shared" si="5"/>
        <v>0.0030759008377357322</v>
      </c>
      <c r="M19" s="4"/>
      <c r="N19" s="4"/>
    </row>
    <row r="20" spans="2:14" ht="12.75">
      <c r="B20" s="128">
        <v>33126</v>
      </c>
      <c r="C20" s="130">
        <v>380786.919999999</v>
      </c>
      <c r="D20" s="6">
        <f t="shared" si="0"/>
        <v>0.052385481167287744</v>
      </c>
      <c r="E20" s="130">
        <v>380786.919999999</v>
      </c>
      <c r="F20" s="6">
        <f t="shared" si="1"/>
        <v>0.11208101046314815</v>
      </c>
      <c r="G20" s="130">
        <v>40662.16</v>
      </c>
      <c r="H20" s="6">
        <f t="shared" si="2"/>
        <v>0.05198855305093122</v>
      </c>
      <c r="I20" s="130">
        <v>41832.5899999999</v>
      </c>
      <c r="J20" s="6">
        <f t="shared" si="3"/>
        <v>0.018467316870509336</v>
      </c>
      <c r="K20" s="38">
        <f t="shared" si="4"/>
        <v>844068.5899999979</v>
      </c>
      <c r="L20" s="6">
        <f t="shared" si="5"/>
        <v>0.061549181881762505</v>
      </c>
      <c r="M20" s="4"/>
      <c r="N20" s="4"/>
    </row>
    <row r="21" spans="2:14" ht="12.75">
      <c r="B21" s="128">
        <v>33127</v>
      </c>
      <c r="C21" s="130">
        <v>1143.91</v>
      </c>
      <c r="D21" s="6">
        <f t="shared" si="0"/>
        <v>0.00015736957498979295</v>
      </c>
      <c r="E21" s="130">
        <v>1143.91</v>
      </c>
      <c r="F21" s="6">
        <f t="shared" si="1"/>
        <v>0.00033669903545767844</v>
      </c>
      <c r="G21" s="130">
        <v>0</v>
      </c>
      <c r="H21" s="6">
        <f t="shared" si="2"/>
        <v>0</v>
      </c>
      <c r="I21" s="130">
        <v>55784.76</v>
      </c>
      <c r="J21" s="6">
        <f t="shared" si="3"/>
        <v>0.024626609049674352</v>
      </c>
      <c r="K21" s="38">
        <f t="shared" si="4"/>
        <v>58072.58</v>
      </c>
      <c r="L21" s="6">
        <f t="shared" si="5"/>
        <v>0.004234631913933929</v>
      </c>
      <c r="M21" s="4"/>
      <c r="N21" s="4"/>
    </row>
    <row r="22" spans="2:14" ht="12.75">
      <c r="B22" s="128">
        <v>33128</v>
      </c>
      <c r="C22" s="130">
        <v>0</v>
      </c>
      <c r="D22" s="6">
        <f t="shared" si="0"/>
        <v>0</v>
      </c>
      <c r="E22" s="130">
        <v>0</v>
      </c>
      <c r="F22" s="6">
        <f t="shared" si="1"/>
        <v>0</v>
      </c>
      <c r="G22" s="130">
        <v>0</v>
      </c>
      <c r="H22" s="6">
        <f t="shared" si="2"/>
        <v>0</v>
      </c>
      <c r="I22" s="130">
        <v>28425.43</v>
      </c>
      <c r="J22" s="6">
        <f t="shared" si="3"/>
        <v>0.01254862352511483</v>
      </c>
      <c r="K22" s="38">
        <f t="shared" si="4"/>
        <v>28425.43</v>
      </c>
      <c r="L22" s="6">
        <f t="shared" si="5"/>
        <v>0.00207277226266329</v>
      </c>
      <c r="M22" s="4"/>
      <c r="N22" s="4"/>
    </row>
    <row r="23" spans="2:14" ht="12.75">
      <c r="B23" s="128">
        <v>33129</v>
      </c>
      <c r="C23" s="130">
        <v>21830</v>
      </c>
      <c r="D23" s="6">
        <f t="shared" si="0"/>
        <v>0.003003188906493675</v>
      </c>
      <c r="E23" s="130">
        <v>21830</v>
      </c>
      <c r="F23" s="6">
        <f t="shared" si="1"/>
        <v>0.006425453002457466</v>
      </c>
      <c r="G23" s="130">
        <v>0</v>
      </c>
      <c r="H23" s="6">
        <f t="shared" si="2"/>
        <v>0</v>
      </c>
      <c r="I23" s="130">
        <v>2943.05999999999</v>
      </c>
      <c r="J23" s="6">
        <f t="shared" si="3"/>
        <v>0.0012992363511061865</v>
      </c>
      <c r="K23" s="38">
        <f t="shared" si="4"/>
        <v>46603.05999999999</v>
      </c>
      <c r="L23" s="6">
        <f t="shared" si="5"/>
        <v>0.0033982785879838246</v>
      </c>
      <c r="M23" s="4"/>
      <c r="N23" s="4"/>
    </row>
    <row r="24" spans="2:14" ht="12.75">
      <c r="B24" s="128">
        <v>33130</v>
      </c>
      <c r="C24" s="130">
        <v>106196.07</v>
      </c>
      <c r="D24" s="6">
        <f t="shared" si="0"/>
        <v>0.014609567537206861</v>
      </c>
      <c r="E24" s="130">
        <v>106196.07</v>
      </c>
      <c r="F24" s="6">
        <f t="shared" si="1"/>
        <v>0.031257803794351044</v>
      </c>
      <c r="G24" s="130">
        <v>2158.34</v>
      </c>
      <c r="H24" s="6">
        <f t="shared" si="2"/>
        <v>0.0027595428671754497</v>
      </c>
      <c r="I24" s="130">
        <v>111302.09</v>
      </c>
      <c r="J24" s="6">
        <f t="shared" si="3"/>
        <v>0.04913515908003672</v>
      </c>
      <c r="K24" s="38">
        <f t="shared" si="4"/>
        <v>325852.57</v>
      </c>
      <c r="L24" s="6">
        <f t="shared" si="5"/>
        <v>0.023761053704853298</v>
      </c>
      <c r="M24" s="4"/>
      <c r="N24" s="4"/>
    </row>
    <row r="25" spans="2:14" ht="12.75">
      <c r="B25" s="128">
        <v>33131</v>
      </c>
      <c r="C25" s="130">
        <v>552317.729999999</v>
      </c>
      <c r="D25" s="6">
        <f t="shared" si="0"/>
        <v>0.07598325605111159</v>
      </c>
      <c r="E25" s="130">
        <v>552317.729999999</v>
      </c>
      <c r="F25" s="6">
        <f t="shared" si="1"/>
        <v>0.16256947395964205</v>
      </c>
      <c r="G25" s="130">
        <v>261040.399999999</v>
      </c>
      <c r="H25" s="6">
        <f t="shared" si="2"/>
        <v>0.3337528720519582</v>
      </c>
      <c r="I25" s="130">
        <v>108197.32</v>
      </c>
      <c r="J25" s="6">
        <f t="shared" si="3"/>
        <v>0.04776453461236567</v>
      </c>
      <c r="K25" s="38">
        <f t="shared" si="4"/>
        <v>1473873.1799999971</v>
      </c>
      <c r="L25" s="6">
        <f t="shared" si="5"/>
        <v>0.10747430896163515</v>
      </c>
      <c r="M25" s="4"/>
      <c r="N25" s="4"/>
    </row>
    <row r="26" spans="2:14" ht="12.75">
      <c r="B26" s="128">
        <v>33132</v>
      </c>
      <c r="C26" s="130">
        <v>194010.39</v>
      </c>
      <c r="D26" s="6">
        <f t="shared" si="0"/>
        <v>0.026690327576386234</v>
      </c>
      <c r="E26" s="130">
        <v>194010.39</v>
      </c>
      <c r="F26" s="6">
        <f t="shared" si="1"/>
        <v>0.05710511419759248</v>
      </c>
      <c r="G26" s="130">
        <v>37704.7799999999</v>
      </c>
      <c r="H26" s="6">
        <f t="shared" si="2"/>
        <v>0.048207398606067285</v>
      </c>
      <c r="I26" s="130">
        <v>166415.63</v>
      </c>
      <c r="J26" s="6">
        <f t="shared" si="3"/>
        <v>0.07346545292594713</v>
      </c>
      <c r="K26" s="38">
        <f t="shared" si="4"/>
        <v>592141.19</v>
      </c>
      <c r="L26" s="6">
        <f t="shared" si="5"/>
        <v>0.04317872532490917</v>
      </c>
      <c r="M26" s="4"/>
      <c r="N26" s="4"/>
    </row>
    <row r="27" spans="2:14" ht="12.75">
      <c r="B27" s="128">
        <v>33133</v>
      </c>
      <c r="C27" s="130">
        <v>104456.17</v>
      </c>
      <c r="D27" s="6">
        <f t="shared" si="0"/>
        <v>0.014370206640348942</v>
      </c>
      <c r="E27" s="130">
        <v>104456.17</v>
      </c>
      <c r="F27" s="6">
        <f t="shared" si="1"/>
        <v>0.03074568076737093</v>
      </c>
      <c r="G27" s="130">
        <v>32243.08</v>
      </c>
      <c r="H27" s="6">
        <f t="shared" si="2"/>
        <v>0.04122434900421963</v>
      </c>
      <c r="I27" s="130">
        <v>80248.0399999999</v>
      </c>
      <c r="J27" s="6">
        <f t="shared" si="3"/>
        <v>0.0354261111472493</v>
      </c>
      <c r="K27" s="38">
        <f t="shared" si="4"/>
        <v>321403.4599999999</v>
      </c>
      <c r="L27" s="6">
        <f t="shared" si="5"/>
        <v>0.023436626183386145</v>
      </c>
      <c r="M27" s="4"/>
      <c r="N27" s="4"/>
    </row>
    <row r="28" spans="2:14" ht="12.75">
      <c r="B28" s="128">
        <v>33134</v>
      </c>
      <c r="C28" s="130">
        <v>170337.269999999</v>
      </c>
      <c r="D28" s="6">
        <f t="shared" si="0"/>
        <v>0.02343357762832867</v>
      </c>
      <c r="E28" s="130">
        <v>170337.269999999</v>
      </c>
      <c r="F28" s="6">
        <f t="shared" si="1"/>
        <v>0.05013715634227676</v>
      </c>
      <c r="G28" s="130">
        <v>65670.55</v>
      </c>
      <c r="H28" s="6">
        <f t="shared" si="2"/>
        <v>0.08396299833945936</v>
      </c>
      <c r="I28" s="130">
        <v>115259.97</v>
      </c>
      <c r="J28" s="6">
        <f t="shared" si="3"/>
        <v>0.050882395483411495</v>
      </c>
      <c r="K28" s="38">
        <f t="shared" si="4"/>
        <v>521605.05999999796</v>
      </c>
      <c r="L28" s="6">
        <f t="shared" si="5"/>
        <v>0.03803525577037241</v>
      </c>
      <c r="M28" s="4"/>
      <c r="N28" s="4"/>
    </row>
    <row r="29" spans="2:14" ht="12.75">
      <c r="B29" s="128">
        <v>33135</v>
      </c>
      <c r="C29" s="130">
        <v>2287.01</v>
      </c>
      <c r="D29" s="6">
        <f t="shared" si="0"/>
        <v>0.00031462771695098946</v>
      </c>
      <c r="E29" s="130">
        <v>2287.01</v>
      </c>
      <c r="F29" s="6">
        <f t="shared" si="1"/>
        <v>0.0006731596551145327</v>
      </c>
      <c r="G29" s="130">
        <v>0</v>
      </c>
      <c r="H29" s="6">
        <f t="shared" si="2"/>
        <v>0</v>
      </c>
      <c r="I29" s="130">
        <v>32724.1899999999</v>
      </c>
      <c r="J29" s="6">
        <f t="shared" si="3"/>
        <v>0.014446344012186491</v>
      </c>
      <c r="K29" s="38">
        <f t="shared" si="4"/>
        <v>37298.209999999905</v>
      </c>
      <c r="L29" s="6">
        <f t="shared" si="5"/>
        <v>0.0027197722298304846</v>
      </c>
      <c r="M29" s="4"/>
      <c r="N29" s="4"/>
    </row>
    <row r="30" spans="2:14" ht="12.75">
      <c r="B30" s="128">
        <v>33136</v>
      </c>
      <c r="C30" s="130">
        <v>17550.3899999999</v>
      </c>
      <c r="D30" s="6">
        <f t="shared" si="0"/>
        <v>0.0024144359391954757</v>
      </c>
      <c r="E30" s="130">
        <v>17550.3899999999</v>
      </c>
      <c r="F30" s="6">
        <f t="shared" si="1"/>
        <v>0.005165790477315568</v>
      </c>
      <c r="G30" s="130">
        <v>923.21</v>
      </c>
      <c r="H30" s="6">
        <f t="shared" si="2"/>
        <v>0.0011803689735653544</v>
      </c>
      <c r="I30" s="130">
        <v>2583.48999999999</v>
      </c>
      <c r="J30" s="6">
        <f t="shared" si="3"/>
        <v>0.0011405014239326823</v>
      </c>
      <c r="K30" s="38">
        <f t="shared" si="4"/>
        <v>38607.47999999979</v>
      </c>
      <c r="L30" s="6">
        <f t="shared" si="5"/>
        <v>0.0028152437333516956</v>
      </c>
      <c r="M30" s="4"/>
      <c r="N30" s="4"/>
    </row>
    <row r="31" spans="2:14" ht="12.75">
      <c r="B31" s="128">
        <v>33137</v>
      </c>
      <c r="C31" s="130">
        <v>8810.06999999999</v>
      </c>
      <c r="D31" s="6">
        <f t="shared" si="0"/>
        <v>0.0012120157805512004</v>
      </c>
      <c r="E31" s="130">
        <v>8810.06999999999</v>
      </c>
      <c r="F31" s="6">
        <f t="shared" si="1"/>
        <v>0.002593160363415501</v>
      </c>
      <c r="G31" s="130">
        <v>0</v>
      </c>
      <c r="H31" s="6">
        <f t="shared" si="2"/>
        <v>0</v>
      </c>
      <c r="I31" s="130">
        <v>56654.1699999999</v>
      </c>
      <c r="J31" s="6">
        <f t="shared" si="3"/>
        <v>0.025010416745071352</v>
      </c>
      <c r="K31" s="38">
        <f t="shared" si="4"/>
        <v>74274.30999999988</v>
      </c>
      <c r="L31" s="6">
        <f t="shared" si="5"/>
        <v>0.005416056312831657</v>
      </c>
      <c r="M31" s="4"/>
      <c r="N31" s="4"/>
    </row>
    <row r="32" spans="2:14" ht="12.75">
      <c r="B32" s="128">
        <v>33138</v>
      </c>
      <c r="C32" s="130">
        <v>73242.38</v>
      </c>
      <c r="D32" s="6">
        <f t="shared" si="0"/>
        <v>0.010076074351864143</v>
      </c>
      <c r="E32" s="130">
        <v>73242.38</v>
      </c>
      <c r="F32" s="6">
        <f t="shared" si="1"/>
        <v>0.021558198372795725</v>
      </c>
      <c r="G32" s="130">
        <v>20091.07</v>
      </c>
      <c r="H32" s="6">
        <f t="shared" si="2"/>
        <v>0.025687412044637387</v>
      </c>
      <c r="I32" s="130">
        <v>17592.52</v>
      </c>
      <c r="J32" s="6">
        <f t="shared" si="3"/>
        <v>0.00776635253496792</v>
      </c>
      <c r="K32" s="38">
        <f t="shared" si="4"/>
        <v>184168.35</v>
      </c>
      <c r="L32" s="6">
        <f t="shared" si="5"/>
        <v>0.01342949068986695</v>
      </c>
      <c r="M32" s="4"/>
      <c r="N32" s="4"/>
    </row>
    <row r="33" spans="2:14" ht="12.75">
      <c r="B33" s="128">
        <v>33139</v>
      </c>
      <c r="C33" s="130">
        <v>2276458.33</v>
      </c>
      <c r="D33" s="6">
        <f t="shared" si="0"/>
        <v>0.31317610640179194</v>
      </c>
      <c r="E33" s="130">
        <v>364.16</v>
      </c>
      <c r="F33" s="6">
        <f t="shared" si="1"/>
        <v>0.000107187034602607</v>
      </c>
      <c r="G33" s="130">
        <v>0</v>
      </c>
      <c r="H33" s="6">
        <f t="shared" si="2"/>
        <v>0</v>
      </c>
      <c r="I33" s="130">
        <v>0</v>
      </c>
      <c r="J33" s="6">
        <f t="shared" si="3"/>
        <v>0</v>
      </c>
      <c r="K33" s="38">
        <f t="shared" si="4"/>
        <v>2276822.49</v>
      </c>
      <c r="L33" s="6">
        <f t="shared" si="5"/>
        <v>0.166025087545904</v>
      </c>
      <c r="M33" s="4"/>
      <c r="N33" s="4"/>
    </row>
    <row r="34" spans="2:14" ht="12.75">
      <c r="B34" s="128">
        <v>33140</v>
      </c>
      <c r="C34" s="130">
        <v>1438846.52</v>
      </c>
      <c r="D34" s="6">
        <f t="shared" si="0"/>
        <v>0.1979444758136065</v>
      </c>
      <c r="E34" s="130">
        <v>0</v>
      </c>
      <c r="F34" s="6">
        <f t="shared" si="1"/>
        <v>0</v>
      </c>
      <c r="G34" s="130">
        <v>0</v>
      </c>
      <c r="H34" s="6">
        <f t="shared" si="2"/>
        <v>0</v>
      </c>
      <c r="I34" s="130">
        <v>0</v>
      </c>
      <c r="J34" s="6">
        <f t="shared" si="3"/>
        <v>0</v>
      </c>
      <c r="K34" s="38">
        <f t="shared" si="4"/>
        <v>1438846.52</v>
      </c>
      <c r="L34" s="6">
        <f t="shared" si="5"/>
        <v>0.10492017735125206</v>
      </c>
      <c r="M34" s="4"/>
      <c r="N34" s="4"/>
    </row>
    <row r="35" spans="2:14" ht="12.75">
      <c r="B35" s="128">
        <v>33141</v>
      </c>
      <c r="C35" s="130">
        <v>168105.07</v>
      </c>
      <c r="D35" s="6">
        <f t="shared" si="0"/>
        <v>0.023126490212979512</v>
      </c>
      <c r="E35" s="130">
        <v>11531.58</v>
      </c>
      <c r="F35" s="6">
        <f t="shared" si="1"/>
        <v>0.003394210963540012</v>
      </c>
      <c r="G35" s="130">
        <v>13531.9</v>
      </c>
      <c r="H35" s="6">
        <f t="shared" si="2"/>
        <v>0.017301193567432132</v>
      </c>
      <c r="I35" s="130">
        <v>6336.40999999999</v>
      </c>
      <c r="J35" s="6">
        <f t="shared" si="3"/>
        <v>0.0027972566673845475</v>
      </c>
      <c r="K35" s="38">
        <f t="shared" si="4"/>
        <v>199504.96</v>
      </c>
      <c r="L35" s="6">
        <f t="shared" si="5"/>
        <v>0.014547830845540389</v>
      </c>
      <c r="M35" s="4"/>
      <c r="N35" s="4"/>
    </row>
    <row r="36" spans="2:14" ht="12.75">
      <c r="B36" s="128">
        <v>33142</v>
      </c>
      <c r="C36" s="130">
        <v>147495.799999999</v>
      </c>
      <c r="D36" s="6">
        <f t="shared" si="0"/>
        <v>0.02029123913487892</v>
      </c>
      <c r="E36" s="130">
        <v>147495.799999999</v>
      </c>
      <c r="F36" s="6">
        <f t="shared" si="1"/>
        <v>0.04341398675949883</v>
      </c>
      <c r="G36" s="130">
        <v>12299.7</v>
      </c>
      <c r="H36" s="6">
        <f t="shared" si="2"/>
        <v>0.015725765821602657</v>
      </c>
      <c r="I36" s="130">
        <v>14376.9699999999</v>
      </c>
      <c r="J36" s="6">
        <f t="shared" si="3"/>
        <v>0.006346823388841221</v>
      </c>
      <c r="K36" s="38">
        <f t="shared" si="4"/>
        <v>321668.2699999979</v>
      </c>
      <c r="L36" s="6">
        <f t="shared" si="5"/>
        <v>0.023455936034560664</v>
      </c>
      <c r="M36" s="4"/>
      <c r="N36" s="4"/>
    </row>
    <row r="37" spans="2:14" ht="12.75">
      <c r="B37" s="128">
        <v>33143</v>
      </c>
      <c r="C37" s="130">
        <v>26370.8499999999</v>
      </c>
      <c r="D37" s="6">
        <f t="shared" si="0"/>
        <v>0.0036278810890887966</v>
      </c>
      <c r="E37" s="130">
        <v>26370.8499999999</v>
      </c>
      <c r="F37" s="6">
        <f t="shared" si="1"/>
        <v>0.007762009038472507</v>
      </c>
      <c r="G37" s="130">
        <v>0</v>
      </c>
      <c r="H37" s="6">
        <f t="shared" si="2"/>
        <v>0</v>
      </c>
      <c r="I37" s="130">
        <v>57088.82</v>
      </c>
      <c r="J37" s="6">
        <f t="shared" si="3"/>
        <v>0.025202296312599178</v>
      </c>
      <c r="K37" s="38">
        <f t="shared" si="4"/>
        <v>109830.5199999998</v>
      </c>
      <c r="L37" s="6">
        <f t="shared" si="5"/>
        <v>0.008008802521189136</v>
      </c>
      <c r="M37" s="4"/>
      <c r="N37" s="4"/>
    </row>
    <row r="38" spans="2:14" ht="12.75">
      <c r="B38" s="128">
        <v>33144</v>
      </c>
      <c r="C38" s="130">
        <v>14997.6</v>
      </c>
      <c r="D38" s="6">
        <f t="shared" si="0"/>
        <v>0.002063244431700849</v>
      </c>
      <c r="E38" s="130">
        <v>14997.6</v>
      </c>
      <c r="F38" s="6">
        <f t="shared" si="1"/>
        <v>0.004414401005481268</v>
      </c>
      <c r="G38" s="130">
        <v>535.25</v>
      </c>
      <c r="H38" s="6">
        <f t="shared" si="2"/>
        <v>0.0006843432080467671</v>
      </c>
      <c r="I38" s="130">
        <v>24363.8899999999</v>
      </c>
      <c r="J38" s="6">
        <f t="shared" si="3"/>
        <v>0.010755625621751676</v>
      </c>
      <c r="K38" s="38">
        <f t="shared" si="4"/>
        <v>54894.3399999999</v>
      </c>
      <c r="L38" s="6">
        <f t="shared" si="5"/>
        <v>0.0040028757816225734</v>
      </c>
      <c r="M38" s="4"/>
      <c r="N38" s="4"/>
    </row>
    <row r="39" spans="2:14" ht="12.75">
      <c r="B39" s="128">
        <v>33145</v>
      </c>
      <c r="C39" s="130">
        <v>6627.77999999999</v>
      </c>
      <c r="D39" s="6">
        <f t="shared" si="0"/>
        <v>0.0009117945657664049</v>
      </c>
      <c r="E39" s="130">
        <v>6627.77999999999</v>
      </c>
      <c r="F39" s="6">
        <f t="shared" si="1"/>
        <v>0.0019508240449210936</v>
      </c>
      <c r="G39" s="130">
        <v>0</v>
      </c>
      <c r="H39" s="6">
        <f t="shared" si="2"/>
        <v>0</v>
      </c>
      <c r="I39" s="130">
        <v>31059.27</v>
      </c>
      <c r="J39" s="6">
        <f t="shared" si="3"/>
        <v>0.013711352341719838</v>
      </c>
      <c r="K39" s="38">
        <f t="shared" si="4"/>
        <v>44314.82999999998</v>
      </c>
      <c r="L39" s="6">
        <f t="shared" si="5"/>
        <v>0.003231421668859152</v>
      </c>
      <c r="M39" s="4"/>
      <c r="N39" s="4"/>
    </row>
    <row r="40" spans="2:14" ht="12.75">
      <c r="B40" s="128">
        <v>33146</v>
      </c>
      <c r="C40" s="130">
        <v>26264.9399999999</v>
      </c>
      <c r="D40" s="6">
        <f t="shared" si="0"/>
        <v>0.003613310876670714</v>
      </c>
      <c r="E40" s="130">
        <v>26264.9399999999</v>
      </c>
      <c r="F40" s="6">
        <f t="shared" si="1"/>
        <v>0.007730835436663515</v>
      </c>
      <c r="G40" s="130">
        <v>1231.76</v>
      </c>
      <c r="H40" s="6">
        <f t="shared" si="2"/>
        <v>0.0015748651843880165</v>
      </c>
      <c r="I40" s="130">
        <v>49737.3099999999</v>
      </c>
      <c r="J40" s="6">
        <f t="shared" si="3"/>
        <v>0.021956915984804027</v>
      </c>
      <c r="K40" s="38">
        <f t="shared" si="4"/>
        <v>103498.9499999997</v>
      </c>
      <c r="L40" s="6">
        <f t="shared" si="5"/>
        <v>0.007547106684921709</v>
      </c>
      <c r="M40" s="4"/>
      <c r="N40" s="4"/>
    </row>
    <row r="41" spans="2:14" ht="12.75">
      <c r="B41" s="128">
        <v>33147</v>
      </c>
      <c r="C41" s="130">
        <v>799.74</v>
      </c>
      <c r="D41" s="6">
        <f t="shared" si="0"/>
        <v>0.00011002154356753329</v>
      </c>
      <c r="E41" s="130">
        <v>799.74</v>
      </c>
      <c r="F41" s="6">
        <f t="shared" si="1"/>
        <v>0.00023539586734701483</v>
      </c>
      <c r="G41" s="130">
        <v>0</v>
      </c>
      <c r="H41" s="6">
        <f t="shared" si="2"/>
        <v>0</v>
      </c>
      <c r="I41" s="130">
        <v>0</v>
      </c>
      <c r="J41" s="6">
        <f t="shared" si="3"/>
        <v>0</v>
      </c>
      <c r="K41" s="38">
        <f t="shared" si="4"/>
        <v>1599.48</v>
      </c>
      <c r="L41" s="6">
        <f t="shared" si="5"/>
        <v>0.00011663351367717846</v>
      </c>
      <c r="M41" s="4"/>
      <c r="N41" s="4"/>
    </row>
    <row r="42" spans="2:14" ht="12.75">
      <c r="B42" s="128">
        <v>33149</v>
      </c>
      <c r="C42" s="130">
        <v>147182.959999999</v>
      </c>
      <c r="D42" s="6">
        <f t="shared" si="0"/>
        <v>0.020248201222945458</v>
      </c>
      <c r="E42" s="130">
        <v>147182.959999999</v>
      </c>
      <c r="F42" s="6">
        <f t="shared" si="1"/>
        <v>0.043321905279091646</v>
      </c>
      <c r="G42" s="130">
        <v>84099.4499999999</v>
      </c>
      <c r="H42" s="6">
        <f t="shared" si="2"/>
        <v>0.10752524504057659</v>
      </c>
      <c r="I42" s="130">
        <v>96554.6699999999</v>
      </c>
      <c r="J42" s="6">
        <f t="shared" si="3"/>
        <v>0.04262479770479102</v>
      </c>
      <c r="K42" s="38">
        <f t="shared" si="4"/>
        <v>475020.0399999978</v>
      </c>
      <c r="L42" s="6">
        <f t="shared" si="5"/>
        <v>0.03463829265278316</v>
      </c>
      <c r="M42" s="4"/>
      <c r="N42" s="4"/>
    </row>
    <row r="43" spans="2:14" ht="12.75">
      <c r="B43" s="128">
        <v>33150</v>
      </c>
      <c r="C43" s="130">
        <v>176.229999999999</v>
      </c>
      <c r="D43" s="6">
        <f t="shared" si="0"/>
        <v>2.424425015993483E-05</v>
      </c>
      <c r="E43" s="130">
        <v>176.229999999999</v>
      </c>
      <c r="F43" s="6">
        <f t="shared" si="1"/>
        <v>5.1871625406462334E-05</v>
      </c>
      <c r="G43" s="130">
        <v>0</v>
      </c>
      <c r="H43" s="6">
        <f t="shared" si="2"/>
        <v>0</v>
      </c>
      <c r="I43" s="130">
        <v>0</v>
      </c>
      <c r="J43" s="6">
        <f t="shared" si="3"/>
        <v>0</v>
      </c>
      <c r="K43" s="38">
        <f t="shared" si="4"/>
        <v>352.459999999998</v>
      </c>
      <c r="L43" s="6">
        <f t="shared" si="5"/>
        <v>2.5701258053028537E-05</v>
      </c>
      <c r="M43" s="4"/>
      <c r="N43" s="4"/>
    </row>
    <row r="44" spans="2:14" ht="12.75">
      <c r="B44" s="128">
        <v>33154</v>
      </c>
      <c r="C44" s="130">
        <v>4134.31</v>
      </c>
      <c r="D44" s="6">
        <f t="shared" si="0"/>
        <v>0.0005687638079709513</v>
      </c>
      <c r="E44" s="130">
        <v>4134.31</v>
      </c>
      <c r="F44" s="6">
        <f t="shared" si="1"/>
        <v>0.0012168948512409495</v>
      </c>
      <c r="G44" s="130">
        <v>6095.57999999999</v>
      </c>
      <c r="H44" s="6">
        <f t="shared" si="2"/>
        <v>0.007793496071192351</v>
      </c>
      <c r="I44" s="130">
        <v>618.529999999999</v>
      </c>
      <c r="J44" s="6">
        <f t="shared" si="3"/>
        <v>0.0002730548001908595</v>
      </c>
      <c r="K44" s="38">
        <f t="shared" si="4"/>
        <v>14982.729999999989</v>
      </c>
      <c r="L44" s="6">
        <f t="shared" si="5"/>
        <v>0.0010925353517246047</v>
      </c>
      <c r="M44" s="4"/>
      <c r="N44" s="4"/>
    </row>
    <row r="45" spans="2:14" ht="12.75">
      <c r="B45" s="128">
        <v>33155</v>
      </c>
      <c r="C45" s="130">
        <v>0</v>
      </c>
      <c r="D45" s="6">
        <f t="shared" si="0"/>
        <v>0</v>
      </c>
      <c r="E45" s="130">
        <v>0</v>
      </c>
      <c r="F45" s="6">
        <f t="shared" si="1"/>
        <v>0</v>
      </c>
      <c r="G45" s="130">
        <v>0</v>
      </c>
      <c r="H45" s="6">
        <f t="shared" si="2"/>
        <v>0</v>
      </c>
      <c r="I45" s="130">
        <v>44339.36</v>
      </c>
      <c r="J45" s="6">
        <f t="shared" si="3"/>
        <v>0.019573949663541958</v>
      </c>
      <c r="K45" s="38">
        <f t="shared" si="4"/>
        <v>44339.36</v>
      </c>
      <c r="L45" s="6">
        <f t="shared" si="5"/>
        <v>0.003233210387749356</v>
      </c>
      <c r="M45" s="4"/>
      <c r="N45" s="4"/>
    </row>
    <row r="46" spans="2:14" ht="12.75">
      <c r="B46" s="128">
        <v>33156</v>
      </c>
      <c r="C46" s="130">
        <v>44510.54</v>
      </c>
      <c r="D46" s="6">
        <f t="shared" si="0"/>
        <v>0.006123387995879202</v>
      </c>
      <c r="E46" s="130">
        <v>44510.54</v>
      </c>
      <c r="F46" s="6">
        <f t="shared" si="1"/>
        <v>0.013101254369400052</v>
      </c>
      <c r="G46" s="130">
        <v>4188.56</v>
      </c>
      <c r="H46" s="6">
        <f t="shared" si="2"/>
        <v>0.0053552780709880754</v>
      </c>
      <c r="I46" s="130">
        <v>75458.57</v>
      </c>
      <c r="J46" s="6">
        <f t="shared" si="3"/>
        <v>0.03331176297679663</v>
      </c>
      <c r="K46" s="38">
        <f t="shared" si="4"/>
        <v>168668.21000000002</v>
      </c>
      <c r="L46" s="6">
        <f t="shared" si="5"/>
        <v>0.012299225984657646</v>
      </c>
      <c r="M46" s="4"/>
      <c r="N46" s="4"/>
    </row>
    <row r="47" spans="2:14" ht="12.75">
      <c r="B47" s="128">
        <v>33157</v>
      </c>
      <c r="C47" s="130">
        <v>90.84</v>
      </c>
      <c r="D47" s="6">
        <f t="shared" si="0"/>
        <v>1.2497007799628284E-05</v>
      </c>
      <c r="E47" s="130">
        <v>90.84</v>
      </c>
      <c r="F47" s="6">
        <f t="shared" si="1"/>
        <v>2.673789055168283E-05</v>
      </c>
      <c r="G47" s="130">
        <v>0</v>
      </c>
      <c r="H47" s="6">
        <f t="shared" si="2"/>
        <v>0</v>
      </c>
      <c r="I47" s="130">
        <v>9189.42</v>
      </c>
      <c r="J47" s="6">
        <f t="shared" si="3"/>
        <v>0.004056739757117508</v>
      </c>
      <c r="K47" s="38">
        <f t="shared" si="4"/>
        <v>9371.1</v>
      </c>
      <c r="L47" s="6">
        <f t="shared" si="5"/>
        <v>0.0006833372846301342</v>
      </c>
      <c r="M47" s="4"/>
      <c r="N47" s="4"/>
    </row>
    <row r="48" spans="2:14" ht="12.75">
      <c r="B48" s="128">
        <v>33158</v>
      </c>
      <c r="C48" s="130">
        <v>76.78</v>
      </c>
      <c r="D48" s="6">
        <f t="shared" si="0"/>
        <v>1.05627505378188E-05</v>
      </c>
      <c r="E48" s="130">
        <v>76.78</v>
      </c>
      <c r="F48" s="6">
        <f t="shared" si="1"/>
        <v>2.2599463194167854E-05</v>
      </c>
      <c r="G48" s="130">
        <v>0</v>
      </c>
      <c r="H48" s="6">
        <f t="shared" si="2"/>
        <v>0</v>
      </c>
      <c r="I48" s="130">
        <v>1613.75</v>
      </c>
      <c r="J48" s="6">
        <f t="shared" si="3"/>
        <v>0.0007124022825214626</v>
      </c>
      <c r="K48" s="38">
        <f t="shared" si="4"/>
        <v>1767.31</v>
      </c>
      <c r="L48" s="6">
        <f t="shared" si="5"/>
        <v>0.00012887161768625695</v>
      </c>
      <c r="M48" s="4"/>
      <c r="N48" s="4"/>
    </row>
    <row r="49" spans="2:14" ht="12.75">
      <c r="B49" s="128">
        <v>33160</v>
      </c>
      <c r="C49" s="130">
        <v>257890.149999999</v>
      </c>
      <c r="D49" s="6">
        <f t="shared" si="0"/>
        <v>0.035478370937883044</v>
      </c>
      <c r="E49" s="130">
        <v>257890.149999999</v>
      </c>
      <c r="F49" s="6">
        <f t="shared" si="1"/>
        <v>0.07590751436654603</v>
      </c>
      <c r="G49" s="130">
        <v>42437.41</v>
      </c>
      <c r="H49" s="6">
        <f t="shared" si="2"/>
        <v>0.05425829668490604</v>
      </c>
      <c r="I49" s="130">
        <v>86567.32</v>
      </c>
      <c r="J49" s="6">
        <f t="shared" si="3"/>
        <v>0.03821580564509116</v>
      </c>
      <c r="K49" s="38">
        <f t="shared" si="4"/>
        <v>644785.0299999979</v>
      </c>
      <c r="L49" s="6">
        <f t="shared" si="5"/>
        <v>0.04701749544561025</v>
      </c>
      <c r="M49" s="4"/>
      <c r="N49" s="4"/>
    </row>
    <row r="50" spans="2:14" ht="12.75">
      <c r="B50" s="128">
        <v>33161</v>
      </c>
      <c r="C50" s="130">
        <v>0</v>
      </c>
      <c r="D50" s="6">
        <f t="shared" si="0"/>
        <v>0</v>
      </c>
      <c r="E50" s="130">
        <v>0</v>
      </c>
      <c r="F50" s="6">
        <f t="shared" si="1"/>
        <v>0</v>
      </c>
      <c r="G50" s="130">
        <v>0</v>
      </c>
      <c r="H50" s="6">
        <f t="shared" si="2"/>
        <v>0</v>
      </c>
      <c r="I50" s="130">
        <v>1820.81999999999</v>
      </c>
      <c r="J50" s="6">
        <f t="shared" si="3"/>
        <v>0.0008038149180856529</v>
      </c>
      <c r="K50" s="38">
        <f t="shared" si="4"/>
        <v>1820.81999999999</v>
      </c>
      <c r="L50" s="6">
        <f t="shared" si="5"/>
        <v>0.00013277354788661247</v>
      </c>
      <c r="M50" s="4"/>
      <c r="N50" s="4"/>
    </row>
    <row r="51" spans="2:14" ht="12.75">
      <c r="B51" s="128">
        <v>33162</v>
      </c>
      <c r="C51" s="130">
        <v>333.399999999999</v>
      </c>
      <c r="D51" s="6">
        <f t="shared" si="0"/>
        <v>4.586638485684784E-05</v>
      </c>
      <c r="E51" s="130">
        <v>333.399999999999</v>
      </c>
      <c r="F51" s="6">
        <f t="shared" si="1"/>
        <v>9.813312098118703E-05</v>
      </c>
      <c r="G51" s="130">
        <v>0</v>
      </c>
      <c r="H51" s="6">
        <f t="shared" si="2"/>
        <v>0</v>
      </c>
      <c r="I51" s="130">
        <v>563.279999999999</v>
      </c>
      <c r="J51" s="6">
        <f t="shared" si="3"/>
        <v>0.0002486642650340441</v>
      </c>
      <c r="K51" s="38">
        <f t="shared" si="4"/>
        <v>1230.079999999997</v>
      </c>
      <c r="L51" s="6">
        <f t="shared" si="5"/>
        <v>8.969699683898725E-05</v>
      </c>
      <c r="M51" s="4"/>
      <c r="N51" s="4"/>
    </row>
    <row r="52" spans="2:14" ht="12.75">
      <c r="B52" s="128">
        <v>33165</v>
      </c>
      <c r="C52" s="130">
        <v>0</v>
      </c>
      <c r="D52" s="6">
        <f t="shared" si="0"/>
        <v>0</v>
      </c>
      <c r="E52" s="130">
        <v>0</v>
      </c>
      <c r="F52" s="6">
        <f t="shared" si="1"/>
        <v>0</v>
      </c>
      <c r="G52" s="130">
        <v>0</v>
      </c>
      <c r="H52" s="6">
        <f t="shared" si="2"/>
        <v>0</v>
      </c>
      <c r="I52" s="130">
        <v>28025.7599999999</v>
      </c>
      <c r="J52" s="6">
        <f t="shared" si="3"/>
        <v>0.012372186146180408</v>
      </c>
      <c r="K52" s="38">
        <f t="shared" si="4"/>
        <v>28025.7599999999</v>
      </c>
      <c r="L52" s="6">
        <f t="shared" si="5"/>
        <v>0.002043628468172975</v>
      </c>
      <c r="M52" s="4"/>
      <c r="N52" s="4"/>
    </row>
    <row r="53" spans="2:14" ht="12.75">
      <c r="B53" s="128">
        <v>33166</v>
      </c>
      <c r="C53" s="130">
        <v>183791.709999999</v>
      </c>
      <c r="D53" s="6">
        <f t="shared" si="0"/>
        <v>0.025284527007672912</v>
      </c>
      <c r="E53" s="130">
        <v>183791.709999999</v>
      </c>
      <c r="F53" s="6">
        <f t="shared" si="1"/>
        <v>0.05409734286973364</v>
      </c>
      <c r="G53" s="130">
        <v>6079.25</v>
      </c>
      <c r="H53" s="6">
        <f t="shared" si="2"/>
        <v>0.007772617370421876</v>
      </c>
      <c r="I53" s="130">
        <v>26534.0499999999</v>
      </c>
      <c r="J53" s="6">
        <f t="shared" si="3"/>
        <v>0.01171365935525239</v>
      </c>
      <c r="K53" s="38">
        <f t="shared" si="4"/>
        <v>400196.7199999979</v>
      </c>
      <c r="L53" s="6">
        <f t="shared" si="5"/>
        <v>0.029182202725686918</v>
      </c>
      <c r="M53" s="4"/>
      <c r="N53" s="4"/>
    </row>
    <row r="54" spans="2:14" ht="12.75">
      <c r="B54" s="128">
        <v>33168</v>
      </c>
      <c r="C54" s="130">
        <v>1385.36999999999</v>
      </c>
      <c r="D54" s="6">
        <f t="shared" si="0"/>
        <v>0.00019058762324274448</v>
      </c>
      <c r="E54" s="130">
        <v>1385.36999999999</v>
      </c>
      <c r="F54" s="6">
        <f t="shared" si="1"/>
        <v>0.00040777049134285085</v>
      </c>
      <c r="G54" s="130">
        <v>0</v>
      </c>
      <c r="H54" s="6">
        <f t="shared" si="2"/>
        <v>0</v>
      </c>
      <c r="I54" s="130">
        <v>2246.30999999999</v>
      </c>
      <c r="J54" s="6">
        <f t="shared" si="3"/>
        <v>0.0009916507335403744</v>
      </c>
      <c r="K54" s="38">
        <f t="shared" si="4"/>
        <v>5017.04999999997</v>
      </c>
      <c r="L54" s="6">
        <f t="shared" si="5"/>
        <v>0.0003658415046103013</v>
      </c>
      <c r="M54" s="4"/>
      <c r="N54" s="4"/>
    </row>
    <row r="55" spans="2:14" ht="12.75">
      <c r="B55" s="128">
        <v>33169</v>
      </c>
      <c r="C55" s="130">
        <v>15187.79</v>
      </c>
      <c r="D55" s="6">
        <f t="shared" si="0"/>
        <v>0.0020894091819585697</v>
      </c>
      <c r="E55" s="130">
        <v>15187.79</v>
      </c>
      <c r="F55" s="6">
        <f t="shared" si="1"/>
        <v>0.004470381624195762</v>
      </c>
      <c r="G55" s="130">
        <v>0</v>
      </c>
      <c r="H55" s="6">
        <f t="shared" si="2"/>
        <v>0</v>
      </c>
      <c r="I55" s="130">
        <v>19690.2099999999</v>
      </c>
      <c r="J55" s="6">
        <f t="shared" si="3"/>
        <v>0.008692393832580546</v>
      </c>
      <c r="K55" s="38">
        <f t="shared" si="4"/>
        <v>50065.789999999906</v>
      </c>
      <c r="L55" s="6">
        <f t="shared" si="5"/>
        <v>0.0036507796300821104</v>
      </c>
      <c r="M55" s="4"/>
      <c r="N55" s="4"/>
    </row>
    <row r="56" spans="2:14" ht="12.75">
      <c r="B56" s="128">
        <v>33170</v>
      </c>
      <c r="C56" s="130">
        <v>379.959999999999</v>
      </c>
      <c r="D56" s="6">
        <f t="shared" si="0"/>
        <v>5.227172042653842E-05</v>
      </c>
      <c r="E56" s="130">
        <v>379.959999999999</v>
      </c>
      <c r="F56" s="6">
        <f t="shared" si="1"/>
        <v>0.00011183761442115128</v>
      </c>
      <c r="G56" s="130">
        <v>0</v>
      </c>
      <c r="H56" s="6">
        <f t="shared" si="2"/>
        <v>0</v>
      </c>
      <c r="I56" s="130">
        <v>0</v>
      </c>
      <c r="J56" s="6">
        <f t="shared" si="3"/>
        <v>0</v>
      </c>
      <c r="K56" s="38">
        <f t="shared" si="4"/>
        <v>759.919999999998</v>
      </c>
      <c r="L56" s="6">
        <f t="shared" si="5"/>
        <v>5.541309657736341E-05</v>
      </c>
      <c r="M56" s="4"/>
      <c r="N56" s="4"/>
    </row>
    <row r="57" spans="2:14" ht="12.75">
      <c r="B57" s="128">
        <v>33172</v>
      </c>
      <c r="C57" s="130">
        <v>124817.87</v>
      </c>
      <c r="D57" s="6">
        <f t="shared" si="0"/>
        <v>0.01717139910747456</v>
      </c>
      <c r="E57" s="130">
        <v>124817.87</v>
      </c>
      <c r="F57" s="6">
        <f t="shared" si="1"/>
        <v>0.03673895362124808</v>
      </c>
      <c r="G57" s="130">
        <v>7787.29</v>
      </c>
      <c r="H57" s="6">
        <f t="shared" si="2"/>
        <v>0.009956429744213936</v>
      </c>
      <c r="I57" s="130">
        <v>124865.85</v>
      </c>
      <c r="J57" s="6">
        <f t="shared" si="3"/>
        <v>0.05512298469340515</v>
      </c>
      <c r="K57" s="38">
        <f t="shared" si="4"/>
        <v>382288.88</v>
      </c>
      <c r="L57" s="6">
        <f t="shared" si="5"/>
        <v>0.02787636939137297</v>
      </c>
      <c r="M57" s="4"/>
      <c r="N57" s="4"/>
    </row>
    <row r="58" spans="2:14" ht="12.75">
      <c r="B58" s="128">
        <v>33173</v>
      </c>
      <c r="C58" s="130">
        <v>0</v>
      </c>
      <c r="D58" s="6">
        <f t="shared" si="0"/>
        <v>0</v>
      </c>
      <c r="E58" s="130">
        <v>0</v>
      </c>
      <c r="F58" s="6">
        <f t="shared" si="1"/>
        <v>0</v>
      </c>
      <c r="G58" s="130">
        <v>0</v>
      </c>
      <c r="H58" s="6">
        <f t="shared" si="2"/>
        <v>0</v>
      </c>
      <c r="I58" s="130">
        <v>16810.1699999999</v>
      </c>
      <c r="J58" s="6">
        <f t="shared" si="3"/>
        <v>0.007420978142570871</v>
      </c>
      <c r="K58" s="38">
        <f t="shared" si="4"/>
        <v>16810.1699999999</v>
      </c>
      <c r="L58" s="6">
        <f t="shared" si="5"/>
        <v>0.0012257916276606669</v>
      </c>
      <c r="M58" s="4"/>
      <c r="N58" s="4"/>
    </row>
    <row r="59" spans="2:14" ht="12.75">
      <c r="B59" s="128">
        <v>33174</v>
      </c>
      <c r="C59" s="130">
        <v>181.93</v>
      </c>
      <c r="D59" s="6">
        <f t="shared" si="0"/>
        <v>2.5028408509317192E-05</v>
      </c>
      <c r="E59" s="130">
        <v>181.93</v>
      </c>
      <c r="F59" s="6">
        <f t="shared" si="1"/>
        <v>5.3549366227076814E-05</v>
      </c>
      <c r="G59" s="130">
        <v>0</v>
      </c>
      <c r="H59" s="6">
        <f t="shared" si="2"/>
        <v>0</v>
      </c>
      <c r="I59" s="130">
        <v>15011.12</v>
      </c>
      <c r="J59" s="6">
        <f t="shared" si="3"/>
        <v>0.006626773757523519</v>
      </c>
      <c r="K59" s="38">
        <f t="shared" si="4"/>
        <v>15374.980000000001</v>
      </c>
      <c r="L59" s="6">
        <f t="shared" si="5"/>
        <v>0.001121138082449512</v>
      </c>
      <c r="M59" s="4"/>
      <c r="N59" s="4"/>
    </row>
    <row r="60" spans="2:14" ht="12.75">
      <c r="B60" s="128">
        <v>33175</v>
      </c>
      <c r="C60" s="130">
        <v>8119.1</v>
      </c>
      <c r="D60" s="6">
        <f t="shared" si="0"/>
        <v>0.0011169579042928446</v>
      </c>
      <c r="E60" s="130">
        <v>8119.1</v>
      </c>
      <c r="F60" s="6">
        <f t="shared" si="1"/>
        <v>0.0023897799116927355</v>
      </c>
      <c r="G60" s="130">
        <v>0</v>
      </c>
      <c r="H60" s="6">
        <f t="shared" si="2"/>
        <v>0</v>
      </c>
      <c r="I60" s="130">
        <v>30822.41</v>
      </c>
      <c r="J60" s="6">
        <f t="shared" si="3"/>
        <v>0.013606788682765207</v>
      </c>
      <c r="K60" s="38">
        <f t="shared" si="4"/>
        <v>47060.61</v>
      </c>
      <c r="L60" s="6">
        <f t="shared" si="5"/>
        <v>0.003431642971522846</v>
      </c>
      <c r="M60" s="4"/>
      <c r="N60" s="4"/>
    </row>
    <row r="61" spans="2:14" ht="12.75">
      <c r="B61" s="128">
        <v>33176</v>
      </c>
      <c r="C61" s="130">
        <v>10050.83</v>
      </c>
      <c r="D61" s="6">
        <f t="shared" si="0"/>
        <v>0.0013827091688984802</v>
      </c>
      <c r="E61" s="130">
        <v>10050.83</v>
      </c>
      <c r="F61" s="6">
        <f t="shared" si="1"/>
        <v>0.0029583662757988807</v>
      </c>
      <c r="G61" s="130">
        <v>0</v>
      </c>
      <c r="H61" s="6">
        <f t="shared" si="2"/>
        <v>0</v>
      </c>
      <c r="I61" s="130">
        <v>62592.8</v>
      </c>
      <c r="J61" s="6">
        <f t="shared" si="3"/>
        <v>0.02763207038847988</v>
      </c>
      <c r="K61" s="38">
        <f t="shared" si="4"/>
        <v>82694.46</v>
      </c>
      <c r="L61" s="6">
        <f t="shared" si="5"/>
        <v>0.0060300506611129165</v>
      </c>
      <c r="M61" s="4"/>
      <c r="N61" s="4"/>
    </row>
    <row r="62" spans="2:14" ht="12.75">
      <c r="B62" s="128">
        <v>33177</v>
      </c>
      <c r="C62" s="130">
        <v>0</v>
      </c>
      <c r="D62" s="6">
        <f t="shared" si="0"/>
        <v>0</v>
      </c>
      <c r="E62" s="130">
        <v>0</v>
      </c>
      <c r="F62" s="6">
        <f t="shared" si="1"/>
        <v>0</v>
      </c>
      <c r="G62" s="130">
        <v>0</v>
      </c>
      <c r="H62" s="6">
        <f t="shared" si="2"/>
        <v>0</v>
      </c>
      <c r="I62" s="130">
        <v>13165.04</v>
      </c>
      <c r="J62" s="6">
        <f t="shared" si="3"/>
        <v>0.00581180761920146</v>
      </c>
      <c r="K62" s="38">
        <f t="shared" si="4"/>
        <v>13165.04</v>
      </c>
      <c r="L62" s="6">
        <f t="shared" si="5"/>
        <v>0.0009599900423266322</v>
      </c>
      <c r="M62" s="4"/>
      <c r="N62" s="4"/>
    </row>
    <row r="63" spans="2:14" ht="12.75">
      <c r="B63" s="128">
        <v>33178</v>
      </c>
      <c r="C63" s="130">
        <v>177773.23</v>
      </c>
      <c r="D63" s="6">
        <f t="shared" si="0"/>
        <v>0.024456554842306397</v>
      </c>
      <c r="E63" s="130">
        <v>177773.23</v>
      </c>
      <c r="F63" s="6">
        <f t="shared" si="1"/>
        <v>0.052325860488321656</v>
      </c>
      <c r="G63" s="130">
        <v>72484.02</v>
      </c>
      <c r="H63" s="6">
        <f t="shared" si="2"/>
        <v>0.09267435175885293</v>
      </c>
      <c r="I63" s="130">
        <v>32097.09</v>
      </c>
      <c r="J63" s="6">
        <f t="shared" si="3"/>
        <v>0.014169505919936057</v>
      </c>
      <c r="K63" s="38">
        <f t="shared" si="4"/>
        <v>460127.57000000007</v>
      </c>
      <c r="L63" s="6">
        <f t="shared" si="5"/>
        <v>0.03355233902821036</v>
      </c>
      <c r="M63" s="4"/>
      <c r="N63" s="4"/>
    </row>
    <row r="64" spans="2:14" ht="12.75">
      <c r="B64" s="128">
        <v>33179</v>
      </c>
      <c r="C64" s="130">
        <v>2199.13999999999</v>
      </c>
      <c r="D64" s="6">
        <f t="shared" si="0"/>
        <v>0.00030253929692288</v>
      </c>
      <c r="E64" s="130">
        <v>2199.13999999999</v>
      </c>
      <c r="F64" s="6">
        <f t="shared" si="1"/>
        <v>0.0006472959558325353</v>
      </c>
      <c r="G64" s="130">
        <v>0</v>
      </c>
      <c r="H64" s="6">
        <f t="shared" si="2"/>
        <v>0</v>
      </c>
      <c r="I64" s="130">
        <v>587.22</v>
      </c>
      <c r="J64" s="6">
        <f t="shared" si="3"/>
        <v>0.00025923276117258143</v>
      </c>
      <c r="K64" s="38">
        <f t="shared" si="4"/>
        <v>4985.49999999998</v>
      </c>
      <c r="L64" s="6">
        <f t="shared" si="5"/>
        <v>0.00036354088981267095</v>
      </c>
      <c r="M64" s="4"/>
      <c r="N64" s="4"/>
    </row>
    <row r="65" spans="2:14" ht="12.75">
      <c r="B65" s="128">
        <v>33180</v>
      </c>
      <c r="C65" s="130">
        <v>154910.209999999</v>
      </c>
      <c r="D65" s="6">
        <f t="shared" si="0"/>
        <v>0.021311251680009278</v>
      </c>
      <c r="E65" s="130">
        <v>154910.209999999</v>
      </c>
      <c r="F65" s="6">
        <f t="shared" si="1"/>
        <v>0.04559634786787953</v>
      </c>
      <c r="G65" s="130">
        <v>39458.12</v>
      </c>
      <c r="H65" s="6">
        <f t="shared" si="2"/>
        <v>0.050449129237355075</v>
      </c>
      <c r="I65" s="130">
        <v>70749.3</v>
      </c>
      <c r="J65" s="6">
        <f t="shared" si="3"/>
        <v>0.03123281970986566</v>
      </c>
      <c r="K65" s="38">
        <f t="shared" si="4"/>
        <v>420027.839999998</v>
      </c>
      <c r="L65" s="6">
        <f t="shared" si="5"/>
        <v>0.030628280954707463</v>
      </c>
      <c r="M65" s="4"/>
      <c r="N65" s="4"/>
    </row>
    <row r="66" spans="2:14" ht="12.75">
      <c r="B66" s="128">
        <v>33181</v>
      </c>
      <c r="C66" s="130">
        <v>12586.12</v>
      </c>
      <c r="D66" s="6">
        <f t="shared" si="0"/>
        <v>0.0017314931726888766</v>
      </c>
      <c r="E66" s="130">
        <v>12586.12</v>
      </c>
      <c r="F66" s="6">
        <f t="shared" si="1"/>
        <v>0.0037046047889734294</v>
      </c>
      <c r="G66" s="130">
        <v>0</v>
      </c>
      <c r="H66" s="6">
        <f t="shared" si="2"/>
        <v>0</v>
      </c>
      <c r="I66" s="130">
        <v>28318.59</v>
      </c>
      <c r="J66" s="6">
        <f t="shared" si="3"/>
        <v>0.012501458189799823</v>
      </c>
      <c r="K66" s="38">
        <f t="shared" si="4"/>
        <v>53490.83</v>
      </c>
      <c r="L66" s="6">
        <f t="shared" si="5"/>
        <v>0.0039005323307628906</v>
      </c>
      <c r="M66" s="4"/>
      <c r="N66" s="4"/>
    </row>
    <row r="67" spans="2:14" ht="12.75">
      <c r="B67" s="128">
        <v>33183</v>
      </c>
      <c r="C67" s="130">
        <v>18537.97</v>
      </c>
      <c r="D67" s="6">
        <f t="shared" si="0"/>
        <v>0.002550298939666173</v>
      </c>
      <c r="E67" s="130">
        <v>18537.97</v>
      </c>
      <c r="F67" s="6">
        <f t="shared" si="1"/>
        <v>0.00545647526321422</v>
      </c>
      <c r="G67" s="130">
        <v>0</v>
      </c>
      <c r="H67" s="6">
        <f t="shared" si="2"/>
        <v>0</v>
      </c>
      <c r="I67" s="130">
        <v>35636.5299999999</v>
      </c>
      <c r="J67" s="6">
        <f t="shared" si="3"/>
        <v>0.01573201878428784</v>
      </c>
      <c r="K67" s="38">
        <f t="shared" si="4"/>
        <v>72712.4699999999</v>
      </c>
      <c r="L67" s="6">
        <f t="shared" si="5"/>
        <v>0.005302167494589752</v>
      </c>
      <c r="M67" s="4"/>
      <c r="N67" s="4"/>
    </row>
    <row r="68" spans="2:14" ht="12.75">
      <c r="B68" s="128">
        <v>33184</v>
      </c>
      <c r="C68" s="130">
        <v>0</v>
      </c>
      <c r="D68" s="6">
        <f aca="true" t="shared" si="6" ref="D68:D78">+C68/$C$79</f>
        <v>0</v>
      </c>
      <c r="E68" s="130">
        <v>0</v>
      </c>
      <c r="F68" s="6">
        <f aca="true" t="shared" si="7" ref="F68:F78">+E68/$E$79</f>
        <v>0</v>
      </c>
      <c r="G68" s="130">
        <v>0</v>
      </c>
      <c r="H68" s="6">
        <f aca="true" t="shared" si="8" ref="H68:H78">+G68/$G$79</f>
        <v>0</v>
      </c>
      <c r="I68" s="130">
        <v>5850.46</v>
      </c>
      <c r="J68" s="6">
        <f aca="true" t="shared" si="9" ref="J68:J78">+I68/$I$79</f>
        <v>0.002582730322417051</v>
      </c>
      <c r="K68" s="38">
        <f aca="true" t="shared" si="10" ref="K68:K78">+C68+E68+G68+I68</f>
        <v>5850.46</v>
      </c>
      <c r="L68" s="6">
        <f aca="true" t="shared" si="11" ref="L68:L78">+K68/$K$79</f>
        <v>0.00042661346589378146</v>
      </c>
      <c r="M68" s="4"/>
      <c r="N68" s="4"/>
    </row>
    <row r="69" spans="2:14" ht="12.75">
      <c r="B69" s="128">
        <v>33185</v>
      </c>
      <c r="C69" s="130">
        <v>136.19</v>
      </c>
      <c r="D69" s="6">
        <f t="shared" si="6"/>
        <v>1.873588168462545E-05</v>
      </c>
      <c r="E69" s="130">
        <v>136.19</v>
      </c>
      <c r="F69" s="6">
        <f t="shared" si="7"/>
        <v>4.008623199288512E-05</v>
      </c>
      <c r="G69" s="130">
        <v>0</v>
      </c>
      <c r="H69" s="6">
        <f t="shared" si="8"/>
        <v>0</v>
      </c>
      <c r="I69" s="130">
        <v>1124.81999999999</v>
      </c>
      <c r="J69" s="6">
        <f t="shared" si="9"/>
        <v>0.0004965603937572637</v>
      </c>
      <c r="K69" s="38">
        <f t="shared" si="10"/>
        <v>1397.1999999999898</v>
      </c>
      <c r="L69" s="6">
        <f t="shared" si="11"/>
        <v>0.0001018833279001629</v>
      </c>
      <c r="M69" s="4"/>
      <c r="N69" s="4"/>
    </row>
    <row r="70" spans="2:14" ht="12.75">
      <c r="B70" s="128">
        <v>33186</v>
      </c>
      <c r="C70" s="130">
        <v>16773.1199999999</v>
      </c>
      <c r="D70" s="6">
        <f t="shared" si="6"/>
        <v>0.002307505630384191</v>
      </c>
      <c r="E70" s="130">
        <v>16773.1199999999</v>
      </c>
      <c r="F70" s="6">
        <f t="shared" si="7"/>
        <v>0.0049370084408877106</v>
      </c>
      <c r="G70" s="130">
        <v>150.68</v>
      </c>
      <c r="H70" s="6">
        <f t="shared" si="8"/>
        <v>0.00019265172272487038</v>
      </c>
      <c r="I70" s="130">
        <v>67774.74</v>
      </c>
      <c r="J70" s="6">
        <f t="shared" si="9"/>
        <v>0.029919677442787715</v>
      </c>
      <c r="K70" s="38">
        <f t="shared" si="10"/>
        <v>101471.6599999998</v>
      </c>
      <c r="L70" s="6">
        <f t="shared" si="11"/>
        <v>0.0073992774179458196</v>
      </c>
      <c r="M70" s="4"/>
      <c r="N70" s="4"/>
    </row>
    <row r="71" spans="2:14" ht="12.75">
      <c r="B71" s="128">
        <v>33187</v>
      </c>
      <c r="C71" s="130">
        <v>2297.79</v>
      </c>
      <c r="D71" s="6">
        <f t="shared" si="6"/>
        <v>0.00031611073923280353</v>
      </c>
      <c r="E71" s="130">
        <v>2297.79</v>
      </c>
      <c r="F71" s="6">
        <f t="shared" si="7"/>
        <v>0.0006763326456489573</v>
      </c>
      <c r="G71" s="130">
        <v>0</v>
      </c>
      <c r="H71" s="6">
        <f t="shared" si="8"/>
        <v>0</v>
      </c>
      <c r="I71" s="130">
        <v>945.96</v>
      </c>
      <c r="J71" s="6">
        <f t="shared" si="9"/>
        <v>0.00041760127849667096</v>
      </c>
      <c r="K71" s="38">
        <f t="shared" si="10"/>
        <v>5541.54</v>
      </c>
      <c r="L71" s="6">
        <f t="shared" si="11"/>
        <v>0.0004040871291811286</v>
      </c>
      <c r="M71" s="4"/>
      <c r="N71" s="4"/>
    </row>
    <row r="72" spans="2:14" ht="12.75">
      <c r="B72" s="128">
        <v>33189</v>
      </c>
      <c r="C72" s="130">
        <v>12897.3099999999</v>
      </c>
      <c r="D72" s="6">
        <f t="shared" si="6"/>
        <v>0.0017743040914159247</v>
      </c>
      <c r="E72" s="130">
        <v>12897.3099999999</v>
      </c>
      <c r="F72" s="6">
        <f t="shared" si="7"/>
        <v>0.0037962006075640885</v>
      </c>
      <c r="G72" s="130">
        <v>0</v>
      </c>
      <c r="H72" s="6">
        <f t="shared" si="8"/>
        <v>0</v>
      </c>
      <c r="I72" s="130">
        <v>14115.86</v>
      </c>
      <c r="J72" s="6">
        <f t="shared" si="9"/>
        <v>0.00623155438187663</v>
      </c>
      <c r="K72" s="38">
        <f t="shared" si="10"/>
        <v>39910.4799999998</v>
      </c>
      <c r="L72" s="6">
        <f t="shared" si="11"/>
        <v>0.002910258030699186</v>
      </c>
      <c r="M72" s="4"/>
      <c r="N72" s="4"/>
    </row>
    <row r="73" spans="2:14" ht="12.75">
      <c r="B73" s="128">
        <v>33193</v>
      </c>
      <c r="C73" s="130">
        <v>0</v>
      </c>
      <c r="D73" s="6">
        <f t="shared" si="6"/>
        <v>0</v>
      </c>
      <c r="E73" s="130">
        <v>0</v>
      </c>
      <c r="F73" s="6">
        <f t="shared" si="7"/>
        <v>0</v>
      </c>
      <c r="G73" s="130">
        <v>0</v>
      </c>
      <c r="H73" s="6">
        <f t="shared" si="8"/>
        <v>0</v>
      </c>
      <c r="I73" s="130">
        <v>1612.80999999999</v>
      </c>
      <c r="J73" s="6">
        <f t="shared" si="9"/>
        <v>0.0007119873123305548</v>
      </c>
      <c r="K73" s="38">
        <f t="shared" si="10"/>
        <v>1612.80999999999</v>
      </c>
      <c r="L73" s="6">
        <f t="shared" si="11"/>
        <v>0.00011760553254413249</v>
      </c>
      <c r="M73" s="4"/>
      <c r="N73" s="4"/>
    </row>
    <row r="74" spans="2:14" ht="12.75">
      <c r="B74" s="128">
        <v>33194</v>
      </c>
      <c r="C74" s="130">
        <v>0</v>
      </c>
      <c r="D74" s="6">
        <f t="shared" si="6"/>
        <v>0</v>
      </c>
      <c r="E74" s="130">
        <v>0</v>
      </c>
      <c r="F74" s="6">
        <f t="shared" si="7"/>
        <v>0</v>
      </c>
      <c r="G74" s="130">
        <v>0</v>
      </c>
      <c r="H74" s="6">
        <f t="shared" si="8"/>
        <v>0</v>
      </c>
      <c r="I74" s="130">
        <v>693.84</v>
      </c>
      <c r="J74" s="6">
        <f t="shared" si="9"/>
        <v>0.0003063009758046114</v>
      </c>
      <c r="K74" s="38">
        <f t="shared" si="10"/>
        <v>693.84</v>
      </c>
      <c r="L74" s="6">
        <f t="shared" si="11"/>
        <v>5.059456644020151E-05</v>
      </c>
      <c r="M74" s="4"/>
      <c r="N74" s="4"/>
    </row>
    <row r="75" spans="2:14" ht="12.75">
      <c r="B75" s="128">
        <v>33196</v>
      </c>
      <c r="C75" s="130">
        <v>0</v>
      </c>
      <c r="D75" s="6">
        <f t="shared" si="6"/>
        <v>0</v>
      </c>
      <c r="E75" s="130">
        <v>0</v>
      </c>
      <c r="F75" s="6">
        <f t="shared" si="7"/>
        <v>0</v>
      </c>
      <c r="G75" s="130">
        <v>0</v>
      </c>
      <c r="H75" s="6">
        <f t="shared" si="8"/>
        <v>0</v>
      </c>
      <c r="I75" s="130">
        <v>10272.34</v>
      </c>
      <c r="J75" s="6">
        <f t="shared" si="9"/>
        <v>0.004534803075344087</v>
      </c>
      <c r="K75" s="38">
        <f t="shared" si="10"/>
        <v>10272.34</v>
      </c>
      <c r="L75" s="6">
        <f t="shared" si="11"/>
        <v>0.0007490553854294067</v>
      </c>
      <c r="M75" s="4"/>
      <c r="N75" s="4"/>
    </row>
    <row r="76" spans="2:14" ht="12.75">
      <c r="B76" s="128">
        <v>33199</v>
      </c>
      <c r="C76" s="130">
        <v>0</v>
      </c>
      <c r="D76" s="6">
        <f t="shared" si="6"/>
        <v>0</v>
      </c>
      <c r="E76" s="130">
        <v>0</v>
      </c>
      <c r="F76" s="6">
        <f t="shared" si="7"/>
        <v>0</v>
      </c>
      <c r="G76" s="130">
        <v>0</v>
      </c>
      <c r="H76" s="6">
        <f t="shared" si="8"/>
        <v>0</v>
      </c>
      <c r="I76" s="130">
        <v>11268.62</v>
      </c>
      <c r="J76" s="6">
        <f t="shared" si="9"/>
        <v>0.004974618502783581</v>
      </c>
      <c r="K76" s="38">
        <f t="shared" si="10"/>
        <v>11268.62</v>
      </c>
      <c r="L76" s="6">
        <f t="shared" si="11"/>
        <v>0.0008217037692830963</v>
      </c>
      <c r="M76" s="4"/>
      <c r="N76" s="4"/>
    </row>
    <row r="77" spans="2:12" ht="12.75">
      <c r="B77" s="93">
        <v>33299</v>
      </c>
      <c r="C77" s="94">
        <v>38.09</v>
      </c>
      <c r="D77" s="6">
        <f t="shared" si="6"/>
        <v>5.240103776836651E-06</v>
      </c>
      <c r="E77" s="94">
        <v>38.09</v>
      </c>
      <c r="F77" s="6">
        <f t="shared" si="7"/>
        <v>1.121142944863055E-05</v>
      </c>
      <c r="G77" s="94">
        <v>0</v>
      </c>
      <c r="H77" s="6">
        <f t="shared" si="8"/>
        <v>0</v>
      </c>
      <c r="I77" s="94">
        <v>6460.76</v>
      </c>
      <c r="J77" s="6">
        <f t="shared" si="9"/>
        <v>0.002852151926149258</v>
      </c>
      <c r="K77" s="38">
        <f t="shared" si="10"/>
        <v>6536.9400000000005</v>
      </c>
      <c r="L77" s="6">
        <f t="shared" si="11"/>
        <v>0.0004766713437472773</v>
      </c>
    </row>
    <row r="78" spans="2:12" ht="12.75">
      <c r="B78" s="47"/>
      <c r="C78" s="55"/>
      <c r="D78" s="6">
        <f t="shared" si="6"/>
        <v>0</v>
      </c>
      <c r="E78" s="55"/>
      <c r="F78" s="6">
        <f t="shared" si="7"/>
        <v>0</v>
      </c>
      <c r="G78" s="55"/>
      <c r="H78" s="6">
        <f t="shared" si="8"/>
        <v>0</v>
      </c>
      <c r="I78" s="55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47"/>
      <c r="C79" s="4">
        <f>SUM(C3:C78)</f>
        <v>7268940.009999992</v>
      </c>
      <c r="D79" s="7">
        <f aca="true" t="shared" si="12" ref="D79:L79">SUM(D3:D77)</f>
        <v>0.9999999999999998</v>
      </c>
      <c r="E79" s="4">
        <f>SUM(E3:E78)</f>
        <v>3397425.8299999926</v>
      </c>
      <c r="F79" s="7">
        <f t="shared" si="12"/>
        <v>0.9999999999999996</v>
      </c>
      <c r="G79" s="4">
        <f>SUM(G3:G78)</f>
        <v>782136.7899999991</v>
      </c>
      <c r="H79" s="7">
        <f t="shared" si="12"/>
        <v>0.9999999999999997</v>
      </c>
      <c r="I79" s="4">
        <f>SUM(I3:I78)</f>
        <v>2265222.949999999</v>
      </c>
      <c r="J79" s="7">
        <f t="shared" si="12"/>
        <v>0.9999999999999998</v>
      </c>
      <c r="K79" s="4">
        <f>SUM(K3:K78)</f>
        <v>13713725.579999981</v>
      </c>
      <c r="L79" s="7">
        <f t="shared" si="12"/>
        <v>1.0000000000000002</v>
      </c>
    </row>
    <row r="80" spans="3:11" ht="12.75">
      <c r="C80" s="4">
        <f>+C79-C81</f>
        <v>-0.7500000074505806</v>
      </c>
      <c r="E80" s="4">
        <f>+E79-E81</f>
        <v>-0.7500000074505806</v>
      </c>
      <c r="G80" s="4">
        <f>+G79-G81</f>
        <v>-9.313225746154785E-10</v>
      </c>
      <c r="I80" s="4">
        <f>+I79-I81</f>
        <v>0</v>
      </c>
      <c r="K80" s="4">
        <f>+K79-K81</f>
        <v>-1.5000000167638063</v>
      </c>
    </row>
    <row r="81" spans="3:11" ht="12.75">
      <c r="C81" s="16">
        <v>7268940.76</v>
      </c>
      <c r="E81" s="9">
        <v>3397426.58</v>
      </c>
      <c r="G81" s="9">
        <v>782136.79</v>
      </c>
      <c r="I81" s="9">
        <v>2265222.95</v>
      </c>
      <c r="K81" s="4">
        <f>SUM(C81:I81)</f>
        <v>13713727.079999998</v>
      </c>
    </row>
    <row r="90" spans="3:21" ht="12.75">
      <c r="C90" s="16"/>
      <c r="D90" s="13"/>
      <c r="E90" s="14"/>
      <c r="G90" s="13"/>
      <c r="H90" s="13"/>
      <c r="I90" s="16"/>
      <c r="K90" s="16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2011-03-01T22:35:48Z</cp:lastPrinted>
  <dcterms:created xsi:type="dcterms:W3CDTF">1996-10-14T23:33:28Z</dcterms:created>
  <dcterms:modified xsi:type="dcterms:W3CDTF">2016-09-28T22:54:45Z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